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MV U15 - 24.07.2021 Tartu" sheetId="1" r:id="rId1"/>
  </sheets>
  <definedNames/>
  <calcPr fullCalcOnLoad="1"/>
</workbook>
</file>

<file path=xl/sharedStrings.xml><?xml version="1.0" encoding="utf-8"?>
<sst xmlns="http://schemas.openxmlformats.org/spreadsheetml/2006/main" count="332" uniqueCount="143">
  <si>
    <t>Eesti meistrivõistlused U15</t>
  </si>
  <si>
    <t>Tartu, Madixi Spordimaja</t>
  </si>
  <si>
    <t>Kaalumine: 9:00 – 10:00</t>
  </si>
  <si>
    <t>Võistluse algus 11:00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</si>
  <si>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</si>
  <si>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</si>
  <si>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</si>
  <si>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</si>
  <si>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</si>
  <si>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</si>
  <si>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</si>
  <si>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</si>
  <si>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</si>
  <si>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</si>
  <si>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</si>
  <si>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</si>
  <si>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</si>
  <si>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</si>
  <si>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</si>
  <si>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</si>
  <si>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I grupp: TÜDRUKUD -35</t>
  </si>
  <si>
    <t>Carolin Jalast</t>
  </si>
  <si>
    <t>Vargamäe</t>
  </si>
  <si>
    <t>16x</t>
  </si>
  <si>
    <t>18x</t>
  </si>
  <si>
    <t>II</t>
  </si>
  <si>
    <t>Rebeca Park</t>
  </si>
  <si>
    <t>17x</t>
  </si>
  <si>
    <t>25x</t>
  </si>
  <si>
    <t>I</t>
  </si>
  <si>
    <t>N -40</t>
  </si>
  <si>
    <t>Liisa Babak</t>
  </si>
  <si>
    <t>29x</t>
  </si>
  <si>
    <t>33x</t>
  </si>
  <si>
    <t>35x</t>
  </si>
  <si>
    <t>N -55</t>
  </si>
  <si>
    <t>Karola Kübarsepp</t>
  </si>
  <si>
    <t>Jõud Junior</t>
  </si>
  <si>
    <t>N -59</t>
  </si>
  <si>
    <t>Vlada Makovei</t>
  </si>
  <si>
    <t>x</t>
  </si>
  <si>
    <t>N -64</t>
  </si>
  <si>
    <t>Nele Marie Palmeos</t>
  </si>
  <si>
    <t>27x</t>
  </si>
  <si>
    <t>Loore-Lii Aviste</t>
  </si>
  <si>
    <t>Mäksa</t>
  </si>
  <si>
    <t>67x</t>
  </si>
  <si>
    <t>N -71</t>
  </si>
  <si>
    <t>Emma Kivirand</t>
  </si>
  <si>
    <t>Emely Raud</t>
  </si>
  <si>
    <t>Edu</t>
  </si>
  <si>
    <t>58x</t>
  </si>
  <si>
    <t>63x</t>
  </si>
  <si>
    <t>77x</t>
  </si>
  <si>
    <t>N -76</t>
  </si>
  <si>
    <t>Merti Hein</t>
  </si>
  <si>
    <t>40x</t>
  </si>
  <si>
    <t>N +76</t>
  </si>
  <si>
    <t>Inger Iris Prants</t>
  </si>
  <si>
    <t>Žürii:</t>
  </si>
  <si>
    <t>Triin Põdersoo</t>
  </si>
  <si>
    <t>Sekretär:</t>
  </si>
  <si>
    <t>Anne Fljaum</t>
  </si>
  <si>
    <t>Kohtunikud:</t>
  </si>
  <si>
    <t>Nadežda Masjukova</t>
  </si>
  <si>
    <t>Daniil Masjukov</t>
  </si>
  <si>
    <t>Nikita Klevtsov</t>
  </si>
  <si>
    <t>Kaalumine: 10:30 – 11:30</t>
  </si>
  <si>
    <t>Võistluse algus 12:30</t>
  </si>
  <si>
    <t>II grupp: M -39</t>
  </si>
  <si>
    <t>Prohor Kimmer</t>
  </si>
  <si>
    <t>.+35</t>
  </si>
  <si>
    <t>44x</t>
  </si>
  <si>
    <t>Nikita Merkurjev</t>
  </si>
  <si>
    <t>31x</t>
  </si>
  <si>
    <t>43x</t>
  </si>
  <si>
    <t>III</t>
  </si>
  <si>
    <t>Nikita Silin</t>
  </si>
  <si>
    <t>38x</t>
  </si>
  <si>
    <t>IV</t>
  </si>
  <si>
    <t>Daniel Purk</t>
  </si>
  <si>
    <t>M -44</t>
  </si>
  <si>
    <t>Radim Fadejev</t>
  </si>
  <si>
    <t>Artur Špalov</t>
  </si>
  <si>
    <t>Olümpionik</t>
  </si>
  <si>
    <t>51x</t>
  </si>
  <si>
    <t>Mark Fljaum</t>
  </si>
  <si>
    <t>M -49</t>
  </si>
  <si>
    <t>Jaron Puusepp</t>
  </si>
  <si>
    <t>Erki Jalast</t>
  </si>
  <si>
    <t>50x</t>
  </si>
  <si>
    <t>M -55</t>
  </si>
  <si>
    <t>Daniil Balanov</t>
  </si>
  <si>
    <t>Alex Purk</t>
  </si>
  <si>
    <t>Ivan Vorobjov</t>
  </si>
  <si>
    <t>54x</t>
  </si>
  <si>
    <t>Alexander Moiseenko</t>
  </si>
  <si>
    <t>Kaalumine: 12:15 – 13:15</t>
  </si>
  <si>
    <t>Võistluse algus 14:15</t>
  </si>
  <si>
    <t>III grupp: M -61</t>
  </si>
  <si>
    <t>Marat Vikultsev</t>
  </si>
  <si>
    <t>68x</t>
  </si>
  <si>
    <t>M -67</t>
  </si>
  <si>
    <t>Markus Boisen</t>
  </si>
  <si>
    <t>49x</t>
  </si>
  <si>
    <t>M -73</t>
  </si>
  <si>
    <t>Aleksei Kuzmin</t>
  </si>
  <si>
    <t>100x</t>
  </si>
  <si>
    <t>117x</t>
  </si>
  <si>
    <t>M -81</t>
  </si>
  <si>
    <t>Kait Viks</t>
  </si>
  <si>
    <t>62x</t>
  </si>
  <si>
    <t>83x</t>
  </si>
  <si>
    <t>Gleb Pušin</t>
  </si>
  <si>
    <t>Robin Kangur</t>
  </si>
  <si>
    <t>65x</t>
  </si>
  <si>
    <t>Dmitri Dodonov</t>
  </si>
  <si>
    <t>M -89</t>
  </si>
  <si>
    <t>Vladislav Maznik</t>
  </si>
  <si>
    <t>114x</t>
  </si>
  <si>
    <t>M +89</t>
  </si>
  <si>
    <t>Kirill Jagur</t>
  </si>
  <si>
    <t>Džan Baškiroc</t>
  </si>
  <si>
    <t>U13 Eesti rekord kk -73kg Aleksei Kuzmin rebimine 97kg</t>
  </si>
  <si>
    <t>U13 Eesti rekord kk -73kg Aleksei Kuzmin tõukamine 112kg</t>
  </si>
  <si>
    <t>U13 Eesti rekord kk -73kg Aleksei Kuzmin kogusumma 209kg</t>
  </si>
  <si>
    <t>U13 Eesti rekord kk -73kg Aleksei Kuzmin tõukamine 117kg</t>
  </si>
  <si>
    <t>U13 Eesti rekord kk -73kg Aleksei Kuzmin kogusumma 214kg</t>
  </si>
  <si>
    <t>U15/U17/U20 Eesti rekord kk -89kg Vladislav Maznik tõukamine 138kg</t>
  </si>
  <si>
    <t>U15/U17/U20 Eesti rekord kk -89kg Vladislav Maznik tõukamine 143kg</t>
  </si>
  <si>
    <t>Sinclairi paremusjärjestus</t>
  </si>
  <si>
    <t>Poisid</t>
  </si>
  <si>
    <t>Tüdrukud</t>
  </si>
  <si>
    <t>Klubide paremusjärjestus</t>
  </si>
  <si>
    <t>TÜDRUKUD</t>
  </si>
  <si>
    <t>POISID</t>
  </si>
  <si>
    <t>VARGAMÄE</t>
  </si>
  <si>
    <t>I KOHT</t>
  </si>
  <si>
    <t>JÕUD JUNIOR</t>
  </si>
  <si>
    <t>II KOHT</t>
  </si>
  <si>
    <t>EDU</t>
  </si>
  <si>
    <t>MÄKSA</t>
  </si>
  <si>
    <t>III KOHT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</si>
</sst>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"/>
    <numFmt numFmtId="166" formatCode="dd/mm/yyyy"/>
    <numFmt numFmtId="167" formatCode="0.000000"/>
    <numFmt numFmtId="168" formatCode="0.00"/>
    <numFmt numFmtId="169" formatCode="@"/>
    <numFmt numFmtId="170" formatCode="0.000"/>
    <numFmt numFmtId="171" formatCode="General"/>
    <numFmt numFmtId="172" formatCode="#,##0.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3" borderId="0" applyNumberFormat="0" applyBorder="0" applyAlignment="0" applyProtection="0"/>
    <xf numFmtId="164" fontId="5" fillId="4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0" borderId="2" applyNumberFormat="0" applyFill="0" applyAlignment="0" applyProtection="0"/>
    <xf numFmtId="164" fontId="8" fillId="17" borderId="3" applyNumberFormat="0" applyAlignment="0" applyProtection="0"/>
    <xf numFmtId="164" fontId="9" fillId="0" borderId="4" applyNumberFormat="0" applyFill="0" applyAlignment="0" applyProtection="0"/>
    <xf numFmtId="164" fontId="0" fillId="18" borderId="5" applyNumberFormat="0" applyAlignment="0" applyProtection="0"/>
    <xf numFmtId="164" fontId="10" fillId="19" borderId="0" applyNumberFormat="0" applyBorder="0" applyAlignment="0" applyProtection="0"/>
    <xf numFmtId="164" fontId="0" fillId="0" borderId="0">
      <alignment/>
      <protection/>
    </xf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  <xf numFmtId="164" fontId="15" fillId="0" borderId="0" applyNumberFormat="0" applyFill="0" applyBorder="0" applyAlignment="0" applyProtection="0"/>
    <xf numFmtId="164" fontId="16" fillId="7" borderId="1" applyNumberFormat="0" applyAlignment="0" applyProtection="0"/>
    <xf numFmtId="164" fontId="17" fillId="16" borderId="9" applyNumberFormat="0" applyAlignment="0" applyProtection="0"/>
  </cellStyleXfs>
  <cellXfs count="10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0" borderId="0" xfId="0" applyFont="1" applyAlignment="1">
      <alignment/>
    </xf>
    <xf numFmtId="164" fontId="0" fillId="0" borderId="0" xfId="0" applyAlignment="1">
      <alignment horizontal="left"/>
    </xf>
    <xf numFmtId="164" fontId="1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18" fillId="0" borderId="0" xfId="0" applyFont="1" applyAlignment="1">
      <alignment horizontal="left"/>
    </xf>
    <xf numFmtId="164" fontId="18" fillId="0" borderId="10" xfId="0" applyFont="1" applyBorder="1" applyAlignment="1">
      <alignment horizontal="center"/>
    </xf>
    <xf numFmtId="164" fontId="21" fillId="0" borderId="10" xfId="0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167" fontId="21" fillId="0" borderId="10" xfId="0" applyNumberFormat="1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8" fontId="21" fillId="0" borderId="10" xfId="0" applyNumberFormat="1" applyFont="1" applyBorder="1" applyAlignment="1">
      <alignment horizontal="center" vertical="center"/>
    </xf>
    <xf numFmtId="169" fontId="18" fillId="24" borderId="11" xfId="0" applyNumberFormat="1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25" borderId="10" xfId="0" applyFon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4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 applyProtection="1">
      <alignment horizontal="center"/>
      <protection locked="0"/>
    </xf>
    <xf numFmtId="170" fontId="0" fillId="0" borderId="10" xfId="0" applyNumberFormat="1" applyFont="1" applyBorder="1" applyAlignment="1">
      <alignment horizontal="center"/>
    </xf>
    <xf numFmtId="164" fontId="0" fillId="25" borderId="10" xfId="0" applyFill="1" applyBorder="1" applyAlignment="1">
      <alignment horizontal="center"/>
    </xf>
    <xf numFmtId="164" fontId="23" fillId="21" borderId="10" xfId="0" applyFont="1" applyFill="1" applyBorder="1" applyAlignment="1" applyProtection="1">
      <alignment horizontal="center"/>
      <protection locked="0"/>
    </xf>
    <xf numFmtId="164" fontId="0" fillId="25" borderId="10" xfId="0" applyFont="1" applyFill="1" applyBorder="1" applyAlignment="1">
      <alignment horizontal="center"/>
    </xf>
    <xf numFmtId="164" fontId="0" fillId="21" borderId="10" xfId="0" applyFont="1" applyFill="1" applyBorder="1" applyAlignment="1">
      <alignment horizontal="center"/>
    </xf>
    <xf numFmtId="164" fontId="0" fillId="21" borderId="10" xfId="0" applyFont="1" applyFill="1" applyBorder="1" applyAlignment="1" applyProtection="1">
      <alignment horizontal="center"/>
      <protection locked="0"/>
    </xf>
    <xf numFmtId="164" fontId="0" fillId="25" borderId="10" xfId="0" applyFont="1" applyFill="1" applyBorder="1" applyAlignment="1" applyProtection="1">
      <alignment horizontal="center"/>
      <protection locked="0"/>
    </xf>
    <xf numFmtId="164" fontId="0" fillId="0" borderId="10" xfId="0" applyNumberFormat="1" applyFont="1" applyBorder="1" applyAlignment="1">
      <alignment horizontal="center"/>
    </xf>
    <xf numFmtId="164" fontId="0" fillId="25" borderId="10" xfId="0" applyNumberFormat="1" applyFont="1" applyFill="1" applyBorder="1" applyAlignment="1">
      <alignment horizontal="center"/>
    </xf>
    <xf numFmtId="164" fontId="18" fillId="0" borderId="10" xfId="0" applyFont="1" applyFill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4" fontId="0" fillId="21" borderId="10" xfId="0" applyFont="1" applyFill="1" applyBorder="1" applyAlignment="1">
      <alignment horizontal="center"/>
    </xf>
    <xf numFmtId="164" fontId="18" fillId="24" borderId="10" xfId="0" applyFont="1" applyFill="1" applyBorder="1" applyAlignment="1">
      <alignment horizontal="center" vertical="center"/>
    </xf>
    <xf numFmtId="164" fontId="18" fillId="0" borderId="0" xfId="0" applyFont="1" applyAlignment="1">
      <alignment horizontal="left"/>
    </xf>
    <xf numFmtId="164" fontId="18" fillId="0" borderId="0" xfId="0" applyFont="1" applyAlignment="1">
      <alignment/>
    </xf>
    <xf numFmtId="164" fontId="0" fillId="0" borderId="10" xfId="0" applyFont="1" applyFill="1" applyBorder="1" applyAlignment="1" applyProtection="1">
      <alignment horizontal="center"/>
      <protection locked="0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18" fillId="0" borderId="0" xfId="0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Border="1" applyAlignment="1" applyProtection="1">
      <alignment horizontal="right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 horizontal="center"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Font="1" applyFill="1" applyBorder="1" applyAlignment="1">
      <alignment horizontal="left"/>
    </xf>
    <xf numFmtId="169" fontId="18" fillId="8" borderId="11" xfId="0" applyNumberFormat="1" applyFont="1" applyFill="1" applyBorder="1" applyAlignment="1">
      <alignment horizontal="center"/>
    </xf>
    <xf numFmtId="166" fontId="0" fillId="0" borderId="12" xfId="47" applyNumberFormat="1" applyFont="1" applyBorder="1" applyAlignment="1">
      <alignment horizontal="center" vertical="center" wrapText="1"/>
      <protection/>
    </xf>
    <xf numFmtId="164" fontId="0" fillId="0" borderId="12" xfId="47" applyFont="1" applyBorder="1" applyAlignment="1">
      <alignment horizontal="center" vertical="center" wrapText="1"/>
      <protection/>
    </xf>
    <xf numFmtId="165" fontId="0" fillId="0" borderId="13" xfId="0" applyNumberFormat="1" applyFill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5" fontId="0" fillId="0" borderId="12" xfId="0" applyNumberFormat="1" applyFont="1" applyBorder="1" applyAlignment="1" applyProtection="1">
      <alignment horizontal="center"/>
      <protection locked="0"/>
    </xf>
    <xf numFmtId="166" fontId="0" fillId="0" borderId="12" xfId="0" applyNumberFormat="1" applyBorder="1" applyAlignment="1">
      <alignment horizontal="center"/>
    </xf>
    <xf numFmtId="164" fontId="18" fillId="8" borderId="10" xfId="0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164" fontId="0" fillId="0" borderId="0" xfId="0" applyFont="1" applyAlignment="1">
      <alignment horizontal="right"/>
    </xf>
    <xf numFmtId="164" fontId="0" fillId="25" borderId="12" xfId="0" applyFont="1" applyFill="1" applyBorder="1" applyAlignment="1">
      <alignment horizontal="center"/>
    </xf>
    <xf numFmtId="164" fontId="0" fillId="26" borderId="10" xfId="0" applyFont="1" applyFill="1" applyBorder="1" applyAlignment="1" applyProtection="1">
      <alignment horizontal="center"/>
      <protection locked="0"/>
    </xf>
    <xf numFmtId="164" fontId="0" fillId="26" borderId="10" xfId="0" applyFill="1" applyBorder="1" applyAlignment="1">
      <alignment horizontal="center"/>
    </xf>
    <xf numFmtId="164" fontId="0" fillId="26" borderId="10" xfId="0" applyNumberFormat="1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Font="1" applyAlignment="1">
      <alignment horizontal="left"/>
    </xf>
    <xf numFmtId="164" fontId="18" fillId="0" borderId="0" xfId="0" applyFont="1" applyFill="1" applyBorder="1" applyAlignment="1">
      <alignment horizontal="center" vertical="center"/>
    </xf>
    <xf numFmtId="164" fontId="18" fillId="8" borderId="0" xfId="0" applyFont="1" applyFill="1" applyAlignment="1">
      <alignment horizontal="center" vertical="center"/>
    </xf>
    <xf numFmtId="164" fontId="18" fillId="24" borderId="0" xfId="0" applyFont="1" applyFill="1" applyAlignment="1">
      <alignment horizontal="center" vertical="center"/>
    </xf>
    <xf numFmtId="164" fontId="0" fillId="8" borderId="0" xfId="0" applyFill="1" applyAlignment="1">
      <alignment/>
    </xf>
    <xf numFmtId="164" fontId="0" fillId="8" borderId="0" xfId="0" applyFont="1" applyFill="1" applyAlignment="1">
      <alignment horizontal="center"/>
    </xf>
    <xf numFmtId="164" fontId="0" fillId="24" borderId="0" xfId="0" applyFont="1" applyFill="1" applyAlignment="1">
      <alignment horizontal="center"/>
    </xf>
    <xf numFmtId="164" fontId="0" fillId="24" borderId="0" xfId="0" applyFont="1" applyFill="1" applyBorder="1" applyAlignment="1">
      <alignment horizontal="center" vertical="center"/>
    </xf>
    <xf numFmtId="168" fontId="0" fillId="24" borderId="0" xfId="0" applyNumberFormat="1" applyFont="1" applyFill="1" applyBorder="1" applyAlignment="1">
      <alignment horizontal="center"/>
    </xf>
    <xf numFmtId="164" fontId="0" fillId="25" borderId="10" xfId="0" applyFont="1" applyFill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5" fontId="0" fillId="8" borderId="0" xfId="0" applyNumberFormat="1" applyFont="1" applyFill="1" applyAlignment="1">
      <alignment horizontal="center" vertical="center"/>
    </xf>
    <xf numFmtId="164" fontId="0" fillId="8" borderId="0" xfId="0" applyFont="1" applyFill="1" applyAlignment="1">
      <alignment/>
    </xf>
    <xf numFmtId="164" fontId="0" fillId="25" borderId="12" xfId="0" applyFont="1" applyFill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164" fontId="0" fillId="8" borderId="0" xfId="0" applyFont="1" applyFill="1" applyAlignment="1">
      <alignment horizontal="center" vertical="center"/>
    </xf>
    <xf numFmtId="172" fontId="0" fillId="0" borderId="0" xfId="0" applyNumberFormat="1" applyAlignment="1">
      <alignment/>
    </xf>
    <xf numFmtId="172" fontId="0" fillId="24" borderId="0" xfId="0" applyNumberFormat="1" applyFont="1" applyFill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– rõhk1" xfId="20"/>
    <cellStyle name="20% – rõhk2" xfId="21"/>
    <cellStyle name="20% – rõhk3" xfId="22"/>
    <cellStyle name="20% – rõhk4" xfId="23"/>
    <cellStyle name="20% – rõhk5" xfId="24"/>
    <cellStyle name="20% – rõhk6" xfId="25"/>
    <cellStyle name="40% – rõhk1" xfId="26"/>
    <cellStyle name="40% – rõhk2" xfId="27"/>
    <cellStyle name="40% – rõhk3" xfId="28"/>
    <cellStyle name="40% – rõhk4" xfId="29"/>
    <cellStyle name="40% – rõhk5" xfId="30"/>
    <cellStyle name="40% – rõhk6" xfId="31"/>
    <cellStyle name="60% – rõhk1" xfId="32"/>
    <cellStyle name="60% – rõhk2" xfId="33"/>
    <cellStyle name="60% – rõhk3" xfId="34"/>
    <cellStyle name="60% – rõhk4" xfId="35"/>
    <cellStyle name="60% – rõhk5" xfId="36"/>
    <cellStyle name="60% – rõhk6" xfId="37"/>
    <cellStyle name="Arvutus" xfId="38"/>
    <cellStyle name="Halb" xfId="39"/>
    <cellStyle name="Hea" xfId="40"/>
    <cellStyle name="Hoiatuse tekst" xfId="41"/>
    <cellStyle name="Kokku" xfId="42"/>
    <cellStyle name="Kontrolli lahtrit" xfId="43"/>
    <cellStyle name="Lingitud lahter" xfId="44"/>
    <cellStyle name="Märkus" xfId="45"/>
    <cellStyle name="Neutraalne" xfId="46"/>
    <cellStyle name="Normal 2" xfId="47"/>
    <cellStyle name="Pealkiri" xfId="48"/>
    <cellStyle name="Pealkiri 1" xfId="49"/>
    <cellStyle name="Pealkiri 2" xfId="50"/>
    <cellStyle name="Pealkiri 3" xfId="51"/>
    <cellStyle name="Pealkiri 4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Väljund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9BE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0"/>
  <sheetViews>
    <sheetView tabSelected="1" zoomScale="90" zoomScaleNormal="90" workbookViewId="0" topLeftCell="A1">
      <selection activeCell="L164" sqref="L164"/>
    </sheetView>
  </sheetViews>
  <sheetFormatPr defaultColWidth="9.140625" defaultRowHeight="12.75"/>
  <cols>
    <col min="1" max="1" width="4.421875" style="0" customWidth="1"/>
    <col min="2" max="2" width="19.7109375" style="0" customWidth="1"/>
    <col min="3" max="3" width="12.00390625" style="0" customWidth="1"/>
    <col min="4" max="4" width="12.7109375" style="0" customWidth="1"/>
    <col min="5" max="5" width="7.57421875" style="1" customWidth="1"/>
    <col min="6" max="6" width="7.7109375" style="0" customWidth="1"/>
    <col min="7" max="7" width="6.57421875" style="0" customWidth="1"/>
    <col min="8" max="8" width="7.421875" style="0" customWidth="1"/>
    <col min="9" max="12" width="6.57421875" style="0" customWidth="1"/>
    <col min="13" max="13" width="7.28125" style="0" customWidth="1"/>
    <col min="14" max="14" width="7.7109375" style="0" customWidth="1"/>
    <col min="15" max="15" width="7.140625" style="0" customWidth="1"/>
    <col min="16" max="16" width="7.140625" style="2" customWidth="1"/>
    <col min="17" max="17" width="7.421875" style="0" customWidth="1"/>
    <col min="18" max="18" width="9.00390625" style="3" customWidth="1"/>
  </cols>
  <sheetData>
    <row r="1" spans="1:17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6.5">
      <c r="A2" s="5">
        <v>44401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4.25">
      <c r="A4" s="6"/>
      <c r="B4" s="6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4.25">
      <c r="A5" s="8"/>
      <c r="B5" s="2" t="s">
        <v>2</v>
      </c>
      <c r="D5" s="9" t="s">
        <v>3</v>
      </c>
      <c r="E5" s="10"/>
      <c r="F5" s="11"/>
      <c r="G5" s="12"/>
      <c r="H5" s="11"/>
      <c r="I5" s="11"/>
      <c r="J5" s="11"/>
      <c r="K5" s="13"/>
      <c r="L5" s="13"/>
      <c r="M5" s="14"/>
      <c r="N5" s="15"/>
      <c r="O5" s="15"/>
      <c r="P5" s="16"/>
      <c r="Q5" s="15"/>
    </row>
    <row r="6" spans="1:17" ht="14.25">
      <c r="A6" s="17" t="s">
        <v>4</v>
      </c>
      <c r="B6" s="17"/>
      <c r="C6" s="17"/>
      <c r="D6" s="17"/>
      <c r="E6" s="17"/>
      <c r="F6" s="17"/>
      <c r="G6" s="17" t="s">
        <v>5</v>
      </c>
      <c r="H6" s="17"/>
      <c r="I6" s="17"/>
      <c r="J6" s="17"/>
      <c r="K6" s="17"/>
      <c r="L6" s="17"/>
      <c r="M6" s="17" t="s">
        <v>6</v>
      </c>
      <c r="N6" s="17"/>
      <c r="O6" s="17"/>
      <c r="P6" s="17"/>
      <c r="Q6" s="17"/>
    </row>
    <row r="7" spans="1:17" ht="12.75" customHeight="1">
      <c r="A7" s="18" t="s">
        <v>7</v>
      </c>
      <c r="B7" s="18" t="s">
        <v>8</v>
      </c>
      <c r="C7" s="18" t="s">
        <v>9</v>
      </c>
      <c r="D7" s="18" t="s">
        <v>10</v>
      </c>
      <c r="E7" s="19" t="s">
        <v>11</v>
      </c>
      <c r="F7" s="20" t="s">
        <v>12</v>
      </c>
      <c r="G7" s="21" t="s">
        <v>13</v>
      </c>
      <c r="H7" s="21"/>
      <c r="I7" s="21"/>
      <c r="J7" s="21" t="s">
        <v>14</v>
      </c>
      <c r="K7" s="21"/>
      <c r="L7" s="21"/>
      <c r="M7" s="21" t="s">
        <v>15</v>
      </c>
      <c r="N7" s="21" t="s">
        <v>16</v>
      </c>
      <c r="O7" s="21" t="s">
        <v>17</v>
      </c>
      <c r="P7" s="22" t="s">
        <v>18</v>
      </c>
      <c r="Q7" s="23" t="s">
        <v>19</v>
      </c>
    </row>
    <row r="8" spans="1:17" ht="14.25">
      <c r="A8" s="18"/>
      <c r="B8" s="18"/>
      <c r="C8" s="18"/>
      <c r="D8" s="18"/>
      <c r="E8" s="19"/>
      <c r="F8" s="20"/>
      <c r="G8" s="21">
        <v>1</v>
      </c>
      <c r="H8" s="21">
        <v>2</v>
      </c>
      <c r="I8" s="21">
        <v>3</v>
      </c>
      <c r="J8" s="21">
        <v>1</v>
      </c>
      <c r="K8" s="21">
        <v>2</v>
      </c>
      <c r="L8" s="21">
        <v>3</v>
      </c>
      <c r="M8" s="21"/>
      <c r="N8" s="21"/>
      <c r="O8" s="21"/>
      <c r="P8" s="22"/>
      <c r="Q8" s="23"/>
    </row>
    <row r="9" spans="1:17" ht="14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4.25">
      <c r="A10" s="25">
        <v>37</v>
      </c>
      <c r="B10" s="26" t="s">
        <v>21</v>
      </c>
      <c r="C10" s="27">
        <v>41219</v>
      </c>
      <c r="D10" s="28" t="s">
        <v>22</v>
      </c>
      <c r="E10" s="29">
        <v>29.1</v>
      </c>
      <c r="F10" s="30">
        <f aca="true" t="shared" si="0" ref="F10:F11">POWER(10,(0.783497476*(LOG10(E10/153.655)*LOG10(E10/153.655))))</f>
        <v>2.565456285995222</v>
      </c>
      <c r="G10" s="31">
        <v>14</v>
      </c>
      <c r="H10" s="32" t="s">
        <v>23</v>
      </c>
      <c r="I10" s="33">
        <v>16</v>
      </c>
      <c r="J10" s="34" t="s">
        <v>24</v>
      </c>
      <c r="K10" s="35" t="s">
        <v>24</v>
      </c>
      <c r="L10" s="36">
        <v>18</v>
      </c>
      <c r="M10" s="37">
        <f aca="true" t="shared" si="1" ref="M10:M11">MAX(G10:I10)</f>
        <v>16</v>
      </c>
      <c r="N10" s="37">
        <f aca="true" t="shared" si="2" ref="N10:N11">MAX(J10:L10)</f>
        <v>18</v>
      </c>
      <c r="O10" s="38">
        <f aca="true" t="shared" si="3" ref="O10:O11">M10+N10</f>
        <v>34</v>
      </c>
      <c r="P10" s="39" t="s">
        <v>25</v>
      </c>
      <c r="Q10" s="40">
        <f aca="true" t="shared" si="4" ref="Q10:Q11">O10*F10</f>
        <v>87.22551372383755</v>
      </c>
    </row>
    <row r="11" spans="1:17" ht="14.25">
      <c r="A11" s="25">
        <v>26</v>
      </c>
      <c r="B11" s="26" t="s">
        <v>26</v>
      </c>
      <c r="C11" s="27">
        <v>40920</v>
      </c>
      <c r="D11" s="28" t="s">
        <v>22</v>
      </c>
      <c r="E11" s="29">
        <v>34.6</v>
      </c>
      <c r="F11" s="30">
        <f t="shared" si="0"/>
        <v>2.1303765960981074</v>
      </c>
      <c r="G11" s="31">
        <v>15</v>
      </c>
      <c r="H11" s="35" t="s">
        <v>27</v>
      </c>
      <c r="I11" s="41" t="s">
        <v>27</v>
      </c>
      <c r="J11" s="31">
        <v>23</v>
      </c>
      <c r="K11" s="35" t="s">
        <v>28</v>
      </c>
      <c r="L11" s="35" t="s">
        <v>28</v>
      </c>
      <c r="M11" s="37">
        <f t="shared" si="1"/>
        <v>15</v>
      </c>
      <c r="N11" s="37">
        <f t="shared" si="2"/>
        <v>23</v>
      </c>
      <c r="O11" s="38">
        <f t="shared" si="3"/>
        <v>38</v>
      </c>
      <c r="P11" s="39" t="s">
        <v>29</v>
      </c>
      <c r="Q11" s="40">
        <f t="shared" si="4"/>
        <v>80.95431065172808</v>
      </c>
    </row>
    <row r="12" spans="1:18" s="44" customFormat="1" ht="14.25">
      <c r="A12" s="42" t="s">
        <v>30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</row>
    <row r="13" spans="1:17" ht="14.25">
      <c r="A13" s="25">
        <v>65</v>
      </c>
      <c r="B13" s="26" t="s">
        <v>31</v>
      </c>
      <c r="C13" s="27">
        <v>40362</v>
      </c>
      <c r="D13" s="28" t="s">
        <v>22</v>
      </c>
      <c r="E13" s="29">
        <v>37.1</v>
      </c>
      <c r="F13" s="30">
        <f>POWER(10,(0.783497476*(LOG10(E13/153.655)*LOG10(E13/153.655))))</f>
        <v>1.9880895888976071</v>
      </c>
      <c r="G13" s="31">
        <v>25</v>
      </c>
      <c r="H13" s="36">
        <v>27</v>
      </c>
      <c r="I13" s="41" t="s">
        <v>32</v>
      </c>
      <c r="J13" s="26">
        <v>30</v>
      </c>
      <c r="K13" s="35" t="s">
        <v>33</v>
      </c>
      <c r="L13" s="35" t="s">
        <v>34</v>
      </c>
      <c r="M13" s="37">
        <f>MAX(G13:I13)</f>
        <v>27</v>
      </c>
      <c r="N13" s="37">
        <f>MAX(J13:L13)</f>
        <v>30</v>
      </c>
      <c r="O13" s="38">
        <f>M13+N13</f>
        <v>57</v>
      </c>
      <c r="P13" s="39" t="s">
        <v>29</v>
      </c>
      <c r="Q13" s="40">
        <f>O13*F13</f>
        <v>113.32110656716361</v>
      </c>
    </row>
    <row r="14" spans="1:18" s="44" customFormat="1" ht="14.25">
      <c r="A14" s="42" t="s">
        <v>35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</row>
    <row r="15" spans="1:17" ht="14.25">
      <c r="A15" s="25">
        <v>10</v>
      </c>
      <c r="B15" s="26" t="s">
        <v>36</v>
      </c>
      <c r="C15" s="27">
        <v>40415</v>
      </c>
      <c r="D15" s="28" t="s">
        <v>37</v>
      </c>
      <c r="E15" s="29">
        <v>50.1</v>
      </c>
      <c r="F15" s="30">
        <f>POWER(10,(0.783497476*(LOG10(E15/153.655)*LOG10(E15/153.655))))</f>
        <v>1.533201683168031</v>
      </c>
      <c r="G15" s="31">
        <v>18</v>
      </c>
      <c r="H15" s="36">
        <v>20</v>
      </c>
      <c r="I15" s="33">
        <v>21</v>
      </c>
      <c r="J15" s="26">
        <v>20</v>
      </c>
      <c r="K15" s="36">
        <v>22</v>
      </c>
      <c r="L15" s="36">
        <v>23</v>
      </c>
      <c r="M15" s="37">
        <f>MAX(G15:I15)</f>
        <v>21</v>
      </c>
      <c r="N15" s="37">
        <f>MAX(J15:L15)</f>
        <v>23</v>
      </c>
      <c r="O15" s="38">
        <f>M15+N15</f>
        <v>44</v>
      </c>
      <c r="P15" s="39" t="s">
        <v>29</v>
      </c>
      <c r="Q15" s="40">
        <f>O15*F15</f>
        <v>67.46087405939336</v>
      </c>
    </row>
    <row r="16" spans="1:18" s="44" customFormat="1" ht="14.25">
      <c r="A16" s="42" t="s">
        <v>38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</row>
    <row r="17" spans="1:17" ht="14.25">
      <c r="A17" s="25">
        <v>7</v>
      </c>
      <c r="B17" s="26" t="s">
        <v>39</v>
      </c>
      <c r="C17" s="27">
        <v>40128</v>
      </c>
      <c r="D17" s="28" t="s">
        <v>37</v>
      </c>
      <c r="E17" s="29">
        <v>58.7</v>
      </c>
      <c r="F17" s="30">
        <f>POWER(10,(0.783497476*(LOG10(E17/153.655)*LOG10(E17/153.655))))</f>
        <v>1.3703640263556651</v>
      </c>
      <c r="G17" s="31">
        <v>30</v>
      </c>
      <c r="H17" s="36">
        <v>32</v>
      </c>
      <c r="I17" s="33">
        <v>34</v>
      </c>
      <c r="J17" s="26">
        <v>40</v>
      </c>
      <c r="K17" s="36">
        <v>42</v>
      </c>
      <c r="L17" s="45" t="s">
        <v>40</v>
      </c>
      <c r="M17" s="37">
        <f>MAX(G17:I17)</f>
        <v>34</v>
      </c>
      <c r="N17" s="37">
        <f>MAX(J17:L17)</f>
        <v>42</v>
      </c>
      <c r="O17" s="38">
        <f>M17+N17</f>
        <v>76</v>
      </c>
      <c r="P17" s="39" t="s">
        <v>29</v>
      </c>
      <c r="Q17" s="40">
        <f>O17*F17</f>
        <v>104.14766600303055</v>
      </c>
    </row>
    <row r="18" spans="1:18" s="44" customFormat="1" ht="14.25">
      <c r="A18" s="42" t="s">
        <v>41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</row>
    <row r="19" spans="1:17" ht="14.25">
      <c r="A19" s="25">
        <v>24</v>
      </c>
      <c r="B19" s="26" t="s">
        <v>42</v>
      </c>
      <c r="C19" s="27">
        <v>40188</v>
      </c>
      <c r="D19" s="28" t="s">
        <v>22</v>
      </c>
      <c r="E19" s="29">
        <v>61.1</v>
      </c>
      <c r="F19" s="30">
        <f aca="true" t="shared" si="5" ref="F19:F20">POWER(10,(0.783497476*(LOG10(E19/153.655)*LOG10(E19/153.655))))</f>
        <v>1.335600688946508</v>
      </c>
      <c r="G19" s="31">
        <v>25</v>
      </c>
      <c r="H19" s="35" t="s">
        <v>43</v>
      </c>
      <c r="I19" s="33">
        <v>27</v>
      </c>
      <c r="J19" s="26">
        <v>35</v>
      </c>
      <c r="K19" s="36">
        <v>37</v>
      </c>
      <c r="L19" s="36">
        <v>39</v>
      </c>
      <c r="M19" s="37">
        <f aca="true" t="shared" si="6" ref="M19:M20">MAX(G19:I19)</f>
        <v>27</v>
      </c>
      <c r="N19" s="37">
        <f aca="true" t="shared" si="7" ref="N19:N20">MAX(J19:L19)</f>
        <v>39</v>
      </c>
      <c r="O19" s="38">
        <f aca="true" t="shared" si="8" ref="O19:O20">M19+N19</f>
        <v>66</v>
      </c>
      <c r="P19" s="39" t="s">
        <v>25</v>
      </c>
      <c r="Q19" s="40">
        <f aca="true" t="shared" si="9" ref="Q19:Q20">O19*F19</f>
        <v>88.14964547046952</v>
      </c>
    </row>
    <row r="20" spans="1:17" ht="14.25">
      <c r="A20" s="25">
        <v>44</v>
      </c>
      <c r="B20" s="26" t="s">
        <v>44</v>
      </c>
      <c r="C20" s="27">
        <v>39257</v>
      </c>
      <c r="D20" s="28" t="s">
        <v>45</v>
      </c>
      <c r="E20" s="29">
        <v>61.5</v>
      </c>
      <c r="F20" s="30">
        <f t="shared" si="5"/>
        <v>1.330161567925342</v>
      </c>
      <c r="G20" s="31">
        <v>47</v>
      </c>
      <c r="H20" s="36">
        <v>51</v>
      </c>
      <c r="I20" s="33">
        <v>53</v>
      </c>
      <c r="J20" s="26">
        <v>60</v>
      </c>
      <c r="K20" s="36">
        <v>64</v>
      </c>
      <c r="L20" s="35" t="s">
        <v>46</v>
      </c>
      <c r="M20" s="37">
        <f t="shared" si="6"/>
        <v>53</v>
      </c>
      <c r="N20" s="37">
        <f t="shared" si="7"/>
        <v>64</v>
      </c>
      <c r="O20" s="38">
        <f t="shared" si="8"/>
        <v>117</v>
      </c>
      <c r="P20" s="39" t="s">
        <v>29</v>
      </c>
      <c r="Q20" s="40">
        <f t="shared" si="9"/>
        <v>155.628903447265</v>
      </c>
    </row>
    <row r="21" spans="1:18" s="44" customFormat="1" ht="14.25">
      <c r="A21" s="42" t="s">
        <v>47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</row>
    <row r="22" spans="1:17" ht="14.25">
      <c r="A22" s="25">
        <v>13</v>
      </c>
      <c r="B22" s="26" t="s">
        <v>48</v>
      </c>
      <c r="C22" s="27">
        <v>38951</v>
      </c>
      <c r="D22" s="28" t="s">
        <v>22</v>
      </c>
      <c r="E22" s="29">
        <v>64.2</v>
      </c>
      <c r="F22" s="30">
        <f aca="true" t="shared" si="10" ref="F22:F23">POWER(10,(0.783497476*(LOG10(E22/153.655)*LOG10(E22/153.655))))</f>
        <v>1.2958337623613185</v>
      </c>
      <c r="G22" s="31">
        <v>37</v>
      </c>
      <c r="H22" s="36">
        <v>40</v>
      </c>
      <c r="I22" s="33">
        <v>43</v>
      </c>
      <c r="J22" s="26">
        <v>48</v>
      </c>
      <c r="K22" s="36">
        <v>52</v>
      </c>
      <c r="L22" s="36">
        <v>55</v>
      </c>
      <c r="M22" s="37">
        <f aca="true" t="shared" si="11" ref="M22:M23">MAX(G22:I22)</f>
        <v>43</v>
      </c>
      <c r="N22" s="37">
        <f aca="true" t="shared" si="12" ref="N22:N23">MAX(J22:L22)</f>
        <v>55</v>
      </c>
      <c r="O22" s="38">
        <f aca="true" t="shared" si="13" ref="O22:O23">M22+N22</f>
        <v>98</v>
      </c>
      <c r="P22" s="39" t="s">
        <v>29</v>
      </c>
      <c r="Q22" s="40">
        <f aca="true" t="shared" si="14" ref="Q22:Q23">O22*F22</f>
        <v>126.99170871140922</v>
      </c>
    </row>
    <row r="23" spans="1:17" ht="14.25">
      <c r="A23" s="25">
        <v>2</v>
      </c>
      <c r="B23" s="26" t="s">
        <v>49</v>
      </c>
      <c r="C23" s="27">
        <v>38807</v>
      </c>
      <c r="D23" s="28" t="s">
        <v>50</v>
      </c>
      <c r="E23" s="29">
        <v>70.3</v>
      </c>
      <c r="F23" s="30">
        <f t="shared" si="10"/>
        <v>1.2312740624640053</v>
      </c>
      <c r="G23" s="34" t="s">
        <v>51</v>
      </c>
      <c r="H23" s="36">
        <v>58</v>
      </c>
      <c r="I23" s="41" t="s">
        <v>52</v>
      </c>
      <c r="J23" s="34" t="s">
        <v>53</v>
      </c>
      <c r="K23" s="35" t="s">
        <v>53</v>
      </c>
      <c r="L23" s="35" t="s">
        <v>53</v>
      </c>
      <c r="M23" s="37">
        <f t="shared" si="11"/>
        <v>58</v>
      </c>
      <c r="N23" s="37">
        <f t="shared" si="12"/>
        <v>0</v>
      </c>
      <c r="O23" s="38">
        <f t="shared" si="13"/>
        <v>58</v>
      </c>
      <c r="P23" s="39" t="s">
        <v>25</v>
      </c>
      <c r="Q23" s="40">
        <f t="shared" si="14"/>
        <v>71.4138956229123</v>
      </c>
    </row>
    <row r="24" spans="1:18" s="44" customFormat="1" ht="14.25">
      <c r="A24" s="42" t="s">
        <v>54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</row>
    <row r="25" spans="1:17" ht="14.25">
      <c r="A25" s="25">
        <v>43</v>
      </c>
      <c r="B25" s="26" t="s">
        <v>55</v>
      </c>
      <c r="C25" s="27">
        <v>40219</v>
      </c>
      <c r="D25" s="28" t="s">
        <v>50</v>
      </c>
      <c r="E25" s="29">
        <v>74.8</v>
      </c>
      <c r="F25" s="30">
        <f>POWER(10,(0.783497476*(LOG10(E25/153.655)*LOG10(E25/153.655))))</f>
        <v>1.192846319430263</v>
      </c>
      <c r="G25" s="31">
        <v>25</v>
      </c>
      <c r="H25" s="36">
        <v>27</v>
      </c>
      <c r="I25" s="33">
        <v>29</v>
      </c>
      <c r="J25" s="26">
        <v>35</v>
      </c>
      <c r="K25" s="36">
        <v>38</v>
      </c>
      <c r="L25" s="35" t="s">
        <v>56</v>
      </c>
      <c r="M25" s="37">
        <f>MAX(G25:I25)</f>
        <v>29</v>
      </c>
      <c r="N25" s="37">
        <f>MAX(J25:L25)</f>
        <v>38</v>
      </c>
      <c r="O25" s="38">
        <f>M25+N25</f>
        <v>67</v>
      </c>
      <c r="P25" s="39" t="s">
        <v>29</v>
      </c>
      <c r="Q25" s="40">
        <f>O25*F25</f>
        <v>79.92070340182762</v>
      </c>
    </row>
    <row r="26" spans="1:18" s="44" customFormat="1" ht="14.25">
      <c r="A26" s="42" t="s">
        <v>57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</row>
    <row r="27" spans="1:17" ht="14.25">
      <c r="A27" s="25">
        <v>21</v>
      </c>
      <c r="B27" s="26" t="s">
        <v>58</v>
      </c>
      <c r="C27" s="27">
        <v>40009</v>
      </c>
      <c r="D27" s="28" t="s">
        <v>22</v>
      </c>
      <c r="E27" s="29">
        <v>78.4</v>
      </c>
      <c r="F27" s="30">
        <f>POWER(10,(0.783497476*(LOG10(E27/153.655)*LOG10(E27/153.655))))</f>
        <v>1.1665670354006605</v>
      </c>
      <c r="G27" s="31">
        <v>28</v>
      </c>
      <c r="H27" s="36">
        <v>31</v>
      </c>
      <c r="I27" s="33">
        <v>33</v>
      </c>
      <c r="J27" s="31">
        <v>36</v>
      </c>
      <c r="K27" s="35" t="s">
        <v>56</v>
      </c>
      <c r="L27" s="35" t="s">
        <v>56</v>
      </c>
      <c r="M27" s="37">
        <f>MAX(G27:I27)</f>
        <v>33</v>
      </c>
      <c r="N27" s="37">
        <f>MAX(J27:L27)</f>
        <v>36</v>
      </c>
      <c r="O27" s="38">
        <f>M27+N27</f>
        <v>69</v>
      </c>
      <c r="P27" s="39" t="s">
        <v>29</v>
      </c>
      <c r="Q27" s="40">
        <f>O27*F27</f>
        <v>80.49312544264558</v>
      </c>
    </row>
    <row r="28" spans="1:18" s="57" customFormat="1" ht="14.25">
      <c r="A28" s="46"/>
      <c r="B28" s="47"/>
      <c r="C28" s="48"/>
      <c r="D28" s="47"/>
      <c r="E28" s="49"/>
      <c r="F28" s="50"/>
      <c r="G28" s="46"/>
      <c r="H28" s="51"/>
      <c r="I28" s="52"/>
      <c r="J28" s="46"/>
      <c r="K28" s="51"/>
      <c r="L28" s="51"/>
      <c r="M28" s="53"/>
      <c r="N28" s="53"/>
      <c r="O28" s="53"/>
      <c r="P28" s="54"/>
      <c r="Q28" s="55"/>
      <c r="R28" s="56"/>
    </row>
    <row r="29" spans="2:13" ht="14.25">
      <c r="B29" s="58" t="s">
        <v>59</v>
      </c>
      <c r="C29" s="59" t="s">
        <v>60</v>
      </c>
      <c r="E29"/>
      <c r="F29" s="58" t="s">
        <v>61</v>
      </c>
      <c r="G29" s="60" t="s">
        <v>62</v>
      </c>
      <c r="H29" s="59"/>
      <c r="I29" s="61"/>
      <c r="K29" s="62" t="s">
        <v>63</v>
      </c>
      <c r="L29" s="62"/>
      <c r="M29" s="60" t="s">
        <v>64</v>
      </c>
    </row>
    <row r="30" spans="2:13" ht="14.25">
      <c r="B30" s="58"/>
      <c r="C30" s="59"/>
      <c r="E30" s="62"/>
      <c r="F30" s="62"/>
      <c r="G30" s="61"/>
      <c r="H30" s="59"/>
      <c r="I30" s="61"/>
      <c r="K30" s="63"/>
      <c r="L30" s="63"/>
      <c r="M30" s="60" t="s">
        <v>65</v>
      </c>
    </row>
    <row r="31" spans="2:13" ht="14.25">
      <c r="B31" s="58"/>
      <c r="C31" s="59"/>
      <c r="E31" s="62"/>
      <c r="F31" s="62"/>
      <c r="G31" s="61"/>
      <c r="H31" s="59"/>
      <c r="I31" s="61"/>
      <c r="K31" s="63"/>
      <c r="L31" s="63"/>
      <c r="M31" s="60" t="s">
        <v>66</v>
      </c>
    </row>
    <row r="32" spans="2:13" ht="14.25">
      <c r="B32" s="58"/>
      <c r="C32" s="59"/>
      <c r="E32" s="62"/>
      <c r="F32" s="62"/>
      <c r="G32" s="61"/>
      <c r="H32" s="59"/>
      <c r="I32" s="61"/>
      <c r="K32" s="63"/>
      <c r="L32" s="63"/>
      <c r="M32" s="60"/>
    </row>
    <row r="33" spans="2:13" ht="14.25">
      <c r="B33" s="58"/>
      <c r="C33" s="59"/>
      <c r="E33" s="62"/>
      <c r="F33" s="62"/>
      <c r="G33" s="61"/>
      <c r="H33" s="59"/>
      <c r="I33" s="61"/>
      <c r="K33" s="63"/>
      <c r="L33" s="63"/>
      <c r="M33" s="60"/>
    </row>
    <row r="34" spans="2:13" ht="14.25">
      <c r="B34" s="58"/>
      <c r="C34" s="59"/>
      <c r="E34" s="62"/>
      <c r="F34" s="62"/>
      <c r="G34" s="61"/>
      <c r="H34" s="59"/>
      <c r="I34" s="61"/>
      <c r="K34" s="63"/>
      <c r="L34" s="63"/>
      <c r="M34" s="60"/>
    </row>
    <row r="35" spans="2:13" ht="14.25">
      <c r="B35" s="58"/>
      <c r="C35" s="59"/>
      <c r="E35" s="62"/>
      <c r="F35" s="62"/>
      <c r="G35" s="61"/>
      <c r="H35" s="59"/>
      <c r="I35" s="61"/>
      <c r="K35" s="63"/>
      <c r="L35" s="63"/>
      <c r="M35" s="60"/>
    </row>
    <row r="36" spans="2:14" ht="14.25">
      <c r="B36" s="64"/>
      <c r="C36" s="59"/>
      <c r="E36" s="62"/>
      <c r="F36" s="65"/>
      <c r="G36" s="61"/>
      <c r="H36" s="59"/>
      <c r="N36" s="66"/>
    </row>
    <row r="37" spans="2:14" ht="14.25">
      <c r="B37" s="64"/>
      <c r="C37" s="59"/>
      <c r="E37" s="62"/>
      <c r="F37" s="65"/>
      <c r="G37" s="61"/>
      <c r="H37" s="59"/>
      <c r="N37" s="66"/>
    </row>
    <row r="38" spans="1:17" ht="18.75">
      <c r="A38" s="4" t="s">
        <v>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6.5">
      <c r="A39" s="5">
        <v>44401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4.25">
      <c r="A40" s="6" t="s">
        <v>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2" spans="1:17" ht="14.25">
      <c r="A42" s="8"/>
      <c r="B42" s="2" t="s">
        <v>67</v>
      </c>
      <c r="D42" s="9" t="s">
        <v>68</v>
      </c>
      <c r="E42" s="10"/>
      <c r="F42" s="11"/>
      <c r="G42" s="12"/>
      <c r="H42" s="11"/>
      <c r="I42" s="11"/>
      <c r="N42" s="15"/>
      <c r="O42" s="15"/>
      <c r="P42" s="16"/>
      <c r="Q42" s="15"/>
    </row>
    <row r="43" spans="1:17" ht="14.25">
      <c r="A43" s="17" t="s">
        <v>4</v>
      </c>
      <c r="B43" s="17"/>
      <c r="C43" s="17"/>
      <c r="D43" s="17"/>
      <c r="E43" s="17"/>
      <c r="F43" s="17"/>
      <c r="G43" s="17" t="s">
        <v>5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ht="12.75" customHeight="1">
      <c r="A44" s="18" t="s">
        <v>7</v>
      </c>
      <c r="B44" s="18" t="s">
        <v>8</v>
      </c>
      <c r="C44" s="18" t="s">
        <v>9</v>
      </c>
      <c r="D44" s="18" t="s">
        <v>10</v>
      </c>
      <c r="E44" s="19" t="s">
        <v>11</v>
      </c>
      <c r="F44" s="20" t="s">
        <v>12</v>
      </c>
      <c r="G44" s="21" t="s">
        <v>13</v>
      </c>
      <c r="H44" s="21"/>
      <c r="I44" s="21"/>
      <c r="J44" s="21" t="s">
        <v>14</v>
      </c>
      <c r="K44" s="21"/>
      <c r="L44" s="21"/>
      <c r="M44" s="21" t="s">
        <v>15</v>
      </c>
      <c r="N44" s="21" t="s">
        <v>16</v>
      </c>
      <c r="O44" s="21" t="s">
        <v>17</v>
      </c>
      <c r="P44" s="22" t="s">
        <v>18</v>
      </c>
      <c r="Q44" s="23" t="s">
        <v>19</v>
      </c>
    </row>
    <row r="45" spans="1:17" ht="14.25">
      <c r="A45" s="18"/>
      <c r="B45" s="18"/>
      <c r="C45" s="18"/>
      <c r="D45" s="18"/>
      <c r="E45" s="19"/>
      <c r="F45" s="20"/>
      <c r="G45" s="21">
        <v>1</v>
      </c>
      <c r="H45" s="21">
        <v>2</v>
      </c>
      <c r="I45" s="21">
        <v>3</v>
      </c>
      <c r="J45" s="21">
        <v>1</v>
      </c>
      <c r="K45" s="21">
        <v>2</v>
      </c>
      <c r="L45" s="21">
        <v>3</v>
      </c>
      <c r="M45" s="21"/>
      <c r="N45" s="21"/>
      <c r="O45" s="21"/>
      <c r="P45" s="22"/>
      <c r="Q45" s="23"/>
    </row>
    <row r="46" spans="1:17" ht="14.25">
      <c r="A46" s="67" t="s">
        <v>69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ht="15">
      <c r="A47" s="25">
        <v>42</v>
      </c>
      <c r="B47" s="26" t="s">
        <v>70</v>
      </c>
      <c r="C47" s="68">
        <v>39094</v>
      </c>
      <c r="D47" s="69" t="s">
        <v>71</v>
      </c>
      <c r="E47" s="70">
        <v>35.5</v>
      </c>
      <c r="F47" s="30">
        <f aca="true" t="shared" si="15" ref="F47:F50">POWER(10,(0.75194503*(LOG10(E47/175.508)*LOG10(E47/175.508))))</f>
        <v>2.3026893928877725</v>
      </c>
      <c r="G47" s="26">
        <v>32</v>
      </c>
      <c r="H47" s="36">
        <v>34</v>
      </c>
      <c r="I47" s="33">
        <v>36</v>
      </c>
      <c r="J47" s="34" t="s">
        <v>56</v>
      </c>
      <c r="K47" s="36">
        <v>42</v>
      </c>
      <c r="L47" s="35" t="s">
        <v>72</v>
      </c>
      <c r="M47" s="37">
        <f aca="true" t="shared" si="16" ref="M47:M50">MAX(G47:I47)</f>
        <v>36</v>
      </c>
      <c r="N47" s="37">
        <f aca="true" t="shared" si="17" ref="N47:N50">MAX(J47:L47)</f>
        <v>42</v>
      </c>
      <c r="O47" s="38">
        <f aca="true" t="shared" si="18" ref="O47:O50">M47+N47</f>
        <v>78</v>
      </c>
      <c r="P47" s="39" t="s">
        <v>29</v>
      </c>
      <c r="Q47" s="40">
        <f aca="true" t="shared" si="19" ref="Q47:Q50">O47*F47</f>
        <v>179.60977264524627</v>
      </c>
    </row>
    <row r="48" spans="1:17" ht="14.25">
      <c r="A48" s="25">
        <v>84</v>
      </c>
      <c r="B48" s="26" t="s">
        <v>73</v>
      </c>
      <c r="C48" s="71">
        <v>40371</v>
      </c>
      <c r="D48" s="72" t="s">
        <v>37</v>
      </c>
      <c r="E48" s="73">
        <v>38</v>
      </c>
      <c r="F48" s="30">
        <f t="shared" si="15"/>
        <v>2.1480399157593855</v>
      </c>
      <c r="G48" s="31">
        <v>29</v>
      </c>
      <c r="H48" s="35" t="s">
        <v>74</v>
      </c>
      <c r="I48" s="33">
        <v>31</v>
      </c>
      <c r="J48" s="31">
        <v>37</v>
      </c>
      <c r="K48" s="36">
        <v>40</v>
      </c>
      <c r="L48" s="35" t="s">
        <v>75</v>
      </c>
      <c r="M48" s="37">
        <f t="shared" si="16"/>
        <v>31</v>
      </c>
      <c r="N48" s="37">
        <f t="shared" si="17"/>
        <v>40</v>
      </c>
      <c r="O48" s="38">
        <f t="shared" si="18"/>
        <v>71</v>
      </c>
      <c r="P48" s="39" t="s">
        <v>76</v>
      </c>
      <c r="Q48" s="40">
        <f t="shared" si="19"/>
        <v>152.51083401891637</v>
      </c>
    </row>
    <row r="49" spans="1:17" ht="14.25">
      <c r="A49" s="25">
        <v>88</v>
      </c>
      <c r="B49" s="26" t="s">
        <v>77</v>
      </c>
      <c r="C49" s="74">
        <v>40422</v>
      </c>
      <c r="D49" s="72" t="s">
        <v>37</v>
      </c>
      <c r="E49" s="73">
        <v>34.1</v>
      </c>
      <c r="F49" s="30">
        <f t="shared" si="15"/>
        <v>2.4027265230329378</v>
      </c>
      <c r="G49" s="31">
        <v>25</v>
      </c>
      <c r="H49" s="36">
        <v>27</v>
      </c>
      <c r="I49" s="33">
        <v>29</v>
      </c>
      <c r="J49" s="31">
        <v>34</v>
      </c>
      <c r="K49" s="36">
        <v>37</v>
      </c>
      <c r="L49" s="35" t="s">
        <v>78</v>
      </c>
      <c r="M49" s="37">
        <f t="shared" si="16"/>
        <v>29</v>
      </c>
      <c r="N49" s="37">
        <f t="shared" si="17"/>
        <v>37</v>
      </c>
      <c r="O49" s="38">
        <f t="shared" si="18"/>
        <v>66</v>
      </c>
      <c r="P49" s="39" t="s">
        <v>79</v>
      </c>
      <c r="Q49" s="40">
        <f t="shared" si="19"/>
        <v>158.5799505201739</v>
      </c>
    </row>
    <row r="50" spans="1:17" ht="14.25">
      <c r="A50" s="25">
        <v>74</v>
      </c>
      <c r="B50" s="26" t="s">
        <v>80</v>
      </c>
      <c r="C50" s="74">
        <v>40442</v>
      </c>
      <c r="D50" s="72" t="s">
        <v>22</v>
      </c>
      <c r="E50" s="73">
        <v>31.4</v>
      </c>
      <c r="F50" s="30">
        <f t="shared" si="15"/>
        <v>2.6302969903171847</v>
      </c>
      <c r="G50" s="26">
        <v>29</v>
      </c>
      <c r="H50" s="36">
        <v>31</v>
      </c>
      <c r="I50" s="33">
        <v>32</v>
      </c>
      <c r="J50" s="31">
        <v>38</v>
      </c>
      <c r="K50" s="36">
        <v>40</v>
      </c>
      <c r="L50" s="36">
        <v>41</v>
      </c>
      <c r="M50" s="37">
        <f t="shared" si="16"/>
        <v>32</v>
      </c>
      <c r="N50" s="37">
        <f t="shared" si="17"/>
        <v>41</v>
      </c>
      <c r="O50" s="38">
        <f t="shared" si="18"/>
        <v>73</v>
      </c>
      <c r="P50" s="39" t="s">
        <v>25</v>
      </c>
      <c r="Q50" s="40">
        <f t="shared" si="19"/>
        <v>192.01168029315448</v>
      </c>
    </row>
    <row r="51" spans="1:17" ht="14.25">
      <c r="A51" s="75" t="s">
        <v>81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pans="1:17" ht="14.25">
      <c r="A52" s="25">
        <v>16</v>
      </c>
      <c r="B52" s="26" t="s">
        <v>82</v>
      </c>
      <c r="C52" s="74">
        <v>41031</v>
      </c>
      <c r="D52" s="72" t="s">
        <v>37</v>
      </c>
      <c r="E52" s="73">
        <v>39.9</v>
      </c>
      <c r="F52" s="30">
        <f aca="true" t="shared" si="20" ref="F52:F54">POWER(10,(0.75194503*(LOG10(E52/175.508)*LOG10(E52/175.508))))</f>
        <v>2.0474076842506834</v>
      </c>
      <c r="G52" s="31">
        <v>20</v>
      </c>
      <c r="H52" s="36">
        <v>22</v>
      </c>
      <c r="I52" s="33">
        <v>23</v>
      </c>
      <c r="J52" s="31">
        <v>22</v>
      </c>
      <c r="K52" s="36">
        <v>25</v>
      </c>
      <c r="L52" s="36">
        <v>27</v>
      </c>
      <c r="M52" s="37">
        <f aca="true" t="shared" si="21" ref="M52:M54">MAX(G52:I52)</f>
        <v>23</v>
      </c>
      <c r="N52" s="37">
        <f aca="true" t="shared" si="22" ref="N52:N54">MAX(J52:L52)</f>
        <v>27</v>
      </c>
      <c r="O52" s="38">
        <f aca="true" t="shared" si="23" ref="O52:O54">M52+N52</f>
        <v>50</v>
      </c>
      <c r="P52" s="39" t="s">
        <v>76</v>
      </c>
      <c r="Q52" s="40">
        <f aca="true" t="shared" si="24" ref="Q52:Q54">O52*F52</f>
        <v>102.37038421253418</v>
      </c>
    </row>
    <row r="53" spans="1:17" ht="14.25">
      <c r="A53" s="25">
        <v>80</v>
      </c>
      <c r="B53" s="26" t="s">
        <v>83</v>
      </c>
      <c r="C53" s="74">
        <v>39662</v>
      </c>
      <c r="D53" s="72" t="s">
        <v>84</v>
      </c>
      <c r="E53" s="73">
        <v>43</v>
      </c>
      <c r="F53" s="30">
        <f t="shared" si="20"/>
        <v>1.9079160879099315</v>
      </c>
      <c r="G53" s="31">
        <v>37</v>
      </c>
      <c r="H53" s="36">
        <v>40</v>
      </c>
      <c r="I53" s="33">
        <v>42</v>
      </c>
      <c r="J53" s="31">
        <v>48</v>
      </c>
      <c r="K53" s="35" t="s">
        <v>85</v>
      </c>
      <c r="L53" s="36">
        <v>51</v>
      </c>
      <c r="M53" s="37">
        <f t="shared" si="21"/>
        <v>42</v>
      </c>
      <c r="N53" s="37">
        <f t="shared" si="22"/>
        <v>51</v>
      </c>
      <c r="O53" s="38">
        <f t="shared" si="23"/>
        <v>93</v>
      </c>
      <c r="P53" s="39" t="s">
        <v>25</v>
      </c>
      <c r="Q53" s="40">
        <f t="shared" si="24"/>
        <v>177.43619617562362</v>
      </c>
    </row>
    <row r="54" spans="1:17" ht="14.25">
      <c r="A54" s="25">
        <v>77</v>
      </c>
      <c r="B54" s="26" t="s">
        <v>86</v>
      </c>
      <c r="C54" s="74">
        <v>39516</v>
      </c>
      <c r="D54" s="72" t="s">
        <v>37</v>
      </c>
      <c r="E54" s="73">
        <v>39.1</v>
      </c>
      <c r="F54" s="30">
        <f t="shared" si="20"/>
        <v>2.0882027915073875</v>
      </c>
      <c r="G54" s="31">
        <v>45</v>
      </c>
      <c r="H54" s="36">
        <v>48</v>
      </c>
      <c r="I54" s="33">
        <v>50</v>
      </c>
      <c r="J54" s="31">
        <v>55</v>
      </c>
      <c r="K54" s="35" t="s">
        <v>51</v>
      </c>
      <c r="L54" s="36">
        <v>60</v>
      </c>
      <c r="M54" s="37">
        <f t="shared" si="21"/>
        <v>50</v>
      </c>
      <c r="N54" s="37">
        <f t="shared" si="22"/>
        <v>60</v>
      </c>
      <c r="O54" s="38">
        <f t="shared" si="23"/>
        <v>110</v>
      </c>
      <c r="P54" s="39" t="s">
        <v>29</v>
      </c>
      <c r="Q54" s="40">
        <f t="shared" si="24"/>
        <v>229.70230706581262</v>
      </c>
    </row>
    <row r="55" spans="1:17" ht="14.25">
      <c r="A55" s="75" t="s">
        <v>87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</row>
    <row r="56" spans="1:17" ht="14.25">
      <c r="A56" s="25">
        <v>72</v>
      </c>
      <c r="B56" s="26" t="s">
        <v>88</v>
      </c>
      <c r="C56" s="71">
        <v>40040</v>
      </c>
      <c r="D56" s="72" t="s">
        <v>37</v>
      </c>
      <c r="E56" s="73">
        <v>46.6</v>
      </c>
      <c r="F56" s="30">
        <f aca="true" t="shared" si="25" ref="F56:F57">POWER(10,(0.75194503*(LOG10(E56/175.508)*LOG10(E56/175.508))))</f>
        <v>1.7758252437738198</v>
      </c>
      <c r="G56" s="31">
        <v>22</v>
      </c>
      <c r="H56" s="36">
        <v>24</v>
      </c>
      <c r="I56" s="33">
        <v>25</v>
      </c>
      <c r="J56" s="31">
        <v>26</v>
      </c>
      <c r="K56" s="36">
        <v>28</v>
      </c>
      <c r="L56" s="36">
        <v>30</v>
      </c>
      <c r="M56" s="37">
        <f aca="true" t="shared" si="26" ref="M56:M57">MAX(G56:I56)</f>
        <v>25</v>
      </c>
      <c r="N56" s="37">
        <f aca="true" t="shared" si="27" ref="N56:N57">MAX(J56:L56)</f>
        <v>30</v>
      </c>
      <c r="O56" s="38">
        <f aca="true" t="shared" si="28" ref="O56:O57">M56+N56</f>
        <v>55</v>
      </c>
      <c r="P56" s="39" t="s">
        <v>25</v>
      </c>
      <c r="Q56" s="40">
        <f aca="true" t="shared" si="29" ref="Q56:Q57">O56*F56</f>
        <v>97.67038840756008</v>
      </c>
    </row>
    <row r="57" spans="1:17" ht="14.25">
      <c r="A57" s="25">
        <v>12</v>
      </c>
      <c r="B57" s="26" t="s">
        <v>89</v>
      </c>
      <c r="C57" s="71">
        <v>39597</v>
      </c>
      <c r="D57" s="72" t="s">
        <v>22</v>
      </c>
      <c r="E57" s="73">
        <v>48.1</v>
      </c>
      <c r="F57" s="30">
        <f t="shared" si="25"/>
        <v>1.7283260554001632</v>
      </c>
      <c r="G57" s="31">
        <v>32</v>
      </c>
      <c r="H57" s="36">
        <v>35</v>
      </c>
      <c r="I57" s="33">
        <v>38</v>
      </c>
      <c r="J57" s="31">
        <v>43</v>
      </c>
      <c r="K57" s="36">
        <v>47</v>
      </c>
      <c r="L57" s="35" t="s">
        <v>90</v>
      </c>
      <c r="M57" s="37">
        <f t="shared" si="26"/>
        <v>38</v>
      </c>
      <c r="N57" s="37">
        <f t="shared" si="27"/>
        <v>47</v>
      </c>
      <c r="O57" s="38">
        <f t="shared" si="28"/>
        <v>85</v>
      </c>
      <c r="P57" s="39" t="s">
        <v>29</v>
      </c>
      <c r="Q57" s="40">
        <f t="shared" si="29"/>
        <v>146.90771470901387</v>
      </c>
    </row>
    <row r="58" spans="1:17" ht="14.25">
      <c r="A58" s="75" t="s">
        <v>91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</row>
    <row r="59" spans="1:17" ht="14.25">
      <c r="A59" s="25">
        <v>69</v>
      </c>
      <c r="B59" s="26" t="s">
        <v>92</v>
      </c>
      <c r="C59" s="71">
        <v>39850</v>
      </c>
      <c r="D59" s="72" t="s">
        <v>37</v>
      </c>
      <c r="E59" s="73">
        <v>52.1</v>
      </c>
      <c r="F59" s="30">
        <f aca="true" t="shared" si="30" ref="F59:F61">POWER(10,(0.75194503*(LOG10(E59/175.508)*LOG10(E59/175.508))))</f>
        <v>1.6188292168088747</v>
      </c>
      <c r="G59" s="31">
        <v>22</v>
      </c>
      <c r="H59" s="36">
        <v>24</v>
      </c>
      <c r="I59" s="33">
        <v>26</v>
      </c>
      <c r="J59" s="31">
        <v>28</v>
      </c>
      <c r="K59" s="36">
        <v>30</v>
      </c>
      <c r="L59" s="36">
        <v>32</v>
      </c>
      <c r="M59" s="37">
        <f aca="true" t="shared" si="31" ref="M59:M61">MAX(G59:I59)</f>
        <v>26</v>
      </c>
      <c r="N59" s="37">
        <f aca="true" t="shared" si="32" ref="N59:N61">MAX(J59:L59)</f>
        <v>32</v>
      </c>
      <c r="O59" s="38">
        <f aca="true" t="shared" si="33" ref="O59:O61">M59+N59</f>
        <v>58</v>
      </c>
      <c r="P59" s="39" t="s">
        <v>25</v>
      </c>
      <c r="Q59" s="40">
        <f aca="true" t="shared" si="34" ref="Q59:Q61">O59*F59</f>
        <v>93.89209457491474</v>
      </c>
    </row>
    <row r="60" spans="1:17" ht="14.25">
      <c r="A60" s="25">
        <v>55</v>
      </c>
      <c r="B60" s="26" t="s">
        <v>93</v>
      </c>
      <c r="C60" s="71">
        <v>39960</v>
      </c>
      <c r="D60" s="72" t="s">
        <v>22</v>
      </c>
      <c r="E60" s="73">
        <v>51.9</v>
      </c>
      <c r="F60" s="30">
        <f t="shared" si="30"/>
        <v>1.6237835363842905</v>
      </c>
      <c r="G60" s="34" t="s">
        <v>24</v>
      </c>
      <c r="H60" s="35" t="s">
        <v>24</v>
      </c>
      <c r="I60" s="41" t="s">
        <v>24</v>
      </c>
      <c r="J60" s="31">
        <v>20</v>
      </c>
      <c r="K60" s="36">
        <v>23</v>
      </c>
      <c r="L60" s="35" t="s">
        <v>28</v>
      </c>
      <c r="M60" s="37">
        <f t="shared" si="31"/>
        <v>0</v>
      </c>
      <c r="N60" s="37">
        <f t="shared" si="32"/>
        <v>23</v>
      </c>
      <c r="O60" s="38">
        <f t="shared" si="33"/>
        <v>23</v>
      </c>
      <c r="P60" s="39" t="s">
        <v>76</v>
      </c>
      <c r="Q60" s="40">
        <f t="shared" si="34"/>
        <v>37.34702133683868</v>
      </c>
    </row>
    <row r="61" spans="1:17" ht="14.25">
      <c r="A61" s="25">
        <v>60</v>
      </c>
      <c r="B61" s="26" t="s">
        <v>94</v>
      </c>
      <c r="C61" s="76">
        <v>39420</v>
      </c>
      <c r="D61" s="77" t="s">
        <v>50</v>
      </c>
      <c r="E61" s="73">
        <v>53.4</v>
      </c>
      <c r="F61" s="30">
        <f t="shared" si="30"/>
        <v>1.5878033105629727</v>
      </c>
      <c r="G61" s="34" t="s">
        <v>95</v>
      </c>
      <c r="H61" s="35" t="s">
        <v>95</v>
      </c>
      <c r="I61" s="33">
        <v>54</v>
      </c>
      <c r="J61" s="31">
        <v>60</v>
      </c>
      <c r="K61" s="35" t="s">
        <v>52</v>
      </c>
      <c r="L61" s="36">
        <v>63</v>
      </c>
      <c r="M61" s="37">
        <f t="shared" si="31"/>
        <v>54</v>
      </c>
      <c r="N61" s="37">
        <f t="shared" si="32"/>
        <v>63</v>
      </c>
      <c r="O61" s="38">
        <f t="shared" si="33"/>
        <v>117</v>
      </c>
      <c r="P61" s="39" t="s">
        <v>29</v>
      </c>
      <c r="Q61" s="40">
        <f t="shared" si="34"/>
        <v>185.7729873358678</v>
      </c>
    </row>
    <row r="62" spans="1:18" s="57" customFormat="1" ht="14.25">
      <c r="A62" s="46"/>
      <c r="B62" s="47"/>
      <c r="C62" s="78"/>
      <c r="D62" s="79"/>
      <c r="E62" s="49"/>
      <c r="F62" s="50"/>
      <c r="G62" s="46"/>
      <c r="H62" s="51"/>
      <c r="I62" s="52"/>
      <c r="J62" s="46"/>
      <c r="K62" s="51"/>
      <c r="L62" s="51"/>
      <c r="M62" s="53"/>
      <c r="N62" s="53"/>
      <c r="O62" s="53"/>
      <c r="P62" s="54"/>
      <c r="Q62" s="55"/>
      <c r="R62" s="56"/>
    </row>
    <row r="63" spans="2:13" ht="14.25">
      <c r="B63" s="58" t="s">
        <v>59</v>
      </c>
      <c r="C63" s="60" t="s">
        <v>66</v>
      </c>
      <c r="E63"/>
      <c r="F63" s="58" t="s">
        <v>61</v>
      </c>
      <c r="G63" s="60" t="s">
        <v>62</v>
      </c>
      <c r="H63" s="59"/>
      <c r="I63" s="61"/>
      <c r="K63" s="62" t="s">
        <v>63</v>
      </c>
      <c r="L63" s="62"/>
      <c r="M63" s="60" t="s">
        <v>64</v>
      </c>
    </row>
    <row r="64" spans="2:13" ht="14.25">
      <c r="B64" s="58"/>
      <c r="C64" s="59"/>
      <c r="E64" s="62"/>
      <c r="F64" s="62"/>
      <c r="G64" s="61"/>
      <c r="H64" s="59"/>
      <c r="I64" s="61"/>
      <c r="K64" s="63"/>
      <c r="L64" s="63"/>
      <c r="M64" s="60" t="s">
        <v>65</v>
      </c>
    </row>
    <row r="65" spans="2:13" ht="14.25">
      <c r="B65" s="58"/>
      <c r="C65" s="59"/>
      <c r="E65" s="62"/>
      <c r="F65" s="62"/>
      <c r="G65" s="61"/>
      <c r="H65" s="59"/>
      <c r="I65" s="61"/>
      <c r="K65" s="63"/>
      <c r="L65" s="63"/>
      <c r="M65" s="60" t="s">
        <v>96</v>
      </c>
    </row>
    <row r="66" spans="2:13" ht="14.25">
      <c r="B66" s="58"/>
      <c r="C66" s="59"/>
      <c r="E66" s="62"/>
      <c r="F66" s="62"/>
      <c r="G66" s="61"/>
      <c r="H66" s="59"/>
      <c r="I66" s="61"/>
      <c r="K66" s="63"/>
      <c r="L66" s="63"/>
      <c r="M66" s="60"/>
    </row>
    <row r="67" spans="2:14" ht="14.25">
      <c r="B67" s="58"/>
      <c r="C67" s="59"/>
      <c r="E67" s="62"/>
      <c r="F67" s="62"/>
      <c r="G67" s="61"/>
      <c r="H67" s="59"/>
      <c r="I67" s="61"/>
      <c r="J67" s="13"/>
      <c r="K67" s="63"/>
      <c r="L67" s="63"/>
      <c r="M67" s="60"/>
      <c r="N67" s="66"/>
    </row>
    <row r="68" spans="2:14" ht="14.25">
      <c r="B68" s="58"/>
      <c r="C68" s="59"/>
      <c r="E68" s="62"/>
      <c r="F68" s="62"/>
      <c r="G68" s="61"/>
      <c r="H68" s="59"/>
      <c r="I68" s="61"/>
      <c r="J68" s="13"/>
      <c r="K68" s="63"/>
      <c r="L68" s="63"/>
      <c r="M68" s="60"/>
      <c r="N68" s="66"/>
    </row>
    <row r="69" spans="2:14" ht="14.25">
      <c r="B69" s="58"/>
      <c r="C69" s="59"/>
      <c r="E69" s="62"/>
      <c r="F69" s="62"/>
      <c r="G69" s="61"/>
      <c r="H69" s="59"/>
      <c r="I69" s="61"/>
      <c r="J69" s="13"/>
      <c r="K69" s="63"/>
      <c r="L69" s="63"/>
      <c r="M69" s="60"/>
      <c r="N69" s="66"/>
    </row>
    <row r="70" spans="2:14" ht="14.25">
      <c r="B70" s="58"/>
      <c r="C70" s="59"/>
      <c r="E70" s="62"/>
      <c r="F70" s="62"/>
      <c r="G70" s="61"/>
      <c r="H70" s="59"/>
      <c r="I70" s="61"/>
      <c r="J70" s="13"/>
      <c r="K70" s="63"/>
      <c r="L70" s="63"/>
      <c r="M70" s="60"/>
      <c r="N70" s="66"/>
    </row>
    <row r="71" spans="2:14" ht="14.25">
      <c r="B71" s="58"/>
      <c r="C71" s="59"/>
      <c r="E71" s="62"/>
      <c r="F71" s="62"/>
      <c r="G71" s="61"/>
      <c r="H71" s="59"/>
      <c r="I71" s="61"/>
      <c r="J71" s="13"/>
      <c r="K71" s="63"/>
      <c r="L71" s="63"/>
      <c r="M71" s="60"/>
      <c r="N71" s="66"/>
    </row>
    <row r="72" spans="2:14" ht="14.25">
      <c r="B72" s="58"/>
      <c r="C72" s="59"/>
      <c r="E72" s="62"/>
      <c r="F72" s="62"/>
      <c r="G72" s="61"/>
      <c r="H72" s="59"/>
      <c r="I72" s="61"/>
      <c r="J72" s="13"/>
      <c r="K72" s="63"/>
      <c r="L72" s="63"/>
      <c r="M72" s="60"/>
      <c r="N72" s="66"/>
    </row>
    <row r="73" spans="2:14" ht="14.25">
      <c r="B73" s="58"/>
      <c r="C73" s="59"/>
      <c r="E73" s="62"/>
      <c r="F73" s="62"/>
      <c r="G73" s="61"/>
      <c r="H73" s="59"/>
      <c r="I73" s="61"/>
      <c r="J73" s="13"/>
      <c r="K73" s="63"/>
      <c r="L73" s="63"/>
      <c r="M73" s="60"/>
      <c r="N73" s="66"/>
    </row>
    <row r="74" spans="2:14" ht="14.25">
      <c r="B74" s="46"/>
      <c r="C74" s="59"/>
      <c r="E74" s="80"/>
      <c r="F74" s="14"/>
      <c r="G74" s="61"/>
      <c r="H74" s="59"/>
      <c r="I74" s="61"/>
      <c r="J74" s="13"/>
      <c r="K74" s="61"/>
      <c r="L74" s="81"/>
      <c r="M74" s="60"/>
      <c r="N74" s="9"/>
    </row>
    <row r="75" spans="1:17" ht="18.75">
      <c r="A75" s="4" t="s">
        <v>0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6.5">
      <c r="A76" s="5">
        <v>44401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4.25">
      <c r="A77" s="6" t="s">
        <v>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9" spans="1:17" ht="14.25">
      <c r="A79" s="8"/>
      <c r="B79" s="2" t="s">
        <v>97</v>
      </c>
      <c r="D79" s="9" t="s">
        <v>98</v>
      </c>
      <c r="E79" s="10"/>
      <c r="F79" s="11"/>
      <c r="G79" s="12"/>
      <c r="H79" s="11"/>
      <c r="I79" s="11"/>
      <c r="N79" s="15"/>
      <c r="O79" s="15"/>
      <c r="P79" s="16"/>
      <c r="Q79" s="15"/>
    </row>
    <row r="80" spans="1:17" ht="14.25">
      <c r="A80" s="17" t="s">
        <v>4</v>
      </c>
      <c r="B80" s="17"/>
      <c r="C80" s="17"/>
      <c r="D80" s="17"/>
      <c r="E80" s="17"/>
      <c r="F80" s="17"/>
      <c r="G80" s="17" t="s">
        <v>5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ht="12.75" customHeight="1">
      <c r="A81" s="18" t="s">
        <v>7</v>
      </c>
      <c r="B81" s="18" t="s">
        <v>8</v>
      </c>
      <c r="C81" s="18" t="s">
        <v>9</v>
      </c>
      <c r="D81" s="18" t="s">
        <v>10</v>
      </c>
      <c r="E81" s="19" t="s">
        <v>11</v>
      </c>
      <c r="F81" s="20" t="s">
        <v>12</v>
      </c>
      <c r="G81" s="21" t="s">
        <v>13</v>
      </c>
      <c r="H81" s="21"/>
      <c r="I81" s="21"/>
      <c r="J81" s="21" t="s">
        <v>14</v>
      </c>
      <c r="K81" s="21"/>
      <c r="L81" s="21"/>
      <c r="M81" s="21" t="s">
        <v>15</v>
      </c>
      <c r="N81" s="21" t="s">
        <v>16</v>
      </c>
      <c r="O81" s="21" t="s">
        <v>17</v>
      </c>
      <c r="P81" s="22" t="s">
        <v>18</v>
      </c>
      <c r="Q81" s="23" t="s">
        <v>19</v>
      </c>
    </row>
    <row r="82" spans="1:17" ht="14.25">
      <c r="A82" s="18"/>
      <c r="B82" s="18"/>
      <c r="C82" s="18"/>
      <c r="D82" s="18"/>
      <c r="E82" s="19"/>
      <c r="F82" s="20"/>
      <c r="G82" s="21">
        <v>1</v>
      </c>
      <c r="H82" s="21">
        <v>2</v>
      </c>
      <c r="I82" s="21">
        <v>3</v>
      </c>
      <c r="J82" s="21">
        <v>1</v>
      </c>
      <c r="K82" s="21">
        <v>2</v>
      </c>
      <c r="L82" s="21">
        <v>3</v>
      </c>
      <c r="M82" s="21"/>
      <c r="N82" s="21"/>
      <c r="O82" s="21"/>
      <c r="P82" s="22"/>
      <c r="Q82" s="23"/>
    </row>
    <row r="83" spans="1:17" ht="14.25">
      <c r="A83" s="67" t="s">
        <v>99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1:17" ht="14.25">
      <c r="A84" s="25">
        <v>36</v>
      </c>
      <c r="B84" s="82" t="s">
        <v>100</v>
      </c>
      <c r="C84" s="74">
        <v>39173</v>
      </c>
      <c r="D84" s="72" t="s">
        <v>37</v>
      </c>
      <c r="E84" s="70">
        <v>57.7</v>
      </c>
      <c r="F84" s="30">
        <f>POWER(10,(0.75194503*(LOG10(E84/175.508)*LOG10(E84/175.508))))</f>
        <v>1.4979885113009042</v>
      </c>
      <c r="G84" s="26">
        <v>52</v>
      </c>
      <c r="H84" s="36">
        <v>55</v>
      </c>
      <c r="I84" s="33">
        <v>58</v>
      </c>
      <c r="J84" s="31">
        <v>62</v>
      </c>
      <c r="K84" s="36">
        <v>65</v>
      </c>
      <c r="L84" s="35" t="s">
        <v>101</v>
      </c>
      <c r="M84" s="37">
        <f>MAX(G84:I84)</f>
        <v>58</v>
      </c>
      <c r="N84" s="37">
        <f>MAX(J84:L84)</f>
        <v>65</v>
      </c>
      <c r="O84" s="38">
        <f>M84+N84</f>
        <v>123</v>
      </c>
      <c r="P84" s="39" t="s">
        <v>29</v>
      </c>
      <c r="Q84" s="40">
        <f>O84*F84</f>
        <v>184.2525868900112</v>
      </c>
    </row>
    <row r="85" spans="1:17" ht="14.25">
      <c r="A85" s="75" t="s">
        <v>102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</row>
    <row r="86" spans="1:17" ht="14.25">
      <c r="A86" s="25">
        <v>41</v>
      </c>
      <c r="B86" s="82" t="s">
        <v>103</v>
      </c>
      <c r="C86" s="74">
        <v>39050</v>
      </c>
      <c r="D86" s="72" t="s">
        <v>45</v>
      </c>
      <c r="E86" s="73">
        <v>61.1</v>
      </c>
      <c r="F86" s="30">
        <f>POWER(10,(0.75194503*(LOG10(E86/175.508)*LOG10(E86/175.508))))</f>
        <v>1.4384910784560256</v>
      </c>
      <c r="G86" s="31">
        <v>45</v>
      </c>
      <c r="H86" s="35" t="s">
        <v>104</v>
      </c>
      <c r="I86" s="41" t="s">
        <v>90</v>
      </c>
      <c r="J86" s="31">
        <v>57</v>
      </c>
      <c r="K86" s="36">
        <v>61</v>
      </c>
      <c r="L86" s="36">
        <v>64</v>
      </c>
      <c r="M86" s="37">
        <f>MAX(G86:I86)</f>
        <v>45</v>
      </c>
      <c r="N86" s="37">
        <f>MAX(J86:L86)</f>
        <v>64</v>
      </c>
      <c r="O86" s="38">
        <f>M86+N86</f>
        <v>109</v>
      </c>
      <c r="P86" s="39" t="s">
        <v>29</v>
      </c>
      <c r="Q86" s="40">
        <f>O86*F86</f>
        <v>156.79552755170678</v>
      </c>
    </row>
    <row r="87" spans="1:17" ht="14.25">
      <c r="A87" s="75" t="s">
        <v>105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</row>
    <row r="88" spans="1:17" ht="14.25">
      <c r="A88" s="25">
        <v>3</v>
      </c>
      <c r="B88" s="82" t="s">
        <v>106</v>
      </c>
      <c r="C88" s="74">
        <v>39421</v>
      </c>
      <c r="D88" s="72" t="s">
        <v>50</v>
      </c>
      <c r="E88" s="73">
        <v>73</v>
      </c>
      <c r="F88" s="30">
        <f>POWER(10,(0.75194503*(LOG10(E88/175.508)*LOG10(E88/175.508))))</f>
        <v>1.2856958089245485</v>
      </c>
      <c r="G88" s="31">
        <v>92</v>
      </c>
      <c r="H88" s="83">
        <v>97</v>
      </c>
      <c r="I88" s="41" t="s">
        <v>107</v>
      </c>
      <c r="J88" s="84">
        <v>112</v>
      </c>
      <c r="K88" s="35" t="s">
        <v>108</v>
      </c>
      <c r="L88" s="83">
        <v>117</v>
      </c>
      <c r="M88" s="37">
        <f>MAX(G88:I88)</f>
        <v>97</v>
      </c>
      <c r="N88" s="37">
        <f>MAX(J88:L88)</f>
        <v>117</v>
      </c>
      <c r="O88" s="85">
        <f>M88+N88</f>
        <v>214</v>
      </c>
      <c r="P88" s="39" t="s">
        <v>29</v>
      </c>
      <c r="Q88" s="40">
        <f>O88*F88</f>
        <v>275.1389031098534</v>
      </c>
    </row>
    <row r="89" spans="1:17" ht="14.25">
      <c r="A89" s="75" t="s">
        <v>109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</row>
    <row r="90" spans="1:17" ht="14.25">
      <c r="A90" s="25">
        <v>52</v>
      </c>
      <c r="B90" s="82" t="s">
        <v>110</v>
      </c>
      <c r="C90" s="74">
        <v>39270</v>
      </c>
      <c r="D90" s="72" t="s">
        <v>22</v>
      </c>
      <c r="E90" s="73">
        <v>74.1</v>
      </c>
      <c r="F90" s="30">
        <f aca="true" t="shared" si="35" ref="F90:F93">POWER(10,(0.75194503*(LOG10(E90/175.508)*LOG10(E90/175.508))))</f>
        <v>1.274818882856076</v>
      </c>
      <c r="G90" s="34" t="s">
        <v>111</v>
      </c>
      <c r="H90" s="36">
        <v>62</v>
      </c>
      <c r="I90" s="33">
        <v>65</v>
      </c>
      <c r="J90" s="31">
        <v>76</v>
      </c>
      <c r="K90" s="36">
        <v>80</v>
      </c>
      <c r="L90" s="35" t="s">
        <v>112</v>
      </c>
      <c r="M90" s="37">
        <f aca="true" t="shared" si="36" ref="M90:M93">MAX(G90:I90)</f>
        <v>65</v>
      </c>
      <c r="N90" s="37">
        <f aca="true" t="shared" si="37" ref="N90:N93">MAX(J90:L90)</f>
        <v>80</v>
      </c>
      <c r="O90" s="38">
        <f aca="true" t="shared" si="38" ref="O90:O93">M90+N90</f>
        <v>145</v>
      </c>
      <c r="P90" s="39" t="s">
        <v>29</v>
      </c>
      <c r="Q90" s="40">
        <f aca="true" t="shared" si="39" ref="Q90:Q93">O90*F90</f>
        <v>184.84873801413102</v>
      </c>
    </row>
    <row r="91" spans="1:17" ht="14.25">
      <c r="A91" s="25">
        <v>27</v>
      </c>
      <c r="B91" s="82" t="s">
        <v>113</v>
      </c>
      <c r="C91" s="74">
        <v>38888</v>
      </c>
      <c r="D91" s="72" t="s">
        <v>50</v>
      </c>
      <c r="E91" s="73">
        <v>75.3</v>
      </c>
      <c r="F91" s="30">
        <f t="shared" si="35"/>
        <v>1.2634438586679217</v>
      </c>
      <c r="G91" s="26">
        <v>55</v>
      </c>
      <c r="H91" s="36">
        <v>60</v>
      </c>
      <c r="I91" s="33">
        <v>62</v>
      </c>
      <c r="J91" s="31">
        <v>65</v>
      </c>
      <c r="K91" s="36">
        <v>70</v>
      </c>
      <c r="L91" s="36">
        <v>73</v>
      </c>
      <c r="M91" s="37">
        <f t="shared" si="36"/>
        <v>62</v>
      </c>
      <c r="N91" s="37">
        <f t="shared" si="37"/>
        <v>73</v>
      </c>
      <c r="O91" s="38">
        <f t="shared" si="38"/>
        <v>135</v>
      </c>
      <c r="P91" s="39" t="s">
        <v>25</v>
      </c>
      <c r="Q91" s="40">
        <f t="shared" si="39"/>
        <v>170.56492092016944</v>
      </c>
    </row>
    <row r="92" spans="1:17" ht="14.25">
      <c r="A92" s="25">
        <v>35</v>
      </c>
      <c r="B92" s="82" t="s">
        <v>114</v>
      </c>
      <c r="C92" s="74">
        <v>39174</v>
      </c>
      <c r="D92" s="72" t="s">
        <v>22</v>
      </c>
      <c r="E92" s="73">
        <v>78.6</v>
      </c>
      <c r="F92" s="30">
        <f t="shared" si="35"/>
        <v>1.23458708992423</v>
      </c>
      <c r="G92" s="31">
        <v>46</v>
      </c>
      <c r="H92" s="35" t="s">
        <v>85</v>
      </c>
      <c r="I92" s="33">
        <v>51</v>
      </c>
      <c r="J92" s="31">
        <v>60</v>
      </c>
      <c r="K92" s="35" t="s">
        <v>115</v>
      </c>
      <c r="L92" s="36">
        <v>65</v>
      </c>
      <c r="M92" s="37">
        <f t="shared" si="36"/>
        <v>51</v>
      </c>
      <c r="N92" s="37">
        <f t="shared" si="37"/>
        <v>65</v>
      </c>
      <c r="O92" s="38">
        <f t="shared" si="38"/>
        <v>116</v>
      </c>
      <c r="P92" s="39" t="s">
        <v>76</v>
      </c>
      <c r="Q92" s="40">
        <f t="shared" si="39"/>
        <v>143.21210243121067</v>
      </c>
    </row>
    <row r="93" spans="1:17" ht="14.25">
      <c r="A93" s="25">
        <v>11</v>
      </c>
      <c r="B93" s="82" t="s">
        <v>116</v>
      </c>
      <c r="C93" s="74">
        <v>39713</v>
      </c>
      <c r="D93" s="72" t="s">
        <v>50</v>
      </c>
      <c r="E93" s="73">
        <v>80</v>
      </c>
      <c r="F93" s="30">
        <f t="shared" si="35"/>
        <v>1.2233284377549736</v>
      </c>
      <c r="G93" s="31">
        <v>45</v>
      </c>
      <c r="H93" s="36">
        <v>50</v>
      </c>
      <c r="I93" s="41" t="s">
        <v>95</v>
      </c>
      <c r="J93" s="31">
        <v>60</v>
      </c>
      <c r="K93" s="35" t="s">
        <v>115</v>
      </c>
      <c r="L93" s="35" t="s">
        <v>101</v>
      </c>
      <c r="M93" s="37">
        <f t="shared" si="36"/>
        <v>50</v>
      </c>
      <c r="N93" s="37">
        <f t="shared" si="37"/>
        <v>60</v>
      </c>
      <c r="O93" s="38">
        <f t="shared" si="38"/>
        <v>110</v>
      </c>
      <c r="P93" s="39" t="s">
        <v>79</v>
      </c>
      <c r="Q93" s="40">
        <f t="shared" si="39"/>
        <v>134.5661281530471</v>
      </c>
    </row>
    <row r="94" spans="1:17" ht="14.25">
      <c r="A94" s="75" t="s">
        <v>117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</row>
    <row r="95" spans="1:17" ht="14.25">
      <c r="A95" s="25">
        <v>89</v>
      </c>
      <c r="B95" s="82" t="s">
        <v>118</v>
      </c>
      <c r="C95" s="74">
        <v>38871</v>
      </c>
      <c r="D95" s="72" t="s">
        <v>37</v>
      </c>
      <c r="E95" s="73">
        <v>84.3</v>
      </c>
      <c r="F95" s="30">
        <f>POWER(10,(0.75194503*(LOG10(E95/175.508)*LOG10(E95/175.508))))</f>
        <v>1.1919672192857822</v>
      </c>
      <c r="G95" s="34" t="s">
        <v>119</v>
      </c>
      <c r="H95" s="35" t="s">
        <v>119</v>
      </c>
      <c r="I95" s="41" t="s">
        <v>119</v>
      </c>
      <c r="J95" s="31">
        <v>133</v>
      </c>
      <c r="K95" s="83">
        <v>138</v>
      </c>
      <c r="L95" s="83">
        <v>143</v>
      </c>
      <c r="M95" s="37">
        <f>MAX(G95:I95)</f>
        <v>0</v>
      </c>
      <c r="N95" s="37">
        <f>MAX(J95:L95)</f>
        <v>143</v>
      </c>
      <c r="O95" s="38">
        <f>M95+N95</f>
        <v>143</v>
      </c>
      <c r="P95" s="39" t="s">
        <v>29</v>
      </c>
      <c r="Q95" s="40">
        <f>O95*F95</f>
        <v>170.45131235786687</v>
      </c>
    </row>
    <row r="96" spans="1:17" ht="14.25">
      <c r="A96" s="75" t="s">
        <v>120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</row>
    <row r="97" spans="1:17" ht="14.25">
      <c r="A97" s="25">
        <v>29</v>
      </c>
      <c r="B97" s="82" t="s">
        <v>121</v>
      </c>
      <c r="C97" s="71">
        <v>39638</v>
      </c>
      <c r="D97" s="72" t="s">
        <v>37</v>
      </c>
      <c r="E97" s="73">
        <v>89.2</v>
      </c>
      <c r="F97" s="30">
        <f>POWER(10,(0.75194503*(LOG10(E97/175.508)*LOG10(E97/175.508))))</f>
        <v>1.1613552461888328</v>
      </c>
      <c r="G97" s="31">
        <v>45</v>
      </c>
      <c r="H97" s="36">
        <v>50</v>
      </c>
      <c r="I97" s="33">
        <v>53</v>
      </c>
      <c r="J97" s="31">
        <v>55</v>
      </c>
      <c r="K97" s="36">
        <v>60</v>
      </c>
      <c r="L97" s="35" t="s">
        <v>115</v>
      </c>
      <c r="M97" s="37">
        <f>MAX(G97:I97)</f>
        <v>53</v>
      </c>
      <c r="N97" s="37">
        <f>MAX(J97:L97)</f>
        <v>60</v>
      </c>
      <c r="O97" s="38">
        <f>M97+N97</f>
        <v>113</v>
      </c>
      <c r="P97" s="39" t="s">
        <v>29</v>
      </c>
      <c r="Q97" s="40">
        <f>O97*F97</f>
        <v>131.2331428193381</v>
      </c>
    </row>
    <row r="98" spans="1:18" s="57" customFormat="1" ht="14.25">
      <c r="A98" s="46"/>
      <c r="B98" s="79"/>
      <c r="C98" s="78"/>
      <c r="D98" s="79"/>
      <c r="E98" s="49"/>
      <c r="F98" s="50"/>
      <c r="G98" s="46"/>
      <c r="H98" s="51"/>
      <c r="I98" s="52"/>
      <c r="J98" s="46"/>
      <c r="K98" s="51"/>
      <c r="L98" s="51"/>
      <c r="M98" s="53"/>
      <c r="N98" s="53"/>
      <c r="O98" s="53"/>
      <c r="P98" s="54"/>
      <c r="Q98" s="55"/>
      <c r="R98" s="56"/>
    </row>
    <row r="99" spans="2:14" ht="14.25">
      <c r="B99" s="58" t="s">
        <v>59</v>
      </c>
      <c r="C99" s="59" t="s">
        <v>60</v>
      </c>
      <c r="E99" s="62"/>
      <c r="F99" s="58" t="s">
        <v>61</v>
      </c>
      <c r="G99" s="60" t="s">
        <v>62</v>
      </c>
      <c r="H99" s="59"/>
      <c r="I99" s="61"/>
      <c r="K99" s="62" t="s">
        <v>63</v>
      </c>
      <c r="L99" s="62"/>
      <c r="M99" s="60" t="s">
        <v>66</v>
      </c>
      <c r="N99" s="66"/>
    </row>
    <row r="100" spans="1:13" ht="14.25">
      <c r="A100" s="86"/>
      <c r="B100" s="47"/>
      <c r="C100" s="55"/>
      <c r="D100" s="87"/>
      <c r="E100" s="88"/>
      <c r="F100" s="62"/>
      <c r="G100" s="61"/>
      <c r="H100" s="59"/>
      <c r="I100" s="61"/>
      <c r="K100" s="63"/>
      <c r="L100" s="63"/>
      <c r="M100" s="60" t="s">
        <v>122</v>
      </c>
    </row>
    <row r="101" spans="1:13" ht="14.25">
      <c r="A101" s="86"/>
      <c r="B101" s="89" t="s">
        <v>123</v>
      </c>
      <c r="C101" s="55"/>
      <c r="D101" s="87"/>
      <c r="E101" s="88"/>
      <c r="M101" t="s">
        <v>64</v>
      </c>
    </row>
    <row r="102" spans="1:5" ht="14.25">
      <c r="A102" s="86"/>
      <c r="B102" s="89" t="s">
        <v>124</v>
      </c>
      <c r="C102" s="55"/>
      <c r="D102" s="87"/>
      <c r="E102" s="88"/>
    </row>
    <row r="103" spans="1:5" ht="14.25">
      <c r="A103" s="86"/>
      <c r="B103" s="89" t="s">
        <v>125</v>
      </c>
      <c r="C103" s="55"/>
      <c r="D103" s="87"/>
      <c r="E103" s="88"/>
    </row>
    <row r="104" spans="1:5" ht="14.25">
      <c r="A104" s="86"/>
      <c r="B104" s="89" t="s">
        <v>126</v>
      </c>
      <c r="C104" s="55"/>
      <c r="D104" s="87"/>
      <c r="E104" s="88"/>
    </row>
    <row r="105" spans="1:5" ht="14.25">
      <c r="A105" s="86"/>
      <c r="B105" s="89" t="s">
        <v>127</v>
      </c>
      <c r="C105" s="55"/>
      <c r="D105" s="87"/>
      <c r="E105" s="88"/>
    </row>
    <row r="106" spans="1:5" ht="14.25">
      <c r="A106" s="86"/>
      <c r="B106" s="89" t="s">
        <v>128</v>
      </c>
      <c r="C106" s="55"/>
      <c r="D106" s="87"/>
      <c r="E106" s="88"/>
    </row>
    <row r="107" spans="1:5" ht="14.25">
      <c r="A107" s="86"/>
      <c r="B107" s="89" t="s">
        <v>129</v>
      </c>
      <c r="C107" s="55"/>
      <c r="D107" s="87"/>
      <c r="E107" s="88"/>
    </row>
    <row r="108" spans="1:5" ht="14.25">
      <c r="A108" s="86"/>
      <c r="B108" s="47"/>
      <c r="C108" s="55"/>
      <c r="D108" s="87"/>
      <c r="E108" s="88"/>
    </row>
    <row r="109" spans="1:5" ht="14.25">
      <c r="A109" s="86"/>
      <c r="B109" s="90" t="s">
        <v>130</v>
      </c>
      <c r="C109" s="90"/>
      <c r="D109" s="87"/>
      <c r="E109" s="88"/>
    </row>
    <row r="110" spans="1:11" ht="14.25">
      <c r="A110" s="91" t="s">
        <v>131</v>
      </c>
      <c r="B110" s="91"/>
      <c r="C110" s="91"/>
      <c r="D110" s="87"/>
      <c r="E110" s="88"/>
      <c r="G110" s="92" t="s">
        <v>132</v>
      </c>
      <c r="H110" s="92"/>
      <c r="I110" s="92"/>
      <c r="J110" s="92"/>
      <c r="K110" s="92"/>
    </row>
    <row r="111" spans="1:11" ht="14.25">
      <c r="A111" s="93"/>
      <c r="B111" s="94" t="s">
        <v>8</v>
      </c>
      <c r="C111" s="94" t="s">
        <v>19</v>
      </c>
      <c r="D111" s="87"/>
      <c r="E111" s="88"/>
      <c r="G111" s="95"/>
      <c r="H111" s="96" t="s">
        <v>8</v>
      </c>
      <c r="I111" s="96"/>
      <c r="J111" s="96"/>
      <c r="K111" s="97" t="s">
        <v>19</v>
      </c>
    </row>
    <row r="112" spans="1:11" ht="14.25">
      <c r="A112" s="8">
        <v>1</v>
      </c>
      <c r="B112" s="82" t="s">
        <v>106</v>
      </c>
      <c r="C112" s="40">
        <v>275.1389031098534</v>
      </c>
      <c r="D112" s="87"/>
      <c r="E112" s="88"/>
      <c r="G112" s="64">
        <v>1</v>
      </c>
      <c r="H112" s="98" t="s">
        <v>44</v>
      </c>
      <c r="I112" s="98"/>
      <c r="J112" s="98"/>
      <c r="K112" s="40">
        <v>155.628903447265</v>
      </c>
    </row>
    <row r="113" spans="1:11" ht="14.25">
      <c r="A113" s="8">
        <v>2</v>
      </c>
      <c r="B113" s="26" t="s">
        <v>86</v>
      </c>
      <c r="C113" s="40">
        <v>229.70230706581262</v>
      </c>
      <c r="D113" s="87"/>
      <c r="E113" s="88"/>
      <c r="G113" s="64">
        <v>2</v>
      </c>
      <c r="H113" s="98" t="s">
        <v>48</v>
      </c>
      <c r="I113" s="98"/>
      <c r="J113" s="98"/>
      <c r="K113" s="40">
        <v>126.99170871140922</v>
      </c>
    </row>
    <row r="114" spans="1:11" ht="14.25">
      <c r="A114" s="8">
        <v>3</v>
      </c>
      <c r="B114" s="26" t="s">
        <v>80</v>
      </c>
      <c r="C114" s="40">
        <v>192.01168029315448</v>
      </c>
      <c r="D114" s="87"/>
      <c r="E114" s="88"/>
      <c r="G114" s="64">
        <v>3</v>
      </c>
      <c r="H114" s="98" t="s">
        <v>31</v>
      </c>
      <c r="I114" s="98"/>
      <c r="J114" s="98"/>
      <c r="K114" s="40">
        <v>113.32110656716361</v>
      </c>
    </row>
    <row r="115" spans="1:11" ht="14.25">
      <c r="A115" s="8">
        <v>4</v>
      </c>
      <c r="B115" s="26" t="s">
        <v>94</v>
      </c>
      <c r="C115" s="40">
        <v>185.7729873358678</v>
      </c>
      <c r="D115" s="87"/>
      <c r="E115" s="88"/>
      <c r="G115" s="64">
        <v>4</v>
      </c>
      <c r="H115" s="98" t="s">
        <v>39</v>
      </c>
      <c r="I115" s="98"/>
      <c r="J115" s="98"/>
      <c r="K115" s="40">
        <v>104.14766600303055</v>
      </c>
    </row>
    <row r="116" spans="1:11" ht="14.25">
      <c r="A116" s="8">
        <v>5</v>
      </c>
      <c r="B116" s="82" t="s">
        <v>110</v>
      </c>
      <c r="C116" s="40">
        <v>184.84873801413102</v>
      </c>
      <c r="D116" s="87"/>
      <c r="E116" s="88"/>
      <c r="G116" s="64">
        <v>5</v>
      </c>
      <c r="H116" s="98" t="s">
        <v>42</v>
      </c>
      <c r="I116" s="98"/>
      <c r="J116" s="98"/>
      <c r="K116" s="40">
        <v>88.14964547046952</v>
      </c>
    </row>
    <row r="117" spans="1:11" ht="14.25">
      <c r="A117" s="8">
        <v>6</v>
      </c>
      <c r="B117" s="82" t="s">
        <v>100</v>
      </c>
      <c r="C117" s="40">
        <v>184.2525868900112</v>
      </c>
      <c r="D117" s="87"/>
      <c r="E117" s="88"/>
      <c r="G117" s="64">
        <v>6</v>
      </c>
      <c r="H117" s="98" t="s">
        <v>21</v>
      </c>
      <c r="I117" s="98"/>
      <c r="J117" s="98"/>
      <c r="K117" s="40">
        <v>87.22551372383755</v>
      </c>
    </row>
    <row r="118" spans="1:11" ht="14.25">
      <c r="A118" s="8">
        <v>7</v>
      </c>
      <c r="B118" s="26" t="s">
        <v>70</v>
      </c>
      <c r="C118" s="40">
        <v>179.60977264524627</v>
      </c>
      <c r="D118" s="87"/>
      <c r="E118" s="88"/>
      <c r="G118" s="64">
        <v>7</v>
      </c>
      <c r="H118" s="98" t="s">
        <v>26</v>
      </c>
      <c r="I118" s="98"/>
      <c r="J118" s="98"/>
      <c r="K118" s="40">
        <v>80.95431065172808</v>
      </c>
    </row>
    <row r="119" spans="1:11" ht="14.25">
      <c r="A119" s="8">
        <v>8</v>
      </c>
      <c r="B119" s="26" t="s">
        <v>83</v>
      </c>
      <c r="C119" s="40">
        <v>177.43619617562362</v>
      </c>
      <c r="D119" s="87"/>
      <c r="E119" s="88"/>
      <c r="G119" s="64">
        <v>8</v>
      </c>
      <c r="H119" s="98" t="s">
        <v>58</v>
      </c>
      <c r="I119" s="98"/>
      <c r="J119" s="98"/>
      <c r="K119" s="40">
        <v>80.49312544264558</v>
      </c>
    </row>
    <row r="120" spans="1:11" ht="14.25">
      <c r="A120" s="8">
        <v>9</v>
      </c>
      <c r="B120" s="82" t="s">
        <v>113</v>
      </c>
      <c r="C120" s="40">
        <v>170.56492092016944</v>
      </c>
      <c r="D120" s="87"/>
      <c r="E120" s="88"/>
      <c r="G120" s="64">
        <v>9</v>
      </c>
      <c r="H120" s="98" t="s">
        <v>55</v>
      </c>
      <c r="I120" s="98"/>
      <c r="J120" s="98"/>
      <c r="K120" s="40">
        <v>79.92070340182762</v>
      </c>
    </row>
    <row r="121" spans="1:11" ht="14.25">
      <c r="A121" s="8">
        <v>10</v>
      </c>
      <c r="B121" s="82" t="s">
        <v>118</v>
      </c>
      <c r="C121" s="40">
        <v>170.45131235786687</v>
      </c>
      <c r="D121" s="87"/>
      <c r="E121" s="88"/>
      <c r="G121" s="64">
        <v>10</v>
      </c>
      <c r="H121" s="98" t="s">
        <v>49</v>
      </c>
      <c r="I121" s="98"/>
      <c r="J121" s="98"/>
      <c r="K121" s="40">
        <v>71.4138956229123</v>
      </c>
    </row>
    <row r="122" spans="1:11" ht="14.25">
      <c r="A122" s="8">
        <v>11</v>
      </c>
      <c r="B122" s="26" t="s">
        <v>77</v>
      </c>
      <c r="C122" s="40">
        <v>158.5799505201739</v>
      </c>
      <c r="D122" s="87"/>
      <c r="E122" s="88"/>
      <c r="G122" s="64">
        <v>11</v>
      </c>
      <c r="H122" s="98" t="s">
        <v>36</v>
      </c>
      <c r="I122" s="98"/>
      <c r="J122" s="98"/>
      <c r="K122" s="40">
        <v>67.46087405939336</v>
      </c>
    </row>
    <row r="123" spans="1:5" ht="14.25">
      <c r="A123" s="64">
        <v>12</v>
      </c>
      <c r="B123" s="82" t="s">
        <v>103</v>
      </c>
      <c r="C123" s="40">
        <v>156.79552755170678</v>
      </c>
      <c r="D123" s="87"/>
      <c r="E123" s="88"/>
    </row>
    <row r="124" spans="1:5" ht="14.25">
      <c r="A124" s="64">
        <v>13</v>
      </c>
      <c r="B124" s="26" t="s">
        <v>73</v>
      </c>
      <c r="C124" s="40">
        <v>152.51083401891637</v>
      </c>
      <c r="D124" s="87"/>
      <c r="E124" s="88"/>
    </row>
    <row r="125" spans="1:3" ht="14.25">
      <c r="A125" s="8">
        <v>14</v>
      </c>
      <c r="B125" s="26" t="s">
        <v>89</v>
      </c>
      <c r="C125" s="40">
        <v>146.90771470901387</v>
      </c>
    </row>
    <row r="126" spans="1:3" ht="14.25">
      <c r="A126" s="8">
        <v>15</v>
      </c>
      <c r="B126" s="82" t="s">
        <v>114</v>
      </c>
      <c r="C126" s="40">
        <v>143.21210243121067</v>
      </c>
    </row>
    <row r="127" spans="1:3" ht="14.25">
      <c r="A127" s="8">
        <v>16</v>
      </c>
      <c r="B127" s="82" t="s">
        <v>116</v>
      </c>
      <c r="C127" s="40">
        <v>134.5661281530471</v>
      </c>
    </row>
    <row r="128" spans="1:3" ht="14.25">
      <c r="A128" s="8">
        <v>17</v>
      </c>
      <c r="B128" s="82" t="s">
        <v>121</v>
      </c>
      <c r="C128" s="40">
        <v>131.2331428193381</v>
      </c>
    </row>
    <row r="129" spans="1:3" ht="14.25">
      <c r="A129" s="8">
        <v>18</v>
      </c>
      <c r="B129" s="26" t="s">
        <v>82</v>
      </c>
      <c r="C129" s="40">
        <v>102.37038421253418</v>
      </c>
    </row>
    <row r="130" spans="1:3" ht="14.25">
      <c r="A130" s="8">
        <v>19</v>
      </c>
      <c r="B130" s="26" t="s">
        <v>88</v>
      </c>
      <c r="C130" s="40">
        <v>97.67038840756008</v>
      </c>
    </row>
    <row r="131" spans="1:3" ht="14.25">
      <c r="A131" s="8">
        <v>20</v>
      </c>
      <c r="B131" s="26" t="s">
        <v>92</v>
      </c>
      <c r="C131" s="40">
        <v>93.89209457491474</v>
      </c>
    </row>
    <row r="132" spans="1:3" ht="14.25">
      <c r="A132" s="8">
        <v>21</v>
      </c>
      <c r="B132" s="26" t="s">
        <v>93</v>
      </c>
      <c r="C132" s="40">
        <v>37.34702133683868</v>
      </c>
    </row>
    <row r="146" ht="14.25">
      <c r="B146" s="44" t="s">
        <v>133</v>
      </c>
    </row>
    <row r="148" spans="2:8" ht="14.25">
      <c r="B148" s="92" t="s">
        <v>134</v>
      </c>
      <c r="C148" s="92"/>
      <c r="E148" s="99" t="s">
        <v>135</v>
      </c>
      <c r="F148" s="99"/>
      <c r="G148" s="99"/>
      <c r="H148" s="99"/>
    </row>
    <row r="149" spans="2:8" ht="14.25">
      <c r="B149" s="95" t="s">
        <v>136</v>
      </c>
      <c r="C149" s="95" t="s">
        <v>137</v>
      </c>
      <c r="E149" s="100" t="s">
        <v>138</v>
      </c>
      <c r="F149" s="100"/>
      <c r="G149" s="100"/>
      <c r="H149" s="101" t="s">
        <v>137</v>
      </c>
    </row>
    <row r="150" spans="2:8" ht="14.25">
      <c r="B150" s="98" t="s">
        <v>48</v>
      </c>
      <c r="C150" s="40">
        <v>126.99170871140922</v>
      </c>
      <c r="E150" s="98" t="s">
        <v>86</v>
      </c>
      <c r="F150" s="98"/>
      <c r="G150" s="98"/>
      <c r="H150" s="40">
        <v>229.70230706581262</v>
      </c>
    </row>
    <row r="151" spans="2:8" ht="14.25">
      <c r="B151" s="98" t="s">
        <v>31</v>
      </c>
      <c r="C151" s="40">
        <v>113.32110656716361</v>
      </c>
      <c r="E151" s="102" t="s">
        <v>100</v>
      </c>
      <c r="F151" s="102"/>
      <c r="G151" s="102"/>
      <c r="H151" s="40">
        <v>184.2525868900112</v>
      </c>
    </row>
    <row r="152" spans="2:8" ht="14.25">
      <c r="B152" s="98" t="s">
        <v>42</v>
      </c>
      <c r="C152" s="40">
        <v>88.14964547046952</v>
      </c>
      <c r="E152" s="102" t="s">
        <v>118</v>
      </c>
      <c r="F152" s="102"/>
      <c r="G152" s="102"/>
      <c r="H152" s="40">
        <v>170.45131235786687</v>
      </c>
    </row>
    <row r="153" spans="3:8" ht="14.25">
      <c r="C153" s="103">
        <f>SUM(C150:C152)</f>
        <v>328.46246074904235</v>
      </c>
      <c r="E153" s="98" t="s">
        <v>77</v>
      </c>
      <c r="F153" s="98"/>
      <c r="G153" s="98"/>
      <c r="H153" s="40">
        <v>158.5799505201739</v>
      </c>
    </row>
    <row r="154" spans="5:8" ht="14.25">
      <c r="E154" s="98" t="s">
        <v>73</v>
      </c>
      <c r="F154" s="98"/>
      <c r="G154" s="98"/>
      <c r="H154" s="40">
        <v>152.51083401891637</v>
      </c>
    </row>
    <row r="155" spans="2:8" ht="14.25">
      <c r="B155" s="95" t="s">
        <v>138</v>
      </c>
      <c r="C155" s="95" t="s">
        <v>139</v>
      </c>
      <c r="H155">
        <f>SUM(H150:H154)</f>
        <v>895.4969908527811</v>
      </c>
    </row>
    <row r="156" spans="2:5" ht="14.25">
      <c r="B156" s="98" t="s">
        <v>39</v>
      </c>
      <c r="C156" s="40">
        <v>104.14766600303055</v>
      </c>
      <c r="E156"/>
    </row>
    <row r="157" spans="2:8" ht="14.25">
      <c r="B157" s="98" t="s">
        <v>36</v>
      </c>
      <c r="C157" s="40">
        <v>67.46087405939336</v>
      </c>
      <c r="E157" s="104" t="s">
        <v>140</v>
      </c>
      <c r="F157" s="104"/>
      <c r="G157" s="104"/>
      <c r="H157" s="101" t="s">
        <v>139</v>
      </c>
    </row>
    <row r="158" spans="3:8" ht="14.25">
      <c r="C158" s="103">
        <f>SUM(C156:C157)</f>
        <v>171.6085400624239</v>
      </c>
      <c r="E158" s="102" t="s">
        <v>106</v>
      </c>
      <c r="F158" s="102"/>
      <c r="G158" s="102"/>
      <c r="H158" s="40">
        <v>275.1389031098534</v>
      </c>
    </row>
    <row r="159" spans="3:8" ht="14.25">
      <c r="C159" s="105"/>
      <c r="E159" s="98" t="s">
        <v>94</v>
      </c>
      <c r="F159" s="98"/>
      <c r="G159" s="98"/>
      <c r="H159" s="40">
        <v>185.7729873358678</v>
      </c>
    </row>
    <row r="160" spans="2:8" ht="14.25">
      <c r="B160" s="95" t="s">
        <v>141</v>
      </c>
      <c r="C160" s="106" t="s">
        <v>142</v>
      </c>
      <c r="E160" s="102" t="s">
        <v>113</v>
      </c>
      <c r="F160" s="102"/>
      <c r="G160" s="102"/>
      <c r="H160" s="40">
        <v>170.56492092016944</v>
      </c>
    </row>
    <row r="161" spans="2:8" ht="14.25">
      <c r="B161" s="98" t="s">
        <v>44</v>
      </c>
      <c r="C161" s="40">
        <v>155.628903447265</v>
      </c>
      <c r="E161" s="102" t="s">
        <v>116</v>
      </c>
      <c r="F161" s="102"/>
      <c r="G161" s="102"/>
      <c r="H161" s="40">
        <v>134.5661281530471</v>
      </c>
    </row>
    <row r="162" ht="14.25">
      <c r="H162">
        <f>SUM(H158:H161)</f>
        <v>766.0429395189378</v>
      </c>
    </row>
    <row r="163" spans="2:3" ht="14.25">
      <c r="B163" s="8" t="s">
        <v>140</v>
      </c>
      <c r="C163" s="8">
        <v>4</v>
      </c>
    </row>
    <row r="164" spans="2:8" ht="14.25">
      <c r="B164" s="98" t="s">
        <v>55</v>
      </c>
      <c r="C164" s="40">
        <v>79.92070340182762</v>
      </c>
      <c r="E164" s="104" t="s">
        <v>136</v>
      </c>
      <c r="F164" s="104"/>
      <c r="G164" s="104"/>
      <c r="H164" s="101" t="s">
        <v>142</v>
      </c>
    </row>
    <row r="165" spans="2:8" ht="14.25">
      <c r="B165" s="98" t="s">
        <v>49</v>
      </c>
      <c r="C165" s="40">
        <v>71.4138956229123</v>
      </c>
      <c r="E165" s="98" t="s">
        <v>80</v>
      </c>
      <c r="F165" s="98"/>
      <c r="G165" s="98"/>
      <c r="H165" s="40">
        <v>192.01168029315448</v>
      </c>
    </row>
    <row r="166" spans="3:8" ht="14.25">
      <c r="C166" s="103">
        <f>C165+C164</f>
        <v>151.33459902473993</v>
      </c>
      <c r="E166" s="102" t="s">
        <v>110</v>
      </c>
      <c r="F166" s="102"/>
      <c r="G166" s="102"/>
      <c r="H166" s="40">
        <v>184.84873801413102</v>
      </c>
    </row>
    <row r="167" spans="5:8" ht="14.25">
      <c r="E167" s="98" t="s">
        <v>89</v>
      </c>
      <c r="F167" s="98"/>
      <c r="G167" s="98"/>
      <c r="H167" s="40">
        <v>146.90771470901387</v>
      </c>
    </row>
    <row r="168" spans="5:8" ht="14.25">
      <c r="E168" s="102" t="s">
        <v>114</v>
      </c>
      <c r="F168" s="102"/>
      <c r="G168" s="102"/>
      <c r="H168" s="40">
        <v>143.21210243121067</v>
      </c>
    </row>
    <row r="169" spans="5:8" ht="14.25">
      <c r="E169" s="98" t="s">
        <v>93</v>
      </c>
      <c r="F169" s="98"/>
      <c r="G169" s="98"/>
      <c r="H169" s="40">
        <v>37.34702133683868</v>
      </c>
    </row>
    <row r="170" ht="14.25">
      <c r="H170">
        <f>SUM(H165:H169)</f>
        <v>704.3272567843487</v>
      </c>
    </row>
  </sheetData>
  <sheetProtection selectLockedCells="1" selectUnlockedCells="1"/>
  <mergeCells count="110">
    <mergeCell ref="A1:Q1"/>
    <mergeCell ref="A2:Q2"/>
    <mergeCell ref="A3:Q3"/>
    <mergeCell ref="A6:F6"/>
    <mergeCell ref="G6:L6"/>
    <mergeCell ref="M6:Q6"/>
    <mergeCell ref="A7:A8"/>
    <mergeCell ref="B7:B8"/>
    <mergeCell ref="C7:C8"/>
    <mergeCell ref="D7:D8"/>
    <mergeCell ref="E7:E8"/>
    <mergeCell ref="F7:F8"/>
    <mergeCell ref="G7:I7"/>
    <mergeCell ref="J7:L7"/>
    <mergeCell ref="M7:M8"/>
    <mergeCell ref="N7:N8"/>
    <mergeCell ref="O7:O8"/>
    <mergeCell ref="P7:P8"/>
    <mergeCell ref="Q7:Q8"/>
    <mergeCell ref="A9:Q9"/>
    <mergeCell ref="A12:Q12"/>
    <mergeCell ref="A14:Q14"/>
    <mergeCell ref="A16:Q16"/>
    <mergeCell ref="A18:Q18"/>
    <mergeCell ref="A21:Q21"/>
    <mergeCell ref="A24:Q24"/>
    <mergeCell ref="A26:Q26"/>
    <mergeCell ref="K29:L29"/>
    <mergeCell ref="A38:Q38"/>
    <mergeCell ref="A39:Q39"/>
    <mergeCell ref="A40:Q40"/>
    <mergeCell ref="A43:F43"/>
    <mergeCell ref="G43:L43"/>
    <mergeCell ref="A44:A45"/>
    <mergeCell ref="B44:B45"/>
    <mergeCell ref="C44:C45"/>
    <mergeCell ref="D44:D45"/>
    <mergeCell ref="E44:E45"/>
    <mergeCell ref="F44:F45"/>
    <mergeCell ref="G44:I44"/>
    <mergeCell ref="J44:L44"/>
    <mergeCell ref="M44:M45"/>
    <mergeCell ref="N44:N45"/>
    <mergeCell ref="O44:O45"/>
    <mergeCell ref="P44:P45"/>
    <mergeCell ref="Q44:Q45"/>
    <mergeCell ref="A46:Q46"/>
    <mergeCell ref="A51:Q51"/>
    <mergeCell ref="A55:Q55"/>
    <mergeCell ref="A58:Q58"/>
    <mergeCell ref="K63:L63"/>
    <mergeCell ref="A75:Q75"/>
    <mergeCell ref="A76:Q76"/>
    <mergeCell ref="A77:Q77"/>
    <mergeCell ref="A80:F80"/>
    <mergeCell ref="G80:L80"/>
    <mergeCell ref="A81:A82"/>
    <mergeCell ref="B81:B82"/>
    <mergeCell ref="C81:C82"/>
    <mergeCell ref="D81:D82"/>
    <mergeCell ref="E81:E82"/>
    <mergeCell ref="F81:F82"/>
    <mergeCell ref="G81:I81"/>
    <mergeCell ref="J81:L81"/>
    <mergeCell ref="M81:M82"/>
    <mergeCell ref="N81:N82"/>
    <mergeCell ref="O81:O82"/>
    <mergeCell ref="P81:P82"/>
    <mergeCell ref="Q81:Q82"/>
    <mergeCell ref="A83:Q83"/>
    <mergeCell ref="A85:Q85"/>
    <mergeCell ref="A87:Q87"/>
    <mergeCell ref="A89:Q89"/>
    <mergeCell ref="A94:Q94"/>
    <mergeCell ref="A96:Q96"/>
    <mergeCell ref="K99:L99"/>
    <mergeCell ref="B109:C109"/>
    <mergeCell ref="A110:C110"/>
    <mergeCell ref="G110:K110"/>
    <mergeCell ref="H111:J111"/>
    <mergeCell ref="H112:J112"/>
    <mergeCell ref="H113:J113"/>
    <mergeCell ref="H114:J114"/>
    <mergeCell ref="H115:J115"/>
    <mergeCell ref="H116:J116"/>
    <mergeCell ref="H117:J117"/>
    <mergeCell ref="H118:J118"/>
    <mergeCell ref="H119:J119"/>
    <mergeCell ref="H120:J120"/>
    <mergeCell ref="H121:J121"/>
    <mergeCell ref="H122:J122"/>
    <mergeCell ref="B148:C148"/>
    <mergeCell ref="E148:H148"/>
    <mergeCell ref="E149:G149"/>
    <mergeCell ref="E150:G150"/>
    <mergeCell ref="E151:G151"/>
    <mergeCell ref="E152:G152"/>
    <mergeCell ref="E153:G153"/>
    <mergeCell ref="E154:G154"/>
    <mergeCell ref="E157:G157"/>
    <mergeCell ref="E158:G158"/>
    <mergeCell ref="E159:G159"/>
    <mergeCell ref="E160:G160"/>
    <mergeCell ref="E161:G161"/>
    <mergeCell ref="E164:G164"/>
    <mergeCell ref="E165:G165"/>
    <mergeCell ref="E166:G166"/>
    <mergeCell ref="E167:G167"/>
    <mergeCell ref="E168:G168"/>
    <mergeCell ref="E169:G169"/>
  </mergeCells>
  <printOptions/>
  <pageMargins left="0" right="0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2021-07-22T09:40:31Z</cp:lastPrinted>
  <dcterms:created xsi:type="dcterms:W3CDTF">2009-02-01T09:46:56Z</dcterms:created>
  <dcterms:modified xsi:type="dcterms:W3CDTF">2021-07-26T06:16:12Z</dcterms:modified>
  <cp:category/>
  <cp:version/>
  <cp:contentType/>
  <cp:contentStatus/>
  <cp:revision>383</cp:revision>
</cp:coreProperties>
</file>