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4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<sst xmlns="http://schemas.openxmlformats.org/spreadsheetml/2006/main" count="127" uniqueCount="77">
  <si>
    <t>Võistleja</t>
  </si>
  <si>
    <t>Võistluse käik</t>
  </si>
  <si>
    <t>Saavutatud tulemused</t>
  </si>
  <si>
    <t>Nimi</t>
  </si>
  <si>
    <t>Klubi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</si>
  <si>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</si>
  <si>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</si>
  <si>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</si>
  <si>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</si>
  <si>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</si>
  <si>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</si>
  <si>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Žürii:</t>
  </si>
  <si>
    <t>Koht</t>
  </si>
  <si>
    <t>Koef.</t>
  </si>
  <si>
    <t>Rebimine</t>
  </si>
  <si>
    <t>Tõukamine</t>
  </si>
  <si>
    <t>Summa</t>
  </si>
  <si>
    <t>Aeg:</t>
  </si>
  <si>
    <t>Lot</t>
  </si>
  <si>
    <t>Mehed</t>
  </si>
  <si>
    <t>Sünniaeg</t>
  </si>
  <si>
    <t>VI Kalev Pensa mälestusvõistlus</t>
  </si>
  <si>
    <t>Melliste spordihoone</t>
  </si>
  <si>
    <t>Naised U15</t>
  </si>
  <si>
    <t>Liisbeth Rosenstein</t>
  </si>
  <si>
    <t>Mäksa</t>
  </si>
  <si>
    <t>Naised U17</t>
  </si>
  <si>
    <t>Loore-Lii Aviste</t>
  </si>
  <si>
    <t>Mona Saar</t>
  </si>
  <si>
    <t>Naised U20</t>
  </si>
  <si>
    <t>Mehed U13</t>
  </si>
  <si>
    <t>Ken-kendrick Lill</t>
  </si>
  <si>
    <t>Mehed U17</t>
  </si>
  <si>
    <t>Mehed U15</t>
  </si>
  <si>
    <t>Aimar Kiivits</t>
  </si>
  <si>
    <t>Mehed U20</t>
  </si>
  <si>
    <t>Maiko Sepp</t>
  </si>
  <si>
    <t>Jaan Korobov</t>
  </si>
  <si>
    <t>Karl-Jaagup Kägu</t>
  </si>
  <si>
    <t>Nikita Silin</t>
  </si>
  <si>
    <t>Jõud Junior</t>
  </si>
  <si>
    <t>Nikita Merkurjev</t>
  </si>
  <si>
    <t>Mark Fljaum</t>
  </si>
  <si>
    <t>Radim Fadejev</t>
  </si>
  <si>
    <t>Daniil Balanov</t>
  </si>
  <si>
    <t>Marat Vikultsev</t>
  </si>
  <si>
    <t>Artur Kasjanov</t>
  </si>
  <si>
    <t>Naised U13</t>
  </si>
  <si>
    <t>Nele-Marie Palmeos</t>
  </si>
  <si>
    <t>Vargamäe</t>
  </si>
  <si>
    <t>Inger Iris Prants</t>
  </si>
  <si>
    <t>Daniel Purk</t>
  </si>
  <si>
    <t>Kait Viks</t>
  </si>
  <si>
    <t>Emma Kivirand</t>
  </si>
  <si>
    <t>Alex Purk</t>
  </si>
  <si>
    <t>Janis Markuss Elsts</t>
  </si>
  <si>
    <t>.2007</t>
  </si>
  <si>
    <t>Balvi</t>
  </si>
  <si>
    <t>Raivo Nagels</t>
  </si>
  <si>
    <t>Maksims Bistrovs</t>
  </si>
  <si>
    <t>Andis Zelcs</t>
  </si>
  <si>
    <t>Daniels Büde</t>
  </si>
  <si>
    <t>.2008</t>
  </si>
  <si>
    <t>Haralds Kokorevics</t>
  </si>
  <si>
    <t>.2003</t>
  </si>
  <si>
    <t>I Grupp</t>
  </si>
  <si>
    <t>Kaalumine 09.00-10.00</t>
  </si>
  <si>
    <t>Võistluse algus 11.00</t>
  </si>
  <si>
    <t>II Grupp</t>
  </si>
  <si>
    <t>Kaalumine 10.15-11.15</t>
  </si>
  <si>
    <t>Võistluse algus 12.15</t>
  </si>
  <si>
    <t>III Grupp</t>
  </si>
  <si>
    <t>Morris Ploomipuu</t>
  </si>
  <si>
    <t>Jõud</t>
  </si>
  <si>
    <t>Kaalumine 12.00-13.00</t>
  </si>
  <si>
    <t>Võistluse algus 14.00</t>
  </si>
  <si>
    <t>Sverre Ploomipuu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</si>
</sst>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"/>
    <numFmt numFmtId="178" formatCode="0.000"/>
    <numFmt numFmtId="179" formatCode="[$-425]d\.\ mmmm\ yyyy&quot;. a.&quot;"/>
    <numFmt numFmtId="180" formatCode="0.00000000"/>
    <numFmt numFmtId="181" formatCode="0.0000000"/>
    <numFmt numFmtId="182" formatCode="0.00000"/>
    <numFmt numFmtId="183" formatCode="0.0000"/>
    <numFmt numFmtId="184" formatCode="[$-425]dddd\,\ d\.\ mmmm\ yyyy"/>
    <numFmt numFmtId="185" formatCode="h:mm\.ss"/>
    <numFmt numFmtId="186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178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A31">
      <selection activeCell="U69" sqref="U69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12.00390625" style="0" customWidth="1"/>
    <col min="4" max="4" width="12.8515625" style="0" customWidth="1"/>
    <col min="5" max="5" width="7.7109375" style="44" customWidth="1"/>
    <col min="6" max="6" width="6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16" customWidth="1"/>
    <col min="17" max="17" width="7.57421875" style="0" customWidth="1"/>
  </cols>
  <sheetData>
    <row r="1" spans="1:17" ht="18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.75">
      <c r="A2" s="69">
        <v>44576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2.75">
      <c r="A4" s="1"/>
      <c r="B4" s="34"/>
      <c r="D4" s="10"/>
      <c r="E4" s="51"/>
      <c r="F4" s="52"/>
      <c r="G4" s="52"/>
      <c r="H4" s="52"/>
      <c r="I4" s="52"/>
      <c r="J4" s="55" t="s">
        <v>71</v>
      </c>
      <c r="K4" s="2"/>
      <c r="L4" s="58" t="s">
        <v>74</v>
      </c>
      <c r="M4" s="3"/>
      <c r="N4" s="4"/>
      <c r="O4" s="8" t="s">
        <v>75</v>
      </c>
      <c r="P4" s="15"/>
      <c r="Q4" s="4"/>
    </row>
    <row r="5" spans="1:17" ht="12.75">
      <c r="A5" s="61" t="s">
        <v>0</v>
      </c>
      <c r="B5" s="61"/>
      <c r="C5" s="61"/>
      <c r="D5" s="61"/>
      <c r="E5" s="61"/>
      <c r="F5" s="61"/>
      <c r="G5" s="61" t="s">
        <v>1</v>
      </c>
      <c r="H5" s="61"/>
      <c r="I5" s="61"/>
      <c r="J5" s="61"/>
      <c r="K5" s="61"/>
      <c r="L5" s="61"/>
      <c r="M5" s="61" t="s">
        <v>2</v>
      </c>
      <c r="N5" s="61"/>
      <c r="O5" s="61"/>
      <c r="P5" s="61"/>
      <c r="Q5" s="61"/>
    </row>
    <row r="6" spans="1:17" ht="12.75" customHeight="1">
      <c r="A6" s="66" t="s">
        <v>18</v>
      </c>
      <c r="B6" s="66" t="s">
        <v>3</v>
      </c>
      <c r="C6" s="66" t="s">
        <v>20</v>
      </c>
      <c r="D6" s="66" t="s">
        <v>4</v>
      </c>
      <c r="E6" s="60" t="s">
        <v>5</v>
      </c>
      <c r="F6" s="63" t="s">
        <v>13</v>
      </c>
      <c r="G6" s="62" t="s">
        <v>6</v>
      </c>
      <c r="H6" s="62"/>
      <c r="I6" s="62"/>
      <c r="J6" s="62" t="s">
        <v>7</v>
      </c>
      <c r="K6" s="62"/>
      <c r="L6" s="62"/>
      <c r="M6" s="62" t="s">
        <v>14</v>
      </c>
      <c r="N6" s="62" t="s">
        <v>15</v>
      </c>
      <c r="O6" s="62" t="s">
        <v>16</v>
      </c>
      <c r="P6" s="59" t="s">
        <v>12</v>
      </c>
      <c r="Q6" s="68" t="s">
        <v>8</v>
      </c>
    </row>
    <row r="7" spans="1:17" ht="12.75">
      <c r="A7" s="66"/>
      <c r="B7" s="66"/>
      <c r="C7" s="66"/>
      <c r="D7" s="66"/>
      <c r="E7" s="60"/>
      <c r="F7" s="63"/>
      <c r="G7" s="53">
        <v>1</v>
      </c>
      <c r="H7" s="53">
        <v>2</v>
      </c>
      <c r="I7" s="53">
        <v>3</v>
      </c>
      <c r="J7" s="53">
        <v>1</v>
      </c>
      <c r="K7" s="53">
        <v>2</v>
      </c>
      <c r="L7" s="53">
        <v>3</v>
      </c>
      <c r="M7" s="62"/>
      <c r="N7" s="62"/>
      <c r="O7" s="62"/>
      <c r="P7" s="59"/>
      <c r="Q7" s="68"/>
    </row>
    <row r="8" spans="1:17" ht="12.75">
      <c r="A8" s="72" t="s">
        <v>47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2.75">
      <c r="A9" s="13"/>
      <c r="B9" s="20" t="s">
        <v>48</v>
      </c>
      <c r="C9" s="39">
        <v>40187</v>
      </c>
      <c r="D9" s="21" t="s">
        <v>49</v>
      </c>
      <c r="E9" s="40"/>
      <c r="F9" s="32" t="e">
        <f>POWER(10,(0.783497476*(LOG10(E9/153.655)*LOG10(E9/153.655))))</f>
        <v>#NUM!</v>
      </c>
      <c r="G9" s="13"/>
      <c r="H9" s="47"/>
      <c r="I9" s="48"/>
      <c r="J9" s="13"/>
      <c r="K9" s="47"/>
      <c r="L9" s="47"/>
      <c r="M9" s="17">
        <f>MAX(G9:I9)</f>
        <v>0</v>
      </c>
      <c r="N9" s="17">
        <f>MAX(J9:L9)</f>
        <v>0</v>
      </c>
      <c r="O9" s="18">
        <f>M9+N9</f>
        <v>0</v>
      </c>
      <c r="P9" s="27"/>
      <c r="Q9" s="33" t="e">
        <f>O9*F9</f>
        <v>#NUM!</v>
      </c>
    </row>
    <row r="10" spans="1:17" ht="12.75">
      <c r="A10" s="13"/>
      <c r="B10" s="20" t="s">
        <v>50</v>
      </c>
      <c r="C10" s="39">
        <v>40009</v>
      </c>
      <c r="D10" s="21" t="s">
        <v>49</v>
      </c>
      <c r="E10" s="40"/>
      <c r="F10" s="32" t="e">
        <f>POWER(10,(0.783497476*(LOG10(E10/153.655)*LOG10(E10/153.655))))</f>
        <v>#NUM!</v>
      </c>
      <c r="G10" s="13"/>
      <c r="H10" s="47"/>
      <c r="I10" s="48"/>
      <c r="J10" s="13"/>
      <c r="K10" s="47"/>
      <c r="L10" s="47"/>
      <c r="M10" s="17">
        <f>MAX(G10:I10)</f>
        <v>0</v>
      </c>
      <c r="N10" s="17">
        <f>MAX(J10:L10)</f>
        <v>0</v>
      </c>
      <c r="O10" s="18">
        <f>M10+N10</f>
        <v>0</v>
      </c>
      <c r="P10" s="27"/>
      <c r="Q10" s="33" t="e">
        <f>O10*F10</f>
        <v>#NUM!</v>
      </c>
    </row>
    <row r="11" spans="1:17" ht="12.75">
      <c r="A11" s="13"/>
      <c r="B11" s="20"/>
      <c r="C11" s="39"/>
      <c r="D11" s="21"/>
      <c r="E11" s="40"/>
      <c r="F11" s="32" t="e">
        <f>POWER(10,(0.783497476*(LOG10(E11/153.655)*LOG10(E11/153.655))))</f>
        <v>#NUM!</v>
      </c>
      <c r="G11" s="13"/>
      <c r="H11" s="47"/>
      <c r="I11" s="48"/>
      <c r="J11" s="13"/>
      <c r="K11" s="47"/>
      <c r="L11" s="47"/>
      <c r="M11" s="17">
        <f>MAX(G11:I11)</f>
        <v>0</v>
      </c>
      <c r="N11" s="17">
        <f>MAX(J11:L11)</f>
        <v>0</v>
      </c>
      <c r="O11" s="18">
        <f>M11+N11</f>
        <v>0</v>
      </c>
      <c r="P11" s="27"/>
      <c r="Q11" s="33" t="e">
        <f>O11*F11</f>
        <v>#NUM!</v>
      </c>
    </row>
    <row r="12" spans="1:17" ht="12.75">
      <c r="A12" s="67" t="s">
        <v>23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12.75">
      <c r="A13" s="13"/>
      <c r="B13" s="20" t="s">
        <v>27</v>
      </c>
      <c r="C13" s="39">
        <v>39257</v>
      </c>
      <c r="D13" s="14" t="s">
        <v>25</v>
      </c>
      <c r="E13" s="40"/>
      <c r="F13" s="32" t="e">
        <f>POWER(10,(0.783497476*(LOG10(E13/153.655)*LOG10(E13/153.655))))</f>
        <v>#NUM!</v>
      </c>
      <c r="G13" s="13"/>
      <c r="H13" s="47"/>
      <c r="I13" s="48"/>
      <c r="J13" s="13"/>
      <c r="K13" s="47"/>
      <c r="L13" s="47"/>
      <c r="M13" s="17">
        <f>MAX(G13:I13)</f>
        <v>0</v>
      </c>
      <c r="N13" s="17">
        <f>MAX(J13:L13)</f>
        <v>0</v>
      </c>
      <c r="O13" s="18">
        <f>M13+N13</f>
        <v>0</v>
      </c>
      <c r="P13" s="27"/>
      <c r="Q13" s="33" t="e">
        <f>O13*F13</f>
        <v>#NUM!</v>
      </c>
    </row>
    <row r="14" spans="1:17" ht="12.75">
      <c r="A14" s="13"/>
      <c r="B14" s="20"/>
      <c r="C14" s="39"/>
      <c r="D14" s="14"/>
      <c r="E14" s="40"/>
      <c r="F14" s="32" t="e">
        <f>POWER(10,(0.783497476*(LOG10(E14/153.655)*LOG10(E14/153.655))))</f>
        <v>#NUM!</v>
      </c>
      <c r="G14" s="13"/>
      <c r="H14" s="47"/>
      <c r="I14" s="48"/>
      <c r="J14" s="13"/>
      <c r="K14" s="47"/>
      <c r="L14" s="47"/>
      <c r="M14" s="17">
        <f>MAX(G14:I14)</f>
        <v>0</v>
      </c>
      <c r="N14" s="17">
        <f>MAX(J14:L14)</f>
        <v>0</v>
      </c>
      <c r="O14" s="18">
        <f>M14+N14</f>
        <v>0</v>
      </c>
      <c r="P14" s="27"/>
      <c r="Q14" s="33" t="e">
        <f>O14*F14</f>
        <v>#NUM!</v>
      </c>
    </row>
    <row r="15" spans="1:17" ht="12.75">
      <c r="A15" s="13"/>
      <c r="B15" s="20"/>
      <c r="C15" s="39"/>
      <c r="D15" s="14"/>
      <c r="E15" s="40"/>
      <c r="F15" s="32" t="e">
        <f>POWER(10,(0.783497476*(LOG10(E15/153.655)*LOG10(E15/153.655))))</f>
        <v>#NUM!</v>
      </c>
      <c r="G15" s="13"/>
      <c r="H15" s="47"/>
      <c r="I15" s="48"/>
      <c r="J15" s="13"/>
      <c r="K15" s="49"/>
      <c r="L15" s="47"/>
      <c r="M15" s="17">
        <f>MAX(G15:I15)</f>
        <v>0</v>
      </c>
      <c r="N15" s="17">
        <f>MAX(J15:L15)</f>
        <v>0</v>
      </c>
      <c r="O15" s="18">
        <f>M15+N15</f>
        <v>0</v>
      </c>
      <c r="P15" s="27"/>
      <c r="Q15" s="33" t="e">
        <f>O15*F15</f>
        <v>#NUM!</v>
      </c>
    </row>
    <row r="16" spans="1:17" ht="12.75">
      <c r="A16" s="67" t="s">
        <v>26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12.75">
      <c r="A17" s="13"/>
      <c r="B17" s="20" t="s">
        <v>24</v>
      </c>
      <c r="C17" s="39">
        <v>38362</v>
      </c>
      <c r="D17" s="14" t="s">
        <v>25</v>
      </c>
      <c r="E17" s="40"/>
      <c r="F17" s="32" t="e">
        <f>POWER(10,(0.783497476*(LOG10(E17/153.655)*LOG10(E17/153.655))))</f>
        <v>#NUM!</v>
      </c>
      <c r="G17" s="13"/>
      <c r="H17" s="47"/>
      <c r="I17" s="48"/>
      <c r="J17" s="13"/>
      <c r="K17" s="47"/>
      <c r="L17" s="47"/>
      <c r="M17" s="17">
        <f>MAX(G17:I17)</f>
        <v>0</v>
      </c>
      <c r="N17" s="17">
        <f>MAX(J17:L17)</f>
        <v>0</v>
      </c>
      <c r="O17" s="18">
        <f>M17+N17</f>
        <v>0</v>
      </c>
      <c r="P17" s="27"/>
      <c r="Q17" s="33" t="e">
        <f>O17*F17</f>
        <v>#NUM!</v>
      </c>
    </row>
    <row r="18" spans="1:17" ht="12.75">
      <c r="A18" s="13"/>
      <c r="B18" s="20" t="s">
        <v>53</v>
      </c>
      <c r="C18" s="39">
        <v>38951</v>
      </c>
      <c r="D18" s="14" t="s">
        <v>49</v>
      </c>
      <c r="E18" s="40"/>
      <c r="F18" s="32" t="e">
        <f>POWER(10,(0.783497476*(LOG10(E18/153.655)*LOG10(E18/153.655))))</f>
        <v>#NUM!</v>
      </c>
      <c r="G18" s="13"/>
      <c r="H18" s="47"/>
      <c r="I18" s="48"/>
      <c r="J18" s="13"/>
      <c r="K18" s="47"/>
      <c r="L18" s="47"/>
      <c r="M18" s="17">
        <f>MAX(G18:I18)</f>
        <v>0</v>
      </c>
      <c r="N18" s="17">
        <f>MAX(J18:L18)</f>
        <v>0</v>
      </c>
      <c r="O18" s="18">
        <f>M18+N18</f>
        <v>0</v>
      </c>
      <c r="P18" s="27"/>
      <c r="Q18" s="33" t="e">
        <f>O18*F18</f>
        <v>#NUM!</v>
      </c>
    </row>
    <row r="19" spans="1:17" ht="12.75">
      <c r="A19" s="13"/>
      <c r="B19" s="20"/>
      <c r="C19" s="39"/>
      <c r="D19" s="14"/>
      <c r="E19" s="40"/>
      <c r="F19" s="32" t="e">
        <f>POWER(10,(0.783497476*(LOG10(E19/153.655)*LOG10(E19/153.655))))</f>
        <v>#NUM!</v>
      </c>
      <c r="G19" s="13"/>
      <c r="H19" s="47"/>
      <c r="I19" s="48"/>
      <c r="J19" s="13"/>
      <c r="K19" s="49"/>
      <c r="L19" s="47"/>
      <c r="M19" s="17">
        <f>MAX(G19:I19)</f>
        <v>0</v>
      </c>
      <c r="N19" s="17">
        <f>MAX(J19:L19)</f>
        <v>0</v>
      </c>
      <c r="O19" s="18">
        <f>M19+N19</f>
        <v>0</v>
      </c>
      <c r="P19" s="27"/>
      <c r="Q19" s="33" t="e">
        <f>O19*F19</f>
        <v>#NUM!</v>
      </c>
    </row>
    <row r="20" spans="1:17" ht="12.75">
      <c r="A20" s="67" t="s">
        <v>29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2.75">
      <c r="A21" s="13"/>
      <c r="B21" s="20" t="s">
        <v>28</v>
      </c>
      <c r="C21" s="39">
        <v>37380</v>
      </c>
      <c r="D21" s="14" t="s">
        <v>25</v>
      </c>
      <c r="E21" s="40"/>
      <c r="F21" s="32" t="e">
        <f>POWER(10,(0.783497476*(LOG10(E21/153.655)*LOG10(E21/153.655))))</f>
        <v>#NUM!</v>
      </c>
      <c r="G21" s="13"/>
      <c r="H21" s="47"/>
      <c r="I21" s="48"/>
      <c r="J21" s="13"/>
      <c r="K21" s="47"/>
      <c r="L21" s="47"/>
      <c r="M21" s="17">
        <f>MAX(G21:I21)</f>
        <v>0</v>
      </c>
      <c r="N21" s="17">
        <f>MAX(J21:L21)</f>
        <v>0</v>
      </c>
      <c r="O21" s="18">
        <f>M21+N21</f>
        <v>0</v>
      </c>
      <c r="P21" s="27"/>
      <c r="Q21" s="33" t="e">
        <f>O21*F21</f>
        <v>#NUM!</v>
      </c>
    </row>
    <row r="22" spans="1:17" ht="12.75">
      <c r="A22" s="13"/>
      <c r="B22" s="20"/>
      <c r="C22" s="39"/>
      <c r="D22" s="14"/>
      <c r="E22" s="40"/>
      <c r="F22" s="32" t="e">
        <f>POWER(10,(0.783497476*(LOG10(E22/153.655)*LOG10(E22/153.655))))</f>
        <v>#NUM!</v>
      </c>
      <c r="G22" s="13"/>
      <c r="H22" s="47"/>
      <c r="I22" s="48"/>
      <c r="J22" s="13"/>
      <c r="K22" s="47"/>
      <c r="L22" s="47"/>
      <c r="M22" s="17">
        <f>MAX(G22:I22)</f>
        <v>0</v>
      </c>
      <c r="N22" s="17">
        <f>MAX(J22:L22)</f>
        <v>0</v>
      </c>
      <c r="O22" s="18">
        <f>M22+N22</f>
        <v>0</v>
      </c>
      <c r="P22" s="27"/>
      <c r="Q22" s="33" t="e">
        <f>O22*F22</f>
        <v>#NUM!</v>
      </c>
    </row>
    <row r="23" spans="1:17" ht="12" customHeight="1">
      <c r="A23" s="13"/>
      <c r="B23" s="20"/>
      <c r="C23" s="39"/>
      <c r="D23" s="14"/>
      <c r="E23" s="40"/>
      <c r="F23" s="32" t="e">
        <f>POWER(10,(0.783497476*(LOG10(E23/153.655)*LOG10(E23/153.655))))</f>
        <v>#NUM!</v>
      </c>
      <c r="G23" s="13"/>
      <c r="H23" s="47"/>
      <c r="I23" s="48"/>
      <c r="J23" s="13"/>
      <c r="K23" s="49"/>
      <c r="L23" s="47"/>
      <c r="M23" s="17">
        <f>MAX(G23:I23)</f>
        <v>0</v>
      </c>
      <c r="N23" s="17">
        <f>MAX(J23:L23)</f>
        <v>0</v>
      </c>
      <c r="O23" s="18">
        <f>M23+N23</f>
        <v>0</v>
      </c>
      <c r="P23" s="27"/>
      <c r="Q23" s="33" t="e">
        <f>O23*F23</f>
        <v>#NUM!</v>
      </c>
    </row>
    <row r="24" spans="1:17" ht="12.75">
      <c r="A24" s="6"/>
      <c r="B24" s="6"/>
      <c r="C24" s="6"/>
      <c r="D24" s="25"/>
      <c r="E24" s="41"/>
      <c r="F24" s="29"/>
      <c r="G24" s="6"/>
      <c r="H24" s="24"/>
      <c r="I24" s="25"/>
      <c r="J24" s="6"/>
      <c r="K24" s="24"/>
      <c r="L24" s="26"/>
      <c r="M24" s="30"/>
      <c r="N24" s="30"/>
      <c r="O24" s="30"/>
      <c r="P24" s="23"/>
      <c r="Q24" s="7"/>
    </row>
    <row r="25" spans="2:14" ht="12.75">
      <c r="B25" s="22" t="s">
        <v>11</v>
      </c>
      <c r="C25" s="36"/>
      <c r="D25" s="38"/>
      <c r="E25" s="50" t="s">
        <v>10</v>
      </c>
      <c r="F25" s="50"/>
      <c r="G25" s="36"/>
      <c r="H25" s="36"/>
      <c r="I25" s="37"/>
      <c r="J25" s="2"/>
      <c r="K25" s="22" t="s">
        <v>9</v>
      </c>
      <c r="L25" s="22"/>
      <c r="M25" s="35"/>
      <c r="N25" s="9"/>
    </row>
    <row r="26" spans="2:13" ht="12.75">
      <c r="B26" s="6"/>
      <c r="C26" s="36"/>
      <c r="D26" s="38"/>
      <c r="E26" s="42"/>
      <c r="F26" s="3"/>
      <c r="G26" s="36"/>
      <c r="H26" s="36"/>
      <c r="I26" s="37"/>
      <c r="J26" s="2"/>
      <c r="K26" s="1"/>
      <c r="L26" s="11" t="s">
        <v>17</v>
      </c>
      <c r="M26" s="35"/>
    </row>
    <row r="36" spans="2:14" ht="12.75">
      <c r="B36" s="5"/>
      <c r="C36" s="36"/>
      <c r="D36" s="38"/>
      <c r="E36" s="42"/>
      <c r="F36" s="3"/>
      <c r="G36" s="36"/>
      <c r="H36" s="8"/>
      <c r="J36" s="2"/>
      <c r="K36" s="2"/>
      <c r="N36" s="19"/>
    </row>
    <row r="37" spans="1:15" ht="12.75">
      <c r="A37" s="6"/>
      <c r="B37" s="12"/>
      <c r="C37" s="31"/>
      <c r="E37" s="43"/>
      <c r="J37" s="34" t="s">
        <v>65</v>
      </c>
      <c r="L37" t="s">
        <v>66</v>
      </c>
      <c r="O37" t="s">
        <v>67</v>
      </c>
    </row>
    <row r="38" spans="1:17" ht="12.75">
      <c r="A38" s="61" t="s">
        <v>0</v>
      </c>
      <c r="B38" s="61"/>
      <c r="C38" s="61"/>
      <c r="D38" s="61"/>
      <c r="E38" s="61"/>
      <c r="F38" s="61"/>
      <c r="G38" s="61" t="s">
        <v>1</v>
      </c>
      <c r="H38" s="61"/>
      <c r="I38" s="61"/>
      <c r="J38" s="61"/>
      <c r="K38" s="61"/>
      <c r="L38" s="61"/>
      <c r="M38" s="61" t="s">
        <v>2</v>
      </c>
      <c r="N38" s="61"/>
      <c r="O38" s="61"/>
      <c r="P38" s="61"/>
      <c r="Q38" s="61"/>
    </row>
    <row r="39" spans="1:17" ht="12.75">
      <c r="A39" s="66" t="s">
        <v>18</v>
      </c>
      <c r="B39" s="66" t="s">
        <v>3</v>
      </c>
      <c r="C39" s="66" t="s">
        <v>20</v>
      </c>
      <c r="D39" s="66" t="s">
        <v>4</v>
      </c>
      <c r="E39" s="60" t="s">
        <v>5</v>
      </c>
      <c r="F39" s="63" t="s">
        <v>13</v>
      </c>
      <c r="G39" s="62" t="s">
        <v>6</v>
      </c>
      <c r="H39" s="62"/>
      <c r="I39" s="62"/>
      <c r="J39" s="62" t="s">
        <v>7</v>
      </c>
      <c r="K39" s="62"/>
      <c r="L39" s="62"/>
      <c r="M39" s="62" t="s">
        <v>14</v>
      </c>
      <c r="N39" s="62" t="s">
        <v>15</v>
      </c>
      <c r="O39" s="62" t="s">
        <v>16</v>
      </c>
      <c r="P39" s="59" t="s">
        <v>12</v>
      </c>
      <c r="Q39" s="68" t="s">
        <v>8</v>
      </c>
    </row>
    <row r="40" spans="1:17" ht="12.75">
      <c r="A40" s="66"/>
      <c r="B40" s="66"/>
      <c r="C40" s="66"/>
      <c r="D40" s="66"/>
      <c r="E40" s="60"/>
      <c r="F40" s="63"/>
      <c r="G40" s="53">
        <v>1</v>
      </c>
      <c r="H40" s="53">
        <v>2</v>
      </c>
      <c r="I40" s="53">
        <v>3</v>
      </c>
      <c r="J40" s="53">
        <v>1</v>
      </c>
      <c r="K40" s="53">
        <v>2</v>
      </c>
      <c r="L40" s="53">
        <v>3</v>
      </c>
      <c r="M40" s="62"/>
      <c r="N40" s="62"/>
      <c r="O40" s="62"/>
      <c r="P40" s="59"/>
      <c r="Q40" s="68"/>
    </row>
    <row r="41" spans="1:17" ht="12.75">
      <c r="A41" s="64" t="s">
        <v>30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2" spans="1:17" ht="12.75">
      <c r="A42" s="13"/>
      <c r="B42" s="20" t="s">
        <v>31</v>
      </c>
      <c r="C42" s="39">
        <v>40572</v>
      </c>
      <c r="D42" s="14" t="s">
        <v>25</v>
      </c>
      <c r="E42" s="40"/>
      <c r="F42" s="32" t="e">
        <f aca="true" t="shared" si="0" ref="F42:F48">POWER(10,(0.75194503*(LOG10(E42/175.508)*LOG10(E42/175.508))))</f>
        <v>#NUM!</v>
      </c>
      <c r="G42" s="13"/>
      <c r="H42" s="47"/>
      <c r="I42" s="48"/>
      <c r="J42" s="13"/>
      <c r="K42" s="49"/>
      <c r="L42" s="49"/>
      <c r="M42" s="17">
        <f aca="true" t="shared" si="1" ref="M42:M48">MAX(G42:I42)</f>
        <v>0</v>
      </c>
      <c r="N42" s="17">
        <f aca="true" t="shared" si="2" ref="N42:N48">MAX(J42:L42)</f>
        <v>0</v>
      </c>
      <c r="O42" s="18">
        <f aca="true" t="shared" si="3" ref="O42:O48">M42+N42</f>
        <v>0</v>
      </c>
      <c r="P42" s="27"/>
      <c r="Q42" s="33" t="e">
        <f aca="true" t="shared" si="4" ref="Q42:Q48">O42*F42</f>
        <v>#NUM!</v>
      </c>
    </row>
    <row r="43" spans="1:17" ht="12.75">
      <c r="A43" s="13"/>
      <c r="B43" s="20" t="s">
        <v>39</v>
      </c>
      <c r="C43" s="39">
        <v>40422</v>
      </c>
      <c r="D43" s="14" t="s">
        <v>40</v>
      </c>
      <c r="E43" s="40"/>
      <c r="F43" s="32" t="e">
        <f t="shared" si="0"/>
        <v>#NUM!</v>
      </c>
      <c r="G43" s="13"/>
      <c r="H43" s="47"/>
      <c r="I43" s="48"/>
      <c r="J43" s="13"/>
      <c r="K43" s="49"/>
      <c r="L43" s="49"/>
      <c r="M43" s="17">
        <f t="shared" si="1"/>
        <v>0</v>
      </c>
      <c r="N43" s="17">
        <f t="shared" si="2"/>
        <v>0</v>
      </c>
      <c r="O43" s="18">
        <f t="shared" si="3"/>
        <v>0</v>
      </c>
      <c r="P43" s="27"/>
      <c r="Q43" s="33" t="e">
        <f t="shared" si="4"/>
        <v>#NUM!</v>
      </c>
    </row>
    <row r="44" spans="1:17" ht="12.75">
      <c r="A44" s="13"/>
      <c r="B44" s="20" t="s">
        <v>41</v>
      </c>
      <c r="C44" s="39">
        <v>40371</v>
      </c>
      <c r="D44" s="14" t="s">
        <v>40</v>
      </c>
      <c r="E44" s="40"/>
      <c r="F44" s="32" t="e">
        <f t="shared" si="0"/>
        <v>#NUM!</v>
      </c>
      <c r="G44" s="13"/>
      <c r="H44" s="47"/>
      <c r="I44" s="48"/>
      <c r="J44" s="13"/>
      <c r="K44" s="47"/>
      <c r="L44" s="47"/>
      <c r="M44" s="17">
        <f t="shared" si="1"/>
        <v>0</v>
      </c>
      <c r="N44" s="17">
        <f t="shared" si="2"/>
        <v>0</v>
      </c>
      <c r="O44" s="18">
        <f t="shared" si="3"/>
        <v>0</v>
      </c>
      <c r="P44" s="27"/>
      <c r="Q44" s="33" t="e">
        <f t="shared" si="4"/>
        <v>#NUM!</v>
      </c>
    </row>
    <row r="45" spans="1:17" ht="12.75">
      <c r="A45" s="13"/>
      <c r="B45" s="20" t="s">
        <v>43</v>
      </c>
      <c r="C45" s="39">
        <v>41031</v>
      </c>
      <c r="D45" s="14" t="s">
        <v>40</v>
      </c>
      <c r="E45" s="40"/>
      <c r="F45" s="32" t="e">
        <f t="shared" si="0"/>
        <v>#NUM!</v>
      </c>
      <c r="G45" s="13"/>
      <c r="H45" s="47"/>
      <c r="I45" s="48"/>
      <c r="J45" s="13"/>
      <c r="K45" s="49"/>
      <c r="L45" s="49"/>
      <c r="M45" s="17">
        <f t="shared" si="1"/>
        <v>0</v>
      </c>
      <c r="N45" s="17">
        <f t="shared" si="2"/>
        <v>0</v>
      </c>
      <c r="O45" s="18">
        <f t="shared" si="3"/>
        <v>0</v>
      </c>
      <c r="P45" s="27"/>
      <c r="Q45" s="33" t="e">
        <f t="shared" si="4"/>
        <v>#NUM!</v>
      </c>
    </row>
    <row r="46" spans="1:17" ht="12.75">
      <c r="A46" s="13"/>
      <c r="B46" s="20" t="s">
        <v>44</v>
      </c>
      <c r="C46" s="39">
        <v>39850</v>
      </c>
      <c r="D46" s="14" t="s">
        <v>40</v>
      </c>
      <c r="E46" s="40"/>
      <c r="F46" s="32" t="e">
        <f t="shared" si="0"/>
        <v>#NUM!</v>
      </c>
      <c r="G46" s="13"/>
      <c r="H46" s="47"/>
      <c r="I46" s="48"/>
      <c r="J46" s="13"/>
      <c r="K46" s="49"/>
      <c r="L46" s="49"/>
      <c r="M46" s="17">
        <f t="shared" si="1"/>
        <v>0</v>
      </c>
      <c r="N46" s="17">
        <f t="shared" si="2"/>
        <v>0</v>
      </c>
      <c r="O46" s="18">
        <f t="shared" si="3"/>
        <v>0</v>
      </c>
      <c r="P46" s="27"/>
      <c r="Q46" s="33" t="e">
        <f t="shared" si="4"/>
        <v>#NUM!</v>
      </c>
    </row>
    <row r="47" spans="1:17" ht="12.75">
      <c r="A47" s="13"/>
      <c r="B47" s="20" t="s">
        <v>51</v>
      </c>
      <c r="C47" s="39">
        <v>40442</v>
      </c>
      <c r="D47" s="14" t="s">
        <v>49</v>
      </c>
      <c r="E47" s="40"/>
      <c r="F47" s="32" t="e">
        <f t="shared" si="0"/>
        <v>#NUM!</v>
      </c>
      <c r="G47" s="13"/>
      <c r="H47" s="47"/>
      <c r="I47" s="48"/>
      <c r="J47" s="13"/>
      <c r="K47" s="47"/>
      <c r="L47" s="47"/>
      <c r="M47" s="17">
        <f t="shared" si="1"/>
        <v>0</v>
      </c>
      <c r="N47" s="17">
        <f t="shared" si="2"/>
        <v>0</v>
      </c>
      <c r="O47" s="18">
        <f t="shared" si="3"/>
        <v>0</v>
      </c>
      <c r="P47" s="27"/>
      <c r="Q47" s="33" t="e">
        <f t="shared" si="4"/>
        <v>#NUM!</v>
      </c>
    </row>
    <row r="48" spans="1:17" ht="12.75">
      <c r="A48" s="13"/>
      <c r="B48" s="20" t="s">
        <v>54</v>
      </c>
      <c r="C48" s="39">
        <v>39960</v>
      </c>
      <c r="D48" s="14" t="s">
        <v>49</v>
      </c>
      <c r="E48" s="40"/>
      <c r="F48" s="32" t="e">
        <f t="shared" si="0"/>
        <v>#NUM!</v>
      </c>
      <c r="G48" s="13"/>
      <c r="H48" s="47"/>
      <c r="I48" s="48"/>
      <c r="J48" s="13"/>
      <c r="K48" s="47"/>
      <c r="L48" s="47"/>
      <c r="M48" s="17">
        <f t="shared" si="1"/>
        <v>0</v>
      </c>
      <c r="N48" s="17">
        <f t="shared" si="2"/>
        <v>0</v>
      </c>
      <c r="O48" s="18">
        <f t="shared" si="3"/>
        <v>0</v>
      </c>
      <c r="P48" s="27"/>
      <c r="Q48" s="33" t="e">
        <f t="shared" si="4"/>
        <v>#NUM!</v>
      </c>
    </row>
    <row r="52" spans="10:15" ht="12.75">
      <c r="J52" s="34" t="s">
        <v>68</v>
      </c>
      <c r="L52" s="10" t="s">
        <v>69</v>
      </c>
      <c r="O52" s="10" t="s">
        <v>70</v>
      </c>
    </row>
    <row r="53" spans="1:17" ht="12.75">
      <c r="A53" s="71" t="s">
        <v>33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2.75">
      <c r="A54" s="13"/>
      <c r="B54" s="20" t="s">
        <v>42</v>
      </c>
      <c r="C54" s="39">
        <v>39516</v>
      </c>
      <c r="D54" s="14" t="s">
        <v>40</v>
      </c>
      <c r="E54" s="40"/>
      <c r="F54" s="32" t="e">
        <f aca="true" t="shared" si="5" ref="F54:F63">POWER(10,(0.75194503*(LOG10(E54/175.508)*LOG10(E54/175.508))))</f>
        <v>#NUM!</v>
      </c>
      <c r="G54" s="13"/>
      <c r="H54" s="47"/>
      <c r="I54" s="48"/>
      <c r="J54" s="13"/>
      <c r="K54" s="47"/>
      <c r="L54" s="49"/>
      <c r="M54" s="17">
        <f aca="true" t="shared" si="6" ref="M54:M62">MAX(G54:I54)</f>
        <v>0</v>
      </c>
      <c r="N54" s="17">
        <f aca="true" t="shared" si="7" ref="N54:N62">MAX(J54:L54)</f>
        <v>0</v>
      </c>
      <c r="O54" s="18">
        <f aca="true" t="shared" si="8" ref="O54:O62">M54+N54</f>
        <v>0</v>
      </c>
      <c r="P54" s="27"/>
      <c r="Q54" s="33" t="e">
        <f aca="true" t="shared" si="9" ref="Q54:Q62">O54*F54</f>
        <v>#NUM!</v>
      </c>
    </row>
    <row r="55" spans="1:17" ht="12.75">
      <c r="A55" s="13"/>
      <c r="B55" s="20" t="s">
        <v>45</v>
      </c>
      <c r="C55" s="39">
        <v>39173</v>
      </c>
      <c r="D55" s="14" t="s">
        <v>40</v>
      </c>
      <c r="E55" s="40"/>
      <c r="F55" s="32" t="e">
        <f t="shared" si="5"/>
        <v>#NUM!</v>
      </c>
      <c r="G55" s="13"/>
      <c r="H55" s="47"/>
      <c r="I55" s="48"/>
      <c r="J55" s="13"/>
      <c r="K55" s="49"/>
      <c r="L55" s="47"/>
      <c r="M55" s="17">
        <f t="shared" si="6"/>
        <v>0</v>
      </c>
      <c r="N55" s="17">
        <f t="shared" si="7"/>
        <v>0</v>
      </c>
      <c r="O55" s="18">
        <f t="shared" si="8"/>
        <v>0</v>
      </c>
      <c r="P55" s="27"/>
      <c r="Q55" s="33" t="e">
        <f t="shared" si="9"/>
        <v>#NUM!</v>
      </c>
    </row>
    <row r="56" spans="1:17" ht="12.75">
      <c r="A56" s="13"/>
      <c r="B56" s="20" t="s">
        <v>46</v>
      </c>
      <c r="C56" s="39">
        <v>39130</v>
      </c>
      <c r="D56" s="14" t="s">
        <v>40</v>
      </c>
      <c r="E56" s="40"/>
      <c r="F56" s="32" t="e">
        <f t="shared" si="5"/>
        <v>#NUM!</v>
      </c>
      <c r="G56" s="13"/>
      <c r="H56" s="47"/>
      <c r="I56" s="48"/>
      <c r="J56" s="13"/>
      <c r="K56" s="47"/>
      <c r="L56" s="47"/>
      <c r="M56" s="17">
        <f t="shared" si="6"/>
        <v>0</v>
      </c>
      <c r="N56" s="17">
        <f t="shared" si="7"/>
        <v>0</v>
      </c>
      <c r="O56" s="18">
        <f t="shared" si="8"/>
        <v>0</v>
      </c>
      <c r="P56" s="27"/>
      <c r="Q56" s="33" t="e">
        <f t="shared" si="9"/>
        <v>#NUM!</v>
      </c>
    </row>
    <row r="57" spans="1:17" ht="12.75">
      <c r="A57" s="13"/>
      <c r="B57" s="20" t="s">
        <v>52</v>
      </c>
      <c r="C57" s="39">
        <v>39270</v>
      </c>
      <c r="D57" s="14" t="s">
        <v>49</v>
      </c>
      <c r="E57" s="40"/>
      <c r="F57" s="32" t="e">
        <f t="shared" si="5"/>
        <v>#NUM!</v>
      </c>
      <c r="G57" s="13"/>
      <c r="H57" s="47"/>
      <c r="I57" s="48"/>
      <c r="J57" s="13"/>
      <c r="K57" s="47"/>
      <c r="L57" s="47"/>
      <c r="M57" s="17">
        <f t="shared" si="6"/>
        <v>0</v>
      </c>
      <c r="N57" s="17">
        <f t="shared" si="7"/>
        <v>0</v>
      </c>
      <c r="O57" s="18">
        <f t="shared" si="8"/>
        <v>0</v>
      </c>
      <c r="P57" s="27"/>
      <c r="Q57" s="33" t="e">
        <f t="shared" si="9"/>
        <v>#NUM!</v>
      </c>
    </row>
    <row r="58" spans="1:17" ht="12.75">
      <c r="A58" s="13"/>
      <c r="B58" s="20" t="s">
        <v>55</v>
      </c>
      <c r="C58" s="39" t="s">
        <v>56</v>
      </c>
      <c r="D58" s="14" t="s">
        <v>57</v>
      </c>
      <c r="E58" s="40"/>
      <c r="F58" s="32" t="e">
        <f t="shared" si="5"/>
        <v>#NUM!</v>
      </c>
      <c r="G58" s="13"/>
      <c r="H58" s="47"/>
      <c r="I58" s="48"/>
      <c r="J58" s="13"/>
      <c r="K58" s="47"/>
      <c r="L58" s="49"/>
      <c r="M58" s="17">
        <f t="shared" si="6"/>
        <v>0</v>
      </c>
      <c r="N58" s="17">
        <f t="shared" si="7"/>
        <v>0</v>
      </c>
      <c r="O58" s="18">
        <f t="shared" si="8"/>
        <v>0</v>
      </c>
      <c r="P58" s="27"/>
      <c r="Q58" s="33" t="e">
        <f t="shared" si="9"/>
        <v>#NUM!</v>
      </c>
    </row>
    <row r="59" spans="1:17" ht="12.75">
      <c r="A59" s="13"/>
      <c r="B59" s="20" t="s">
        <v>58</v>
      </c>
      <c r="C59" s="39" t="s">
        <v>56</v>
      </c>
      <c r="D59" s="14" t="s">
        <v>57</v>
      </c>
      <c r="E59" s="40"/>
      <c r="F59" s="32" t="e">
        <f t="shared" si="5"/>
        <v>#NUM!</v>
      </c>
      <c r="G59" s="13"/>
      <c r="H59" s="47"/>
      <c r="I59" s="48"/>
      <c r="J59" s="13"/>
      <c r="K59" s="49"/>
      <c r="L59" s="47"/>
      <c r="M59" s="17">
        <f t="shared" si="6"/>
        <v>0</v>
      </c>
      <c r="N59" s="17">
        <f t="shared" si="7"/>
        <v>0</v>
      </c>
      <c r="O59" s="18">
        <f t="shared" si="8"/>
        <v>0</v>
      </c>
      <c r="P59" s="27"/>
      <c r="Q59" s="33" t="e">
        <f t="shared" si="9"/>
        <v>#NUM!</v>
      </c>
    </row>
    <row r="60" spans="1:17" ht="12.75">
      <c r="A60" s="13"/>
      <c r="B60" s="20" t="s">
        <v>59</v>
      </c>
      <c r="C60" s="39" t="s">
        <v>56</v>
      </c>
      <c r="D60" s="14" t="s">
        <v>57</v>
      </c>
      <c r="E60" s="40"/>
      <c r="F60" s="32" t="e">
        <f t="shared" si="5"/>
        <v>#NUM!</v>
      </c>
      <c r="G60" s="13"/>
      <c r="H60" s="47"/>
      <c r="I60" s="48"/>
      <c r="J60" s="13"/>
      <c r="K60" s="47"/>
      <c r="L60" s="47"/>
      <c r="M60" s="17">
        <f t="shared" si="6"/>
        <v>0</v>
      </c>
      <c r="N60" s="17">
        <f t="shared" si="7"/>
        <v>0</v>
      </c>
      <c r="O60" s="18">
        <f t="shared" si="8"/>
        <v>0</v>
      </c>
      <c r="P60" s="27"/>
      <c r="Q60" s="33" t="e">
        <f t="shared" si="9"/>
        <v>#NUM!</v>
      </c>
    </row>
    <row r="61" spans="1:23" ht="12.75">
      <c r="A61" s="13"/>
      <c r="B61" s="20" t="s">
        <v>60</v>
      </c>
      <c r="C61" s="39" t="s">
        <v>56</v>
      </c>
      <c r="D61" s="14" t="s">
        <v>57</v>
      </c>
      <c r="E61" s="40"/>
      <c r="F61" s="32" t="e">
        <f t="shared" si="5"/>
        <v>#NUM!</v>
      </c>
      <c r="G61" s="13"/>
      <c r="H61" s="47"/>
      <c r="I61" s="48"/>
      <c r="J61" s="13"/>
      <c r="K61" s="47"/>
      <c r="L61" s="47"/>
      <c r="M61" s="17">
        <f t="shared" si="6"/>
        <v>0</v>
      </c>
      <c r="N61" s="17">
        <f t="shared" si="7"/>
        <v>0</v>
      </c>
      <c r="O61" s="18">
        <f t="shared" si="8"/>
        <v>0</v>
      </c>
      <c r="P61" s="27"/>
      <c r="Q61" s="33" t="e">
        <f t="shared" si="9"/>
        <v>#NUM!</v>
      </c>
      <c r="W61" s="1"/>
    </row>
    <row r="62" spans="1:17" ht="12.75">
      <c r="A62" s="13"/>
      <c r="B62" s="20" t="s">
        <v>61</v>
      </c>
      <c r="C62" s="39" t="s">
        <v>62</v>
      </c>
      <c r="D62" s="14" t="s">
        <v>57</v>
      </c>
      <c r="E62" s="40"/>
      <c r="F62" s="32" t="e">
        <f t="shared" si="5"/>
        <v>#NUM!</v>
      </c>
      <c r="G62" s="13"/>
      <c r="H62" s="47"/>
      <c r="I62" s="48"/>
      <c r="J62" s="13"/>
      <c r="K62" s="47"/>
      <c r="L62" s="47"/>
      <c r="M62" s="17">
        <f t="shared" si="6"/>
        <v>0</v>
      </c>
      <c r="N62" s="17">
        <f t="shared" si="7"/>
        <v>0</v>
      </c>
      <c r="O62" s="18">
        <f t="shared" si="8"/>
        <v>0</v>
      </c>
      <c r="P62" s="27"/>
      <c r="Q62" s="33" t="e">
        <f t="shared" si="9"/>
        <v>#NUM!</v>
      </c>
    </row>
    <row r="63" spans="1:17" ht="12.75">
      <c r="A63" s="13"/>
      <c r="B63" s="20" t="s">
        <v>72</v>
      </c>
      <c r="C63" s="39">
        <v>39314</v>
      </c>
      <c r="D63" s="14" t="s">
        <v>73</v>
      </c>
      <c r="E63" s="40"/>
      <c r="F63" s="32" t="e">
        <f t="shared" si="5"/>
        <v>#NUM!</v>
      </c>
      <c r="G63" s="13"/>
      <c r="H63" s="47"/>
      <c r="I63" s="48"/>
      <c r="J63" s="13"/>
      <c r="K63" s="47"/>
      <c r="L63" s="47"/>
      <c r="M63" s="17">
        <f>MAX(G63:I63)</f>
        <v>0</v>
      </c>
      <c r="N63" s="17">
        <f>MAX(J63:L63)</f>
        <v>0</v>
      </c>
      <c r="O63" s="18">
        <f>M63+N63</f>
        <v>0</v>
      </c>
      <c r="P63" s="27"/>
      <c r="Q63" s="33" t="e">
        <f>O63*F63</f>
        <v>#NUM!</v>
      </c>
    </row>
    <row r="66" spans="10:15" ht="12.75">
      <c r="J66" s="34" t="s">
        <v>71</v>
      </c>
      <c r="L66" s="10" t="s">
        <v>74</v>
      </c>
      <c r="O66" s="10" t="s">
        <v>75</v>
      </c>
    </row>
    <row r="67" spans="1:17" ht="12.75">
      <c r="A67" s="57"/>
      <c r="B67" s="56"/>
      <c r="C67" s="54"/>
      <c r="D67" s="54"/>
      <c r="E67" s="54"/>
      <c r="F67" s="54"/>
      <c r="G67" s="54" t="s">
        <v>32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 ht="12.75">
      <c r="A68" s="13"/>
      <c r="B68" s="20" t="s">
        <v>34</v>
      </c>
      <c r="C68" s="39">
        <v>38602</v>
      </c>
      <c r="D68" s="14" t="s">
        <v>25</v>
      </c>
      <c r="E68" s="40"/>
      <c r="F68" s="32" t="e">
        <f>POWER(10,(0.75194503*(LOG10(E68/175.508)*LOG10(E68/175.508))))</f>
        <v>#NUM!</v>
      </c>
      <c r="G68" s="13"/>
      <c r="H68" s="47"/>
      <c r="I68" s="48"/>
      <c r="J68" s="13"/>
      <c r="K68" s="47"/>
      <c r="L68" s="49"/>
      <c r="M68" s="17">
        <f>MAX(G68:I68)</f>
        <v>0</v>
      </c>
      <c r="N68" s="17">
        <f>MAX(J68:L68)</f>
        <v>0</v>
      </c>
      <c r="O68" s="18">
        <f>M68+N68</f>
        <v>0</v>
      </c>
      <c r="P68" s="27"/>
      <c r="Q68" s="33" t="e">
        <f>O68*F68</f>
        <v>#NUM!</v>
      </c>
    </row>
    <row r="69" spans="1:17" ht="12.75">
      <c r="A69" s="13"/>
      <c r="B69" s="20"/>
      <c r="C69" s="39"/>
      <c r="D69" s="14"/>
      <c r="E69" s="40"/>
      <c r="F69" s="32" t="e">
        <f>POWER(10,(0.75194503*(LOG10(E69/175.508)*LOG10(E69/175.508))))</f>
        <v>#NUM!</v>
      </c>
      <c r="G69" s="13"/>
      <c r="H69" s="47"/>
      <c r="I69" s="48"/>
      <c r="J69" s="13"/>
      <c r="K69" s="49"/>
      <c r="L69" s="47"/>
      <c r="M69" s="17">
        <f>MAX(G69:I69)</f>
        <v>0</v>
      </c>
      <c r="N69" s="17">
        <f>MAX(J69:L69)</f>
        <v>0</v>
      </c>
      <c r="O69" s="18">
        <f>M69+N69</f>
        <v>0</v>
      </c>
      <c r="P69" s="27"/>
      <c r="Q69" s="33" t="e">
        <f>O69*F69</f>
        <v>#NUM!</v>
      </c>
    </row>
    <row r="70" spans="1:17" ht="12.75">
      <c r="A70" s="13"/>
      <c r="B70" s="20"/>
      <c r="C70" s="39"/>
      <c r="D70" s="14"/>
      <c r="E70" s="40"/>
      <c r="F70" s="32" t="e">
        <f>POWER(10,(0.75194503*(LOG10(E70/175.508)*LOG10(E70/175.508))))</f>
        <v>#NUM!</v>
      </c>
      <c r="G70" s="13"/>
      <c r="H70" s="47"/>
      <c r="I70" s="48"/>
      <c r="J70" s="13"/>
      <c r="K70" s="47"/>
      <c r="L70" s="47"/>
      <c r="M70" s="17">
        <f>MAX(G70:I70)</f>
        <v>0</v>
      </c>
      <c r="N70" s="17">
        <f>MAX(J70:L70)</f>
        <v>0</v>
      </c>
      <c r="O70" s="18">
        <f>M70+N70</f>
        <v>0</v>
      </c>
      <c r="P70" s="27"/>
      <c r="Q70" s="33" t="e">
        <f>O70*F70</f>
        <v>#NUM!</v>
      </c>
    </row>
    <row r="71" spans="1:17" ht="12.75">
      <c r="A71" s="54"/>
      <c r="B71" s="54"/>
      <c r="C71" s="54"/>
      <c r="D71" s="54"/>
      <c r="E71" s="54"/>
      <c r="F71" s="54"/>
      <c r="G71" s="54" t="s">
        <v>35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ht="12.75">
      <c r="A72" s="13"/>
      <c r="B72" s="20" t="s">
        <v>38</v>
      </c>
      <c r="C72" s="39">
        <v>38227</v>
      </c>
      <c r="D72" s="14" t="s">
        <v>25</v>
      </c>
      <c r="E72" s="40"/>
      <c r="F72" s="32" t="e">
        <f>POWER(10,(0.75194503*(LOG10(E72/175.508)*LOG10(E72/175.508))))</f>
        <v>#NUM!</v>
      </c>
      <c r="G72" s="13"/>
      <c r="H72" s="47"/>
      <c r="I72" s="48"/>
      <c r="J72" s="13"/>
      <c r="K72" s="47"/>
      <c r="L72" s="49"/>
      <c r="M72" s="17">
        <f>MAX(G72:I72)</f>
        <v>0</v>
      </c>
      <c r="N72" s="17">
        <f>MAX(J72:L72)</f>
        <v>0</v>
      </c>
      <c r="O72" s="18">
        <f>M72+N72</f>
        <v>0</v>
      </c>
      <c r="P72" s="27"/>
      <c r="Q72" s="33" t="e">
        <f>O72*F72</f>
        <v>#NUM!</v>
      </c>
    </row>
    <row r="73" spans="1:17" ht="12.75">
      <c r="A73" s="13"/>
      <c r="B73" s="20" t="s">
        <v>63</v>
      </c>
      <c r="C73" s="39" t="s">
        <v>64</v>
      </c>
      <c r="D73" s="14" t="s">
        <v>57</v>
      </c>
      <c r="E73" s="40"/>
      <c r="F73" s="32" t="e">
        <f>POWER(10,(0.75194503*(LOG10(E73/175.508)*LOG10(E73/175.508))))</f>
        <v>#NUM!</v>
      </c>
      <c r="G73" s="13"/>
      <c r="H73" s="47"/>
      <c r="I73" s="48"/>
      <c r="J73" s="13"/>
      <c r="K73" s="49"/>
      <c r="L73" s="47"/>
      <c r="M73" s="17">
        <f>MAX(G73:I73)</f>
        <v>0</v>
      </c>
      <c r="N73" s="17">
        <f>MAX(J73:L73)</f>
        <v>0</v>
      </c>
      <c r="O73" s="18">
        <f>M73+N73</f>
        <v>0</v>
      </c>
      <c r="P73" s="27"/>
      <c r="Q73" s="33" t="e">
        <f>O73*F73</f>
        <v>#NUM!</v>
      </c>
    </row>
    <row r="74" spans="1:17" ht="12.75">
      <c r="A74" s="13"/>
      <c r="B74" s="20"/>
      <c r="C74" s="39"/>
      <c r="D74" s="14"/>
      <c r="E74" s="40"/>
      <c r="F74" s="32" t="e">
        <f>POWER(10,(0.75194503*(LOG10(E74/175.508)*LOG10(E74/175.508))))</f>
        <v>#NUM!</v>
      </c>
      <c r="G74" s="13"/>
      <c r="H74" s="47"/>
      <c r="I74" s="48"/>
      <c r="J74" s="13"/>
      <c r="K74" s="47"/>
      <c r="L74" s="47"/>
      <c r="M74" s="17">
        <f>MAX(G74:I74)</f>
        <v>0</v>
      </c>
      <c r="N74" s="17">
        <f>MAX(J74:L74)</f>
        <v>0</v>
      </c>
      <c r="O74" s="18">
        <f>M74+N74</f>
        <v>0</v>
      </c>
      <c r="P74" s="27"/>
      <c r="Q74" s="33" t="e">
        <f>O74*F74</f>
        <v>#NUM!</v>
      </c>
    </row>
    <row r="75" spans="1:17" ht="12.75">
      <c r="A75" s="54"/>
      <c r="B75" s="54"/>
      <c r="C75" s="54"/>
      <c r="D75" s="54"/>
      <c r="E75" s="54"/>
      <c r="F75" s="54"/>
      <c r="G75" s="54" t="s">
        <v>19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ht="12.75">
      <c r="A76" s="13"/>
      <c r="B76" s="20" t="s">
        <v>36</v>
      </c>
      <c r="C76" s="39">
        <v>35667</v>
      </c>
      <c r="D76" s="14" t="s">
        <v>25</v>
      </c>
      <c r="E76" s="40"/>
      <c r="F76" s="32" t="e">
        <f>POWER(10,(0.75194503*(LOG10(E76/175.508)*LOG10(E76/175.508))))</f>
        <v>#NUM!</v>
      </c>
      <c r="G76" s="13"/>
      <c r="H76" s="47"/>
      <c r="I76" s="48"/>
      <c r="J76" s="13"/>
      <c r="K76" s="47"/>
      <c r="L76" s="49"/>
      <c r="M76" s="17">
        <f>MAX(G76:I76)</f>
        <v>0</v>
      </c>
      <c r="N76" s="17">
        <f>MAX(J76:L76)</f>
        <v>0</v>
      </c>
      <c r="O76" s="18">
        <f>M76+N76</f>
        <v>0</v>
      </c>
      <c r="P76" s="27"/>
      <c r="Q76" s="33" t="e">
        <f>O76*F76</f>
        <v>#NUM!</v>
      </c>
    </row>
    <row r="77" spans="1:17" ht="12.75">
      <c r="A77" s="13"/>
      <c r="B77" s="20" t="s">
        <v>37</v>
      </c>
      <c r="C77" s="39">
        <v>33048</v>
      </c>
      <c r="D77" s="14" t="s">
        <v>25</v>
      </c>
      <c r="E77" s="40"/>
      <c r="F77" s="32" t="e">
        <f>POWER(10,(0.75194503*(LOG10(E77/175.508)*LOG10(E77/175.508))))</f>
        <v>#NUM!</v>
      </c>
      <c r="G77" s="13"/>
      <c r="H77" s="47"/>
      <c r="I77" s="48"/>
      <c r="J77" s="13"/>
      <c r="K77" s="49"/>
      <c r="L77" s="47"/>
      <c r="M77" s="17">
        <f>MAX(G77:I77)</f>
        <v>0</v>
      </c>
      <c r="N77" s="17">
        <f>MAX(J77:L77)</f>
        <v>0</v>
      </c>
      <c r="O77" s="18">
        <f>M77+N77</f>
        <v>0</v>
      </c>
      <c r="P77" s="27"/>
      <c r="Q77" s="33" t="e">
        <f>O77*F77</f>
        <v>#NUM!</v>
      </c>
    </row>
    <row r="78" spans="1:17" ht="12.75">
      <c r="A78" s="13"/>
      <c r="B78" s="20" t="s">
        <v>76</v>
      </c>
      <c r="C78" s="39">
        <v>27579</v>
      </c>
      <c r="D78" s="14" t="s">
        <v>73</v>
      </c>
      <c r="E78" s="40"/>
      <c r="F78" s="32" t="e">
        <f>POWER(10,(0.75194503*(LOG10(E78/175.508)*LOG10(E78/175.508))))</f>
        <v>#NUM!</v>
      </c>
      <c r="G78" s="13"/>
      <c r="H78" s="47"/>
      <c r="I78" s="48"/>
      <c r="J78" s="13"/>
      <c r="K78" s="47"/>
      <c r="L78" s="47"/>
      <c r="M78" s="17">
        <f>MAX(G78:I78)</f>
        <v>0</v>
      </c>
      <c r="N78" s="17">
        <f>MAX(J78:L78)</f>
        <v>0</v>
      </c>
      <c r="O78" s="18">
        <f>M78+N78</f>
        <v>0</v>
      </c>
      <c r="P78" s="27"/>
      <c r="Q78" s="33" t="e">
        <f>O78*F78</f>
        <v>#NUM!</v>
      </c>
    </row>
    <row r="79" spans="1:17" ht="12.75">
      <c r="A79" s="6"/>
      <c r="B79" s="6"/>
      <c r="C79" s="6"/>
      <c r="D79" s="25"/>
      <c r="E79" s="41"/>
      <c r="F79" s="29"/>
      <c r="G79" s="6"/>
      <c r="H79" s="24"/>
      <c r="I79" s="25"/>
      <c r="J79" s="6"/>
      <c r="K79" s="24"/>
      <c r="L79" s="26"/>
      <c r="M79" s="30"/>
      <c r="N79" s="30"/>
      <c r="O79" s="30"/>
      <c r="P79" s="23"/>
      <c r="Q79" s="7"/>
    </row>
    <row r="80" spans="2:14" ht="12.75">
      <c r="B80" s="1" t="s">
        <v>11</v>
      </c>
      <c r="C80" s="36"/>
      <c r="D80" s="38"/>
      <c r="E80" s="50" t="s">
        <v>10</v>
      </c>
      <c r="F80" s="50"/>
      <c r="G80" s="36"/>
      <c r="H80" s="36"/>
      <c r="I80" s="37"/>
      <c r="J80" s="2"/>
      <c r="K80" s="22" t="s">
        <v>9</v>
      </c>
      <c r="L80" s="22"/>
      <c r="M80" s="35"/>
      <c r="N80" s="9"/>
    </row>
    <row r="81" spans="2:14" ht="12.75">
      <c r="B81" s="6"/>
      <c r="C81" s="36"/>
      <c r="D81" s="38"/>
      <c r="E81" s="42"/>
      <c r="F81" s="3"/>
      <c r="G81" s="36"/>
      <c r="H81" s="36"/>
      <c r="I81" s="37"/>
      <c r="J81" s="2"/>
      <c r="K81" s="37"/>
      <c r="L81" s="11" t="s">
        <v>17</v>
      </c>
      <c r="M81" s="35"/>
      <c r="N81" s="19"/>
    </row>
    <row r="82" spans="1:5" ht="12.75">
      <c r="A82" s="1"/>
      <c r="B82" s="28"/>
      <c r="C82" s="7"/>
      <c r="D82" s="45"/>
      <c r="E82" s="46"/>
    </row>
    <row r="83" spans="1:5" ht="12.75">
      <c r="A83" s="1"/>
      <c r="B83" s="6"/>
      <c r="C83" s="7"/>
      <c r="D83" s="45"/>
      <c r="E83" s="46"/>
    </row>
    <row r="84" spans="1:5" ht="12.75">
      <c r="A84" s="1"/>
      <c r="B84" s="6"/>
      <c r="C84" s="7"/>
      <c r="D84" s="45"/>
      <c r="E84" s="46"/>
    </row>
    <row r="85" spans="1:5" ht="12.75">
      <c r="A85" s="1"/>
      <c r="B85" s="6"/>
      <c r="C85" s="7"/>
      <c r="D85" s="45"/>
      <c r="E85" s="46"/>
    </row>
    <row r="86" spans="1:5" ht="12.75">
      <c r="A86" s="1"/>
      <c r="B86" s="6"/>
      <c r="C86" s="7"/>
      <c r="D86" s="45"/>
      <c r="E86" s="46"/>
    </row>
    <row r="87" spans="1:5" ht="12.75">
      <c r="A87" s="1"/>
      <c r="B87" s="6"/>
      <c r="C87" s="7"/>
      <c r="D87" s="45"/>
      <c r="E87" s="46"/>
    </row>
  </sheetData>
  <sheetProtection/>
  <mergeCells count="41">
    <mergeCell ref="A53:Q53"/>
    <mergeCell ref="A39:A40"/>
    <mergeCell ref="B39:B40"/>
    <mergeCell ref="Q6:Q7"/>
    <mergeCell ref="A8:Q8"/>
    <mergeCell ref="M39:M40"/>
    <mergeCell ref="A5:F5"/>
    <mergeCell ref="G5:L5"/>
    <mergeCell ref="G6:I6"/>
    <mergeCell ref="J6:L6"/>
    <mergeCell ref="A2:Q2"/>
    <mergeCell ref="A3:Q3"/>
    <mergeCell ref="M5:Q5"/>
    <mergeCell ref="D39:D40"/>
    <mergeCell ref="C39:C40"/>
    <mergeCell ref="A16:Q16"/>
    <mergeCell ref="A20:Q20"/>
    <mergeCell ref="E6:E7"/>
    <mergeCell ref="A12:Q12"/>
    <mergeCell ref="Q39:Q40"/>
    <mergeCell ref="J39:L39"/>
    <mergeCell ref="O6:O7"/>
    <mergeCell ref="M6:M7"/>
    <mergeCell ref="A41:Q41"/>
    <mergeCell ref="A1:Q1"/>
    <mergeCell ref="A6:A7"/>
    <mergeCell ref="B6:B7"/>
    <mergeCell ref="F6:F7"/>
    <mergeCell ref="P6:P7"/>
    <mergeCell ref="D6:D7"/>
    <mergeCell ref="N6:N7"/>
    <mergeCell ref="C6:C7"/>
    <mergeCell ref="A38:F38"/>
    <mergeCell ref="P39:P40"/>
    <mergeCell ref="E39:E40"/>
    <mergeCell ref="M38:Q38"/>
    <mergeCell ref="N39:N40"/>
    <mergeCell ref="O39:O40"/>
    <mergeCell ref="F39:F40"/>
    <mergeCell ref="G39:I39"/>
    <mergeCell ref="G38:L38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>Viktor Korobov</cp:lastModifiedBy>
  <cp:lastPrinted>2017-03-16T18:08:57Z</cp:lastPrinted>
  <dcterms:created xsi:type="dcterms:W3CDTF">2009-02-01T09:46:56Z</dcterms:created>
  <dcterms:modified xsi:type="dcterms:W3CDTF">2022-01-11T17:00:23Z</dcterms:modified>
  <cp:category/>
  <cp:version/>
  <cp:contentType/>
  <cp:contentStatus/>
</cp:coreProperties>
</file>