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ht1" sheetId="1" state="visible" r:id="rId2"/>
    <sheet name="Leht2" sheetId="2" state="visible" r:id="rId3"/>
    <sheet name="Leh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<sst xmlns="http://schemas.openxmlformats.org/spreadsheetml/2006/main" count="609" uniqueCount="216">
  <si>
    <t xml:space="preserve">EESTI U17 MV</t>
  </si>
  <si>
    <t xml:space="preserve">26.06.2021  Albu rahvamaja</t>
  </si>
  <si>
    <t xml:space="preserve">Kaalumine 9.00-10.00</t>
  </si>
  <si>
    <t xml:space="preserve">Võistlus 11.00</t>
  </si>
  <si>
    <t xml:space="preserve">I grupp</t>
  </si>
  <si>
    <t xml:space="preserve">Kehakaalud: -40, -45, -59, ja M-49kg</t>
  </si>
  <si>
    <t xml:space="preserve">Võistleja</t>
  </si>
  <si>
    <t xml:space="preserve">Võistluse käik</t>
  </si>
  <si>
    <t xml:space="preserve">Saavutatud tulemused</t>
  </si>
  <si>
    <t xml:space="preserve">Loto</t>
  </si>
  <si>
    <t xml:space="preserve">Jrk</t>
  </si>
  <si>
    <t xml:space="preserve">Nimi</t>
  </si>
  <si>
    <t xml:space="preserve">Sünniaeg</t>
  </si>
  <si>
    <t xml:space="preserve">Klubi</t>
  </si>
  <si>
    <t xml:space="preserve">Kehakaal</t>
  </si>
  <si>
    <t xml:space="preserve">Koef.</t>
  </si>
  <si>
    <t xml:space="preserve">         Rebimine</t>
  </si>
  <si>
    <t xml:space="preserve">      Tõukamine</t>
  </si>
  <si>
    <t xml:space="preserve">Rebimine</t>
  </si>
  <si>
    <t xml:space="preserve">Tõukamine</t>
  </si>
  <si>
    <t xml:space="preserve">Summa</t>
  </si>
  <si>
    <t xml:space="preserve">Koht</t>
  </si>
  <si>
    <t xml:space="preserve">Punktid</t>
  </si>
  <si>
    <t xml:space="preserve">nr.</t>
  </si>
  <si>
    <t xml:space="preserve">Naised</t>
  </si>
  <si>
    <t xml:space="preserve">-40kg</t>
  </si>
  <si>
    <t xml:space="preserve">Liisa Babak</t>
  </si>
  <si>
    <t xml:space="preserve">03.07.2010</t>
  </si>
  <si>
    <t xml:space="preserve">Vargamäe</t>
  </si>
  <si>
    <t xml:space="preserve">30x</t>
  </si>
  <si>
    <t xml:space="preserve">I</t>
  </si>
  <si>
    <t xml:space="preserve">Rebeca Park</t>
  </si>
  <si>
    <t xml:space="preserve">19x</t>
  </si>
  <si>
    <t xml:space="preserve">20x</t>
  </si>
  <si>
    <t xml:space="preserve">III</t>
  </si>
  <si>
    <t xml:space="preserve">Pilleriin Ahtvee</t>
  </si>
  <si>
    <t xml:space="preserve">Ülo</t>
  </si>
  <si>
    <t xml:space="preserve">II</t>
  </si>
  <si>
    <t xml:space="preserve">.-45kg</t>
  </si>
  <si>
    <t xml:space="preserve">Rihanna Reimets</t>
  </si>
  <si>
    <t xml:space="preserve">ÜLO</t>
  </si>
  <si>
    <t xml:space="preserve">.-59kg</t>
  </si>
  <si>
    <t xml:space="preserve">Vlada Makovei</t>
  </si>
  <si>
    <t xml:space="preserve">Jõud Junior</t>
  </si>
  <si>
    <t xml:space="preserve">32x</t>
  </si>
  <si>
    <t xml:space="preserve">42x</t>
  </si>
  <si>
    <t xml:space="preserve">Mehed</t>
  </si>
  <si>
    <t xml:space="preserve">.-49kg</t>
  </si>
  <si>
    <t xml:space="preserve">Erki Jalast</t>
  </si>
  <si>
    <t xml:space="preserve">Prohor Kimmer</t>
  </si>
  <si>
    <t xml:space="preserve">.+35</t>
  </si>
  <si>
    <t xml:space="preserve">Mark Fljaum</t>
  </si>
  <si>
    <t xml:space="preserve">48x</t>
  </si>
  <si>
    <t xml:space="preserve">50x</t>
  </si>
  <si>
    <t xml:space="preserve">60x</t>
  </si>
  <si>
    <t xml:space="preserve"> Daniel Purk</t>
  </si>
  <si>
    <t xml:space="preserve">40x</t>
  </si>
  <si>
    <t xml:space="preserve">Kohtunikud:</t>
  </si>
  <si>
    <t xml:space="preserve">Georgi Georgijevski</t>
  </si>
  <si>
    <t xml:space="preserve">Sekretär:</t>
  </si>
  <si>
    <t xml:space="preserve">Endel Põld</t>
  </si>
  <si>
    <t xml:space="preserve">Teet Karbus</t>
  </si>
  <si>
    <t xml:space="preserve">Aeg:</t>
  </si>
  <si>
    <t xml:space="preserve">Mati Karbus</t>
  </si>
  <si>
    <t xml:space="preserve">Žürii:</t>
  </si>
  <si>
    <t xml:space="preserve">Ahti Uppin</t>
  </si>
  <si>
    <t xml:space="preserve">Eduard Kaljapulk</t>
  </si>
  <si>
    <t xml:space="preserve"> EESTI U17 MV</t>
  </si>
  <si>
    <t xml:space="preserve">Kaalumine 10.30-11.30</t>
  </si>
  <si>
    <t xml:space="preserve">Võistlus 12.30</t>
  </si>
  <si>
    <t xml:space="preserve">II grupp</t>
  </si>
  <si>
    <t xml:space="preserve">Kehakaalud: -71, -76, -81, +81kg</t>
  </si>
  <si>
    <t xml:space="preserve">Naised </t>
  </si>
  <si>
    <t xml:space="preserve">.-64kg</t>
  </si>
  <si>
    <t xml:space="preserve">Loore-Lii Aviste</t>
  </si>
  <si>
    <t xml:space="preserve">Mäksa</t>
  </si>
  <si>
    <t xml:space="preserve">51x</t>
  </si>
  <si>
    <t xml:space="preserve">66x</t>
  </si>
  <si>
    <t xml:space="preserve">68x</t>
  </si>
  <si>
    <t xml:space="preserve">Nele Marie Palmeos</t>
  </si>
  <si>
    <t xml:space="preserve">10.01.2010</t>
  </si>
  <si>
    <t xml:space="preserve">27x</t>
  </si>
  <si>
    <t xml:space="preserve">.-71kg</t>
  </si>
  <si>
    <t xml:space="preserve">Emma  Kivirand</t>
  </si>
  <si>
    <t xml:space="preserve">.-76kg</t>
  </si>
  <si>
    <t xml:space="preserve">Emely Raud</t>
  </si>
  <si>
    <t xml:space="preserve">EDU</t>
  </si>
  <si>
    <t xml:space="preserve">82x</t>
  </si>
  <si>
    <t xml:space="preserve">Merti Hein</t>
  </si>
  <si>
    <t xml:space="preserve">26x</t>
  </si>
  <si>
    <t xml:space="preserve">.-81kg</t>
  </si>
  <si>
    <t xml:space="preserve">Susanna Ly Ula</t>
  </si>
  <si>
    <t xml:space="preserve">05.12.2004</t>
  </si>
  <si>
    <t xml:space="preserve">39x</t>
  </si>
  <si>
    <t xml:space="preserve">Inger Iris Prants</t>
  </si>
  <si>
    <t xml:space="preserve">15.07.2009</t>
  </si>
  <si>
    <t xml:space="preserve">38x</t>
  </si>
  <si>
    <t xml:space="preserve">Triin Põdersoo</t>
  </si>
  <si>
    <t xml:space="preserve">Eesti rekordid U15</t>
  </si>
  <si>
    <t xml:space="preserve">kk-76kg</t>
  </si>
  <si>
    <t xml:space="preserve">Rebimine </t>
  </si>
  <si>
    <t xml:space="preserve">58kg, 62kg</t>
  </si>
  <si>
    <t xml:space="preserve">74kg, 78kg</t>
  </si>
  <si>
    <t xml:space="preserve">136kg, 140kg</t>
  </si>
  <si>
    <t xml:space="preserve">Kaalumine 12.00-13.00</t>
  </si>
  <si>
    <t xml:space="preserve">Võistlus 14.00</t>
  </si>
  <si>
    <t xml:space="preserve">III grupp</t>
  </si>
  <si>
    <t xml:space="preserve">Kehakaalud  .-55.-61; -67kg</t>
  </si>
  <si>
    <t xml:space="preserve">Jrk.</t>
  </si>
  <si>
    <t xml:space="preserve">.-55kg</t>
  </si>
  <si>
    <t xml:space="preserve">Alex Purk</t>
  </si>
  <si>
    <t xml:space="preserve">25x</t>
  </si>
  <si>
    <t xml:space="preserve">Rihard Reimets</t>
  </si>
  <si>
    <t xml:space="preserve">33x</t>
  </si>
  <si>
    <t xml:space="preserve">46x</t>
  </si>
  <si>
    <t xml:space="preserve">Ivan Vorobjov</t>
  </si>
  <si>
    <t xml:space="preserve">56x</t>
  </si>
  <si>
    <t xml:space="preserve">65x</t>
  </si>
  <si>
    <t xml:space="preserve">65X</t>
  </si>
  <si>
    <t xml:space="preserve">.-61kg</t>
  </si>
  <si>
    <t xml:space="preserve">Caspar Sepp</t>
  </si>
  <si>
    <t xml:space="preserve">Aleksander Kalitventsev</t>
  </si>
  <si>
    <t xml:space="preserve">Marat Vikultsev </t>
  </si>
  <si>
    <t xml:space="preserve">62x</t>
  </si>
  <si>
    <t xml:space="preserve">.-67kg</t>
  </si>
  <si>
    <t xml:space="preserve">Andri Ojaste</t>
  </si>
  <si>
    <t xml:space="preserve">SK Olustvere</t>
  </si>
  <si>
    <t xml:space="preserve">Markus Boisen</t>
  </si>
  <si>
    <t xml:space="preserve">29.11.2006</t>
  </si>
  <si>
    <t xml:space="preserve">Mäksa SK</t>
  </si>
  <si>
    <t xml:space="preserve">59x</t>
  </si>
  <si>
    <t xml:space="preserve">Edi-Johannes Mehu</t>
  </si>
  <si>
    <t xml:space="preserve">53x</t>
  </si>
  <si>
    <t xml:space="preserve">70x</t>
  </si>
  <si>
    <t xml:space="preserve">Even Puusepp</t>
  </si>
  <si>
    <t xml:space="preserve">94x</t>
  </si>
  <si>
    <t xml:space="preserve">Matvei Mironov</t>
  </si>
  <si>
    <t xml:space="preserve">K-J Kalev</t>
  </si>
  <si>
    <t xml:space="preserve">Žürii: Triin Põdersoo</t>
  </si>
  <si>
    <t xml:space="preserve">Kaisa Kivirand</t>
  </si>
  <si>
    <t xml:space="preserve">Susanna-Ly Ula</t>
  </si>
  <si>
    <t xml:space="preserve">26.06.2021 Albu rahvamaja </t>
  </si>
  <si>
    <t xml:space="preserve">Kaalumine 13.45-14.45</t>
  </si>
  <si>
    <t xml:space="preserve">Võistlus 15.45</t>
  </si>
  <si>
    <t xml:space="preserve">IV grupp</t>
  </si>
  <si>
    <t xml:space="preserve">Kehakaalud  -67, -73</t>
  </si>
  <si>
    <t xml:space="preserve">.-73kg</t>
  </si>
  <si>
    <t xml:space="preserve">Margus Taukul</t>
  </si>
  <si>
    <t xml:space="preserve">90x</t>
  </si>
  <si>
    <t xml:space="preserve">Oskar Orlov</t>
  </si>
  <si>
    <t xml:space="preserve">Mattias Randaru</t>
  </si>
  <si>
    <t xml:space="preserve">81x</t>
  </si>
  <si>
    <t xml:space="preserve">Kait Viks</t>
  </si>
  <si>
    <t xml:space="preserve">Aleksei Kuzmin</t>
  </si>
  <si>
    <t xml:space="preserve">97x</t>
  </si>
  <si>
    <t xml:space="preserve">118x</t>
  </si>
  <si>
    <t xml:space="preserve">Dmitri Dodonov</t>
  </si>
  <si>
    <t xml:space="preserve">Aimar Kiivits</t>
  </si>
  <si>
    <t xml:space="preserve">07.09.2005</t>
  </si>
  <si>
    <t xml:space="preserve">72x</t>
  </si>
  <si>
    <t xml:space="preserve">Robin Kangur</t>
  </si>
  <si>
    <t xml:space="preserve">.-96kg</t>
  </si>
  <si>
    <t xml:space="preserve">Neo Puusepp</t>
  </si>
  <si>
    <t xml:space="preserve">Karl-Jaagup Kägu</t>
  </si>
  <si>
    <t xml:space="preserve">Karmo Mõtlik</t>
  </si>
  <si>
    <t xml:space="preserve">Emma Kivirand</t>
  </si>
  <si>
    <t xml:space="preserve">U-13 Eest rekordid</t>
  </si>
  <si>
    <t xml:space="preserve">95kg</t>
  </si>
  <si>
    <t xml:space="preserve">110kg, 115kg</t>
  </si>
  <si>
    <t xml:space="preserve">205kg, 210kg</t>
  </si>
  <si>
    <t xml:space="preserve">Kaalumine 15.30-16.30</t>
  </si>
  <si>
    <t xml:space="preserve">Võistlus 17.30</t>
  </si>
  <si>
    <t xml:space="preserve">V grupp</t>
  </si>
  <si>
    <t xml:space="preserve">Kehakaalud -89, -102; +102kg</t>
  </si>
  <si>
    <t xml:space="preserve">Lot</t>
  </si>
  <si>
    <t xml:space="preserve">.-89kg</t>
  </si>
  <si>
    <t xml:space="preserve">Taavi Olesk</t>
  </si>
  <si>
    <t xml:space="preserve">Andero Tabur</t>
  </si>
  <si>
    <t xml:space="preserve">Vladislav Maznik</t>
  </si>
  <si>
    <t xml:space="preserve">140x</t>
  </si>
  <si>
    <t xml:space="preserve">Reinhard Rebane</t>
  </si>
  <si>
    <t xml:space="preserve">individuaal</t>
  </si>
  <si>
    <t xml:space="preserve">.-102kg</t>
  </si>
  <si>
    <t xml:space="preserve">Nikita Hudjakov</t>
  </si>
  <si>
    <t xml:space="preserve">Roomet Väli</t>
  </si>
  <si>
    <t xml:space="preserve">105x</t>
  </si>
  <si>
    <t xml:space="preserve">132x</t>
  </si>
  <si>
    <t xml:space="preserve">.+102kg</t>
  </si>
  <si>
    <t xml:space="preserve">Vlad Kostjuk</t>
  </si>
  <si>
    <t xml:space="preserve">Džan Baškirov</t>
  </si>
  <si>
    <t xml:space="preserve">143x</t>
  </si>
  <si>
    <t xml:space="preserve">Eesti rekord  kk-102kg</t>
  </si>
  <si>
    <t xml:space="preserve"> Rebimine</t>
  </si>
  <si>
    <t xml:space="preserve">112kg</t>
  </si>
  <si>
    <t xml:space="preserve">U15, U17</t>
  </si>
  <si>
    <t xml:space="preserve">132kg</t>
  </si>
  <si>
    <t xml:space="preserve">244kg</t>
  </si>
  <si>
    <t xml:space="preserve">Eesti rekord  kk-89kg</t>
  </si>
  <si>
    <t xml:space="preserve">118kg</t>
  </si>
  <si>
    <t xml:space="preserve">U15, U17, U20</t>
  </si>
  <si>
    <t xml:space="preserve">133kg</t>
  </si>
  <si>
    <t xml:space="preserve">137kg</t>
  </si>
  <si>
    <t xml:space="preserve">251kg</t>
  </si>
  <si>
    <t xml:space="preserve">255kg</t>
  </si>
  <si>
    <t xml:space="preserve">                                                KOKKU 31 EESTI ERIVANUSTE REKORDIT!</t>
  </si>
  <si>
    <t xml:space="preserve">NAISKONDLIK ARVESTUS</t>
  </si>
  <si>
    <t xml:space="preserve">MEESKONDLIK ARVESTUS</t>
  </si>
  <si>
    <t xml:space="preserve">JÕUD JUNIOR</t>
  </si>
  <si>
    <t xml:space="preserve">Marat Vikultsev</t>
  </si>
  <si>
    <t xml:space="preserve">KOKKU</t>
  </si>
  <si>
    <t xml:space="preserve">II </t>
  </si>
  <si>
    <t xml:space="preserve">VARGAMÄE</t>
  </si>
  <si>
    <t xml:space="preserve">Daniel Purk</t>
  </si>
  <si>
    <t xml:space="preserve">MÄKSA</t>
  </si>
  <si>
    <t xml:space="preserve">OLUSTVERE</t>
  </si>
  <si>
    <t xml:space="preserve">KOHTLA-JÄRVE KALEV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</si>
</sst>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.000000"/>
    <numFmt numFmtId="167" formatCode="@"/>
    <numFmt numFmtId="168" formatCode="d/mm/yyyy"/>
    <numFmt numFmtId="169" formatCode="0.000"/>
    <numFmt numFmtId="170" formatCode="General"/>
  </numFmts>
  <fonts count="15">
    <font>
      <sz val="11"/>
      <color rgb="FF000000"/>
      <name val="Calibri"/>
      <family val="2"/>
      <charset val="186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86"/>
    </font>
    <font>
      <b val="true"/>
      <sz val="14"/>
      <name val="Arial"/>
      <family val="2"/>
      <charset val="186"/>
    </font>
    <font>
      <b val="true"/>
      <sz val="10"/>
      <name val="Arial"/>
      <family val="2"/>
      <charset val="186"/>
    </font>
    <font>
      <sz val="10"/>
      <name val="Arial"/>
      <family val="2"/>
      <charset val="186"/>
    </font>
    <font>
      <b val="true"/>
      <sz val="10"/>
      <name val="Arial"/>
      <family val="2"/>
      <charset val="1"/>
    </font>
    <font>
      <sz val="8"/>
      <name val="Arial"/>
      <family val="2"/>
      <charset val="186"/>
    </font>
    <font>
      <b val="true"/>
      <sz val="8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FF0000"/>
      <name val="Arial"/>
      <family val="2"/>
      <charset val="186"/>
    </font>
    <font>
      <b val="true"/>
      <sz val="10"/>
      <name val="Arial"/>
      <family val="0"/>
      <charset val="186"/>
    </font>
    <font>
      <b val="true"/>
      <sz val="11"/>
      <color rgb="FF000000"/>
      <name val="Calibri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rgb="FFE38BB3"/>
        <bgColor rgb="FFFF99CC"/>
      </patternFill>
    </fill>
    <fill>
      <patternFill patternType="solid">
        <fgColor rgb="FFFF99CC"/>
        <bgColor rgb="FFE38BB3"/>
      </patternFill>
    </fill>
    <fill>
      <patternFill patternType="solid">
        <fgColor rgb="FFB7DEE8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92CDDC"/>
        <bgColor rgb="FF99CCFF"/>
      </patternFill>
    </fill>
    <fill>
      <patternFill patternType="solid">
        <fgColor rgb="FF99CCFF"/>
        <bgColor rgb="FF92CDDC"/>
      </patternFill>
    </fill>
    <fill>
      <patternFill patternType="solid">
        <fgColor rgb="FF00B0F0"/>
        <bgColor rgb="FF33CCCC"/>
      </patternFill>
    </fill>
    <fill>
      <patternFill patternType="solid">
        <fgColor rgb="FFF2DCDB"/>
        <bgColor rgb="FFDBEEF4"/>
      </patternFill>
    </fill>
    <fill>
      <patternFill patternType="solid">
        <fgColor rgb="FFFFCC00"/>
        <bgColor rgb="FFFFFF00"/>
      </patternFill>
    </fill>
    <fill>
      <patternFill patternType="solid">
        <fgColor rgb="FFE755C6"/>
        <bgColor rgb="FFE38BB3"/>
      </patternFill>
    </fill>
    <fill>
      <patternFill patternType="solid">
        <fgColor rgb="FF53A0F6"/>
        <bgColor rgb="FF33CCCC"/>
      </patternFill>
    </fill>
    <fill>
      <patternFill patternType="solid">
        <fgColor rgb="FFCCFFFF"/>
        <bgColor rgb="FFDBEEF4"/>
      </patternFill>
    </fill>
    <fill>
      <patternFill patternType="solid">
        <fgColor rgb="FFDBEEF4"/>
        <bgColor rgb="FFCCFFFF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3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4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4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5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6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4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4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4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4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6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6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6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5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9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9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1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1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1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1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1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1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1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6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8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1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1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1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1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1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1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1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9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9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1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1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1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1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1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1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1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1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14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1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1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15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5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CDDC"/>
      <rgbColor rgb="FF808080"/>
      <rgbColor rgb="FF53A0F6"/>
      <rgbColor rgb="FF993366"/>
      <rgbColor rgb="FFFFFFCC"/>
      <rgbColor rgb="FFCCFFFF"/>
      <rgbColor rgb="FF660066"/>
      <rgbColor rgb="FFE38BB3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BEEF4"/>
      <rgbColor rgb="FFCCFFCC"/>
      <rgbColor rgb="FFFFFF99"/>
      <rgbColor rgb="FF99CCFF"/>
      <rgbColor rgb="FFFF99CC"/>
      <rgbColor rgb="FFE755C6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R24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195" activeCellId="0" sqref="H19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4.43"/>
    <col collapsed="false" customWidth="true" hidden="false" outlineLevel="0" max="3" min="3" style="0" width="22.01"/>
    <col collapsed="false" customWidth="true" hidden="false" outlineLevel="0" max="4" min="4" style="0" width="10.85"/>
    <col collapsed="false" customWidth="true" hidden="false" outlineLevel="0" max="5" min="5" style="0" width="12.57"/>
    <col collapsed="false" customWidth="true" hidden="false" outlineLevel="0" max="6" min="6" style="0" width="7.86"/>
    <col collapsed="false" customWidth="true" hidden="false" outlineLevel="0" max="7" min="7" style="0" width="8.14"/>
    <col collapsed="false" customWidth="true" hidden="false" outlineLevel="0" max="11" min="8" style="0" width="6.71"/>
    <col collapsed="false" customWidth="true" hidden="false" outlineLevel="0" max="12" min="12" style="0" width="6.86"/>
    <col collapsed="false" customWidth="true" hidden="false" outlineLevel="0" max="13" min="13" style="0" width="6.71"/>
    <col collapsed="false" customWidth="true" hidden="false" outlineLevel="0" max="15" min="14" style="0" width="7.57"/>
    <col collapsed="false" customWidth="true" hidden="false" outlineLevel="0" max="16" min="16" style="0" width="7"/>
    <col collapsed="false" customWidth="true" hidden="false" outlineLevel="0" max="17" min="17" style="0" width="5.86"/>
    <col collapsed="false" customWidth="true" hidden="false" outlineLevel="0" max="18" min="18" style="0" width="7.71"/>
  </cols>
  <sheetData>
    <row r="3" customFormat="false" ht="18" hidden="false" customHeight="false" outlineLevel="0" collapsed="false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customFormat="false" ht="15" hidden="false" customHeight="false" outlineLevel="0" collapsed="false">
      <c r="A4" s="1"/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customFormat="false" ht="15" hidden="false" customHeight="false" outlineLevel="0" collapsed="false">
      <c r="A5" s="1"/>
      <c r="B5" s="3"/>
      <c r="C5" s="3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customFormat="false" ht="15" hidden="false" customHeight="false" outlineLevel="0" collapsed="false">
      <c r="A6" s="1"/>
      <c r="B6" s="3"/>
      <c r="C6" s="3" t="s">
        <v>3</v>
      </c>
      <c r="D6" s="3"/>
      <c r="E6" s="3"/>
      <c r="F6" s="3"/>
      <c r="G6" s="3"/>
      <c r="H6" s="3" t="s">
        <v>4</v>
      </c>
      <c r="I6" s="3"/>
      <c r="J6" s="3"/>
      <c r="K6" s="3"/>
      <c r="L6" s="3"/>
      <c r="M6" s="3"/>
      <c r="N6" s="3" t="s">
        <v>5</v>
      </c>
      <c r="O6" s="3"/>
      <c r="P6" s="3"/>
      <c r="Q6" s="3"/>
      <c r="R6" s="3"/>
    </row>
    <row r="7" customFormat="false" ht="15.75" hidden="false" customHeight="false" outlineLevel="0" collapsed="false">
      <c r="A7" s="1"/>
      <c r="B7" s="4"/>
      <c r="C7" s="3"/>
      <c r="D7" s="1"/>
      <c r="E7" s="5"/>
      <c r="F7" s="6"/>
      <c r="G7" s="4"/>
      <c r="H7" s="4"/>
      <c r="I7" s="4"/>
      <c r="J7" s="4"/>
      <c r="K7" s="4"/>
      <c r="L7" s="7"/>
      <c r="M7" s="7"/>
      <c r="N7" s="8"/>
      <c r="O7" s="9"/>
      <c r="P7" s="9"/>
      <c r="Q7" s="10"/>
      <c r="R7" s="9"/>
    </row>
    <row r="8" customFormat="false" ht="15" hidden="false" customHeight="false" outlineLevel="0" collapsed="false">
      <c r="A8" s="11"/>
      <c r="B8" s="12" t="s">
        <v>6</v>
      </c>
      <c r="C8" s="12"/>
      <c r="D8" s="12"/>
      <c r="E8" s="12"/>
      <c r="F8" s="12"/>
      <c r="G8" s="12"/>
      <c r="H8" s="13" t="s">
        <v>7</v>
      </c>
      <c r="I8" s="13"/>
      <c r="J8" s="13"/>
      <c r="K8" s="13"/>
      <c r="L8" s="13"/>
      <c r="M8" s="13"/>
      <c r="N8" s="14" t="s">
        <v>8</v>
      </c>
      <c r="O8" s="14"/>
      <c r="P8" s="14"/>
      <c r="Q8" s="14"/>
      <c r="R8" s="14"/>
    </row>
    <row r="9" customFormat="false" ht="15" hidden="false" customHeight="true" outlineLevel="0" collapsed="false">
      <c r="A9" s="15" t="s">
        <v>9</v>
      </c>
      <c r="B9" s="16" t="s">
        <v>10</v>
      </c>
      <c r="C9" s="16" t="s">
        <v>11</v>
      </c>
      <c r="D9" s="16" t="s">
        <v>12</v>
      </c>
      <c r="E9" s="16" t="s">
        <v>13</v>
      </c>
      <c r="F9" s="17" t="s">
        <v>14</v>
      </c>
      <c r="G9" s="18" t="s">
        <v>15</v>
      </c>
      <c r="H9" s="19" t="s">
        <v>16</v>
      </c>
      <c r="I9" s="19"/>
      <c r="J9" s="19"/>
      <c r="K9" s="19" t="s">
        <v>17</v>
      </c>
      <c r="L9" s="19"/>
      <c r="M9" s="19"/>
      <c r="N9" s="19" t="s">
        <v>18</v>
      </c>
      <c r="O9" s="19" t="s">
        <v>19</v>
      </c>
      <c r="P9" s="19" t="s">
        <v>20</v>
      </c>
      <c r="Q9" s="20" t="s">
        <v>21</v>
      </c>
      <c r="R9" s="21" t="s">
        <v>22</v>
      </c>
    </row>
    <row r="10" customFormat="false" ht="15" hidden="false" customHeight="false" outlineLevel="0" collapsed="false">
      <c r="A10" s="22" t="s">
        <v>23</v>
      </c>
      <c r="B10" s="16"/>
      <c r="C10" s="16"/>
      <c r="D10" s="16"/>
      <c r="E10" s="16"/>
      <c r="F10" s="17"/>
      <c r="G10" s="18"/>
      <c r="H10" s="19" t="n">
        <v>1</v>
      </c>
      <c r="I10" s="19" t="n">
        <v>2</v>
      </c>
      <c r="J10" s="19" t="n">
        <v>3</v>
      </c>
      <c r="K10" s="19" t="n">
        <v>1</v>
      </c>
      <c r="L10" s="19" t="n">
        <v>2</v>
      </c>
      <c r="M10" s="19" t="n">
        <v>3</v>
      </c>
      <c r="N10" s="19"/>
      <c r="O10" s="19"/>
      <c r="P10" s="19"/>
      <c r="Q10" s="20"/>
      <c r="R10" s="21"/>
    </row>
    <row r="11" customFormat="false" ht="15" hidden="false" customHeight="false" outlineLevel="0" collapsed="false">
      <c r="A11" s="23"/>
      <c r="B11" s="24" t="s">
        <v>24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customFormat="false" ht="15" hidden="false" customHeight="false" outlineLevel="0" collapsed="false">
      <c r="A12" s="25"/>
      <c r="B12" s="26"/>
      <c r="C12" s="26"/>
      <c r="D12" s="26"/>
      <c r="E12" s="26"/>
      <c r="F12" s="26" t="s">
        <v>25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</row>
    <row r="13" customFormat="false" ht="15" hidden="false" customHeight="false" outlineLevel="0" collapsed="false">
      <c r="A13" s="28" t="n">
        <v>63</v>
      </c>
      <c r="B13" s="29" t="n">
        <v>1</v>
      </c>
      <c r="C13" s="30" t="s">
        <v>26</v>
      </c>
      <c r="D13" s="31" t="s">
        <v>27</v>
      </c>
      <c r="E13" s="29" t="s">
        <v>28</v>
      </c>
      <c r="F13" s="32" t="n">
        <v>36.2</v>
      </c>
      <c r="G13" s="33" t="n">
        <f aca="false">POWER(10,(0.783497476*(LOG10(F13/153.655)*LOG10(F13/153.655))))</f>
        <v>2.03628983691922</v>
      </c>
      <c r="H13" s="30" t="n">
        <v>22</v>
      </c>
      <c r="I13" s="34" t="n">
        <v>25</v>
      </c>
      <c r="J13" s="35" t="n">
        <v>26</v>
      </c>
      <c r="K13" s="36" t="s">
        <v>29</v>
      </c>
      <c r="L13" s="34" t="n">
        <v>30</v>
      </c>
      <c r="M13" s="34" t="n">
        <v>33</v>
      </c>
      <c r="N13" s="37" t="n">
        <f aca="false">MAX(H13:J13)</f>
        <v>26</v>
      </c>
      <c r="O13" s="37" t="n">
        <f aca="false">MAX(K13:M13)</f>
        <v>33</v>
      </c>
      <c r="P13" s="35" t="n">
        <f aca="false">N13+O13</f>
        <v>59</v>
      </c>
      <c r="Q13" s="38" t="s">
        <v>30</v>
      </c>
      <c r="R13" s="39" t="n">
        <f aca="false">P13*G13</f>
        <v>120.141100378234</v>
      </c>
    </row>
    <row r="14" customFormat="false" ht="15" hidden="false" customHeight="false" outlineLevel="0" collapsed="false">
      <c r="A14" s="40" t="n">
        <v>61</v>
      </c>
      <c r="B14" s="41" t="n">
        <v>2</v>
      </c>
      <c r="C14" s="42" t="s">
        <v>31</v>
      </c>
      <c r="D14" s="43" t="n">
        <v>40555</v>
      </c>
      <c r="E14" s="41" t="s">
        <v>28</v>
      </c>
      <c r="F14" s="44" t="n">
        <v>35.6</v>
      </c>
      <c r="G14" s="45" t="n">
        <f aca="false">POWER(10,(0.783497476*(LOG10(F14/153.655)*LOG10(F14/153.655))))</f>
        <v>2.07024620218339</v>
      </c>
      <c r="H14" s="42" t="n">
        <v>15</v>
      </c>
      <c r="I14" s="46" t="n">
        <v>17</v>
      </c>
      <c r="J14" s="47" t="s">
        <v>32</v>
      </c>
      <c r="K14" s="48" t="s">
        <v>33</v>
      </c>
      <c r="L14" s="46" t="n">
        <v>20</v>
      </c>
      <c r="M14" s="46" t="n">
        <v>26</v>
      </c>
      <c r="N14" s="49" t="n">
        <f aca="false">MAX(H14:J14)</f>
        <v>17</v>
      </c>
      <c r="O14" s="49" t="n">
        <f aca="false">MAX(K14:M14)</f>
        <v>26</v>
      </c>
      <c r="P14" s="50" t="n">
        <f aca="false">N14+O14</f>
        <v>43</v>
      </c>
      <c r="Q14" s="51" t="s">
        <v>34</v>
      </c>
      <c r="R14" s="52" t="n">
        <f aca="false">P14*G14</f>
        <v>89.0205866938858</v>
      </c>
    </row>
    <row r="15" customFormat="false" ht="15" hidden="false" customHeight="false" outlineLevel="0" collapsed="false">
      <c r="A15" s="40" t="n">
        <v>23</v>
      </c>
      <c r="B15" s="41" t="n">
        <v>3</v>
      </c>
      <c r="C15" s="42" t="s">
        <v>35</v>
      </c>
      <c r="D15" s="43" t="n">
        <v>39647</v>
      </c>
      <c r="E15" s="41" t="s">
        <v>36</v>
      </c>
      <c r="F15" s="44" t="n">
        <v>36.4</v>
      </c>
      <c r="G15" s="45" t="n">
        <f aca="false">POWER(10,(0.783497476*(LOG10(F15/153.655)*LOG10(F15/153.655))))</f>
        <v>2.02530289848861</v>
      </c>
      <c r="H15" s="42" t="n">
        <v>15</v>
      </c>
      <c r="I15" s="46" t="n">
        <v>17</v>
      </c>
      <c r="J15" s="47" t="s">
        <v>32</v>
      </c>
      <c r="K15" s="42" t="n">
        <v>20</v>
      </c>
      <c r="L15" s="46" t="n">
        <v>25</v>
      </c>
      <c r="M15" s="46" t="n">
        <v>27</v>
      </c>
      <c r="N15" s="49" t="n">
        <f aca="false">MAX(H15:J15)</f>
        <v>17</v>
      </c>
      <c r="O15" s="49" t="n">
        <f aca="false">MAX(K15:M15)</f>
        <v>27</v>
      </c>
      <c r="P15" s="50" t="n">
        <f aca="false">N15+O15</f>
        <v>44</v>
      </c>
      <c r="Q15" s="51" t="s">
        <v>37</v>
      </c>
      <c r="R15" s="52" t="n">
        <f aca="false">P15*G15</f>
        <v>89.1133275334987</v>
      </c>
    </row>
    <row r="16" customFormat="false" ht="15" hidden="false" customHeight="false" outlineLevel="0" collapsed="false">
      <c r="A16" s="25"/>
      <c r="B16" s="53"/>
      <c r="C16" s="53"/>
      <c r="D16" s="54"/>
      <c r="E16" s="53"/>
      <c r="F16" s="55" t="s">
        <v>38</v>
      </c>
      <c r="G16" s="56"/>
      <c r="H16" s="53"/>
      <c r="I16" s="57"/>
      <c r="J16" s="58"/>
      <c r="K16" s="53"/>
      <c r="L16" s="57"/>
      <c r="M16" s="57"/>
      <c r="N16" s="58"/>
      <c r="O16" s="58"/>
      <c r="P16" s="58"/>
      <c r="Q16" s="59"/>
      <c r="R16" s="60"/>
    </row>
    <row r="17" customFormat="false" ht="15" hidden="false" customHeight="false" outlineLevel="0" collapsed="false">
      <c r="A17" s="40" t="n">
        <v>64</v>
      </c>
      <c r="B17" s="41" t="n">
        <v>1</v>
      </c>
      <c r="C17" s="42" t="s">
        <v>39</v>
      </c>
      <c r="D17" s="43" t="n">
        <v>40325</v>
      </c>
      <c r="E17" s="41" t="s">
        <v>40</v>
      </c>
      <c r="F17" s="44" t="n">
        <v>40.1</v>
      </c>
      <c r="G17" s="45" t="n">
        <f aca="false">POWER(10,(0.783497476*(LOG10(F17/153.655)*LOG10(F17/153.655))))</f>
        <v>1.8478633295769</v>
      </c>
      <c r="H17" s="42" t="n">
        <v>11</v>
      </c>
      <c r="I17" s="46" t="n">
        <v>12</v>
      </c>
      <c r="J17" s="50" t="n">
        <v>13</v>
      </c>
      <c r="K17" s="42" t="n">
        <v>15</v>
      </c>
      <c r="L17" s="46" t="n">
        <v>18</v>
      </c>
      <c r="M17" s="46" t="n">
        <v>20</v>
      </c>
      <c r="N17" s="49" t="n">
        <f aca="false">MAX(H17:J17)</f>
        <v>13</v>
      </c>
      <c r="O17" s="49" t="n">
        <f aca="false">MAX(K17:M17)</f>
        <v>20</v>
      </c>
      <c r="P17" s="50" t="n">
        <f aca="false">N17+O17</f>
        <v>33</v>
      </c>
      <c r="Q17" s="51" t="s">
        <v>30</v>
      </c>
      <c r="R17" s="52" t="n">
        <f aca="false">P17*G17</f>
        <v>60.9794898760376</v>
      </c>
    </row>
    <row r="18" customFormat="false" ht="15" hidden="false" customHeight="false" outlineLevel="0" collapsed="false">
      <c r="A18" s="25"/>
      <c r="B18" s="53"/>
      <c r="C18" s="53"/>
      <c r="D18" s="54"/>
      <c r="E18" s="53"/>
      <c r="F18" s="55" t="s">
        <v>41</v>
      </c>
      <c r="G18" s="56"/>
      <c r="H18" s="53"/>
      <c r="I18" s="57"/>
      <c r="J18" s="58"/>
      <c r="K18" s="53"/>
      <c r="L18" s="57"/>
      <c r="M18" s="57"/>
      <c r="N18" s="58"/>
      <c r="O18" s="58"/>
      <c r="P18" s="58"/>
      <c r="Q18" s="59"/>
      <c r="R18" s="60"/>
    </row>
    <row r="19" customFormat="false" ht="15.75" hidden="false" customHeight="false" outlineLevel="0" collapsed="false">
      <c r="A19" s="28" t="n">
        <v>53</v>
      </c>
      <c r="B19" s="29" t="n">
        <v>1</v>
      </c>
      <c r="C19" s="30" t="s">
        <v>42</v>
      </c>
      <c r="D19" s="31" t="n">
        <v>40128</v>
      </c>
      <c r="E19" s="29" t="s">
        <v>43</v>
      </c>
      <c r="F19" s="32" t="n">
        <v>58.7</v>
      </c>
      <c r="G19" s="33" t="n">
        <f aca="false">POWER(10,(0.783497476*(LOG10(F19/153.655)*LOG10(F19/153.655))))</f>
        <v>1.37036402635567</v>
      </c>
      <c r="H19" s="30" t="n">
        <v>30</v>
      </c>
      <c r="I19" s="61" t="s">
        <v>44</v>
      </c>
      <c r="J19" s="35" t="n">
        <v>32</v>
      </c>
      <c r="K19" s="30" t="n">
        <v>40</v>
      </c>
      <c r="L19" s="61" t="s">
        <v>45</v>
      </c>
      <c r="M19" s="34" t="n">
        <v>42</v>
      </c>
      <c r="N19" s="37" t="n">
        <f aca="false">MAX(H19:J19)</f>
        <v>32</v>
      </c>
      <c r="O19" s="37" t="n">
        <f aca="false">MAX(K19:M19)</f>
        <v>42</v>
      </c>
      <c r="P19" s="35" t="n">
        <f aca="false">N19+O19</f>
        <v>74</v>
      </c>
      <c r="Q19" s="38" t="s">
        <v>30</v>
      </c>
      <c r="R19" s="39" t="n">
        <f aca="false">P19*G19</f>
        <v>101.406937950319</v>
      </c>
    </row>
    <row r="20" customFormat="false" ht="15" hidden="false" customHeight="false" outlineLevel="0" collapsed="false">
      <c r="A20" s="62"/>
      <c r="B20" s="63" t="s">
        <v>46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customFormat="false" ht="14.45" hidden="false" customHeight="false" outlineLevel="0" collapsed="false">
      <c r="A21" s="25"/>
      <c r="B21" s="53"/>
      <c r="C21" s="53"/>
      <c r="D21" s="54"/>
      <c r="E21" s="53"/>
      <c r="F21" s="55" t="s">
        <v>47</v>
      </c>
      <c r="G21" s="56"/>
      <c r="H21" s="53"/>
      <c r="I21" s="57"/>
      <c r="J21" s="58"/>
      <c r="K21" s="53"/>
      <c r="L21" s="57"/>
      <c r="M21" s="57"/>
      <c r="N21" s="58"/>
      <c r="O21" s="58"/>
      <c r="P21" s="58"/>
      <c r="Q21" s="59"/>
      <c r="R21" s="60"/>
    </row>
    <row r="22" customFormat="false" ht="15" hidden="false" customHeight="false" outlineLevel="0" collapsed="false">
      <c r="A22" s="28" t="n">
        <v>59</v>
      </c>
      <c r="B22" s="64" t="n">
        <v>1</v>
      </c>
      <c r="C22" s="30" t="s">
        <v>48</v>
      </c>
      <c r="D22" s="31" t="n">
        <v>39597</v>
      </c>
      <c r="E22" s="37" t="s">
        <v>28</v>
      </c>
      <c r="F22" s="32" t="n">
        <v>47.1</v>
      </c>
      <c r="G22" s="33" t="n">
        <f aca="false">POWER(10,(0.75194503*(LOG10(F22/175.508)*LOG10(F22/175.508))))</f>
        <v>1.75955149965392</v>
      </c>
      <c r="H22" s="30" t="n">
        <v>30</v>
      </c>
      <c r="I22" s="34" t="n">
        <v>33</v>
      </c>
      <c r="J22" s="35" t="n">
        <v>35</v>
      </c>
      <c r="K22" s="30" t="n">
        <v>42</v>
      </c>
      <c r="L22" s="34" t="n">
        <v>44</v>
      </c>
      <c r="M22" s="34" t="n">
        <v>47</v>
      </c>
      <c r="N22" s="37" t="n">
        <f aca="false">MAX(H22:J22)</f>
        <v>35</v>
      </c>
      <c r="O22" s="37" t="n">
        <f aca="false">MAX(K22:M22)</f>
        <v>47</v>
      </c>
      <c r="P22" s="35" t="n">
        <f aca="false">N22+O22</f>
        <v>82</v>
      </c>
      <c r="Q22" s="38" t="s">
        <v>37</v>
      </c>
      <c r="R22" s="39" t="n">
        <f aca="false">P22*G22</f>
        <v>144.283222971621</v>
      </c>
    </row>
    <row r="23" customFormat="false" ht="14.45" hidden="false" customHeight="false" outlineLevel="0" collapsed="false">
      <c r="A23" s="40" t="n">
        <v>99</v>
      </c>
      <c r="B23" s="65" t="n">
        <v>2</v>
      </c>
      <c r="C23" s="42" t="s">
        <v>49</v>
      </c>
      <c r="D23" s="43" t="n">
        <v>39094</v>
      </c>
      <c r="E23" s="49" t="s">
        <v>50</v>
      </c>
      <c r="F23" s="44" t="n">
        <v>35.8</v>
      </c>
      <c r="G23" s="45" t="n">
        <f aca="false">POWER(10,(0.75194503*(LOG10(F23/175.508)*LOG10(F23/175.508))))</f>
        <v>2.28260437491305</v>
      </c>
      <c r="H23" s="42" t="n">
        <v>32</v>
      </c>
      <c r="I23" s="46" t="n">
        <v>34</v>
      </c>
      <c r="J23" s="50" t="n">
        <v>35</v>
      </c>
      <c r="K23" s="42" t="n">
        <v>40</v>
      </c>
      <c r="L23" s="46" t="n">
        <v>42</v>
      </c>
      <c r="M23" s="46" t="n">
        <v>43</v>
      </c>
      <c r="N23" s="49" t="n">
        <f aca="false">MAX(H23:J23)</f>
        <v>35</v>
      </c>
      <c r="O23" s="49" t="n">
        <f aca="false">MAX(K23:M23)</f>
        <v>43</v>
      </c>
      <c r="P23" s="50" t="n">
        <f aca="false">N23+O23</f>
        <v>78</v>
      </c>
      <c r="Q23" s="51" t="s">
        <v>34</v>
      </c>
      <c r="R23" s="52" t="n">
        <f aca="false">P23*G23</f>
        <v>178.043141243218</v>
      </c>
    </row>
    <row r="24" customFormat="false" ht="15" hidden="false" customHeight="false" outlineLevel="0" collapsed="false">
      <c r="A24" s="40" t="n">
        <v>62</v>
      </c>
      <c r="B24" s="65" t="n">
        <v>3</v>
      </c>
      <c r="C24" s="42" t="s">
        <v>51</v>
      </c>
      <c r="D24" s="43" t="n">
        <v>39516</v>
      </c>
      <c r="E24" s="49" t="s">
        <v>43</v>
      </c>
      <c r="F24" s="44" t="n">
        <v>37.2</v>
      </c>
      <c r="G24" s="45" t="n">
        <f aca="false">POWER(10,(0.75194503*(LOG10(F24/175.508)*LOG10(F24/175.508))))</f>
        <v>2.19452863492417</v>
      </c>
      <c r="H24" s="48" t="s">
        <v>52</v>
      </c>
      <c r="I24" s="46" t="n">
        <v>48</v>
      </c>
      <c r="J24" s="47" t="s">
        <v>53</v>
      </c>
      <c r="K24" s="42" t="n">
        <v>58</v>
      </c>
      <c r="L24" s="66" t="s">
        <v>54</v>
      </c>
      <c r="M24" s="66" t="s">
        <v>54</v>
      </c>
      <c r="N24" s="49" t="n">
        <f aca="false">MAX(H24:J24)</f>
        <v>48</v>
      </c>
      <c r="O24" s="49" t="n">
        <f aca="false">MAX(K24:M24)</f>
        <v>58</v>
      </c>
      <c r="P24" s="50" t="n">
        <f aca="false">N24+O24</f>
        <v>106</v>
      </c>
      <c r="Q24" s="51" t="s">
        <v>30</v>
      </c>
      <c r="R24" s="52" t="n">
        <f aca="false">P24*G24</f>
        <v>232.620035301962</v>
      </c>
    </row>
    <row r="25" customFormat="false" ht="15" hidden="false" customHeight="false" outlineLevel="0" collapsed="false">
      <c r="A25" s="40" t="n">
        <v>1</v>
      </c>
      <c r="B25" s="65" t="n">
        <v>4</v>
      </c>
      <c r="C25" s="42" t="s">
        <v>55</v>
      </c>
      <c r="D25" s="43" t="n">
        <v>40442</v>
      </c>
      <c r="E25" s="49" t="s">
        <v>28</v>
      </c>
      <c r="F25" s="44" t="n">
        <v>31</v>
      </c>
      <c r="G25" s="45" t="n">
        <f aca="false">POWER(10,(0.75194503*(LOG10(F25/175.508)*LOG10(F25/175.508))))</f>
        <v>2.66861699675913</v>
      </c>
      <c r="H25" s="42" t="n">
        <v>27</v>
      </c>
      <c r="I25" s="46" t="n">
        <v>30</v>
      </c>
      <c r="J25" s="50" t="n">
        <v>32</v>
      </c>
      <c r="K25" s="42" t="n">
        <v>36</v>
      </c>
      <c r="L25" s="66" t="s">
        <v>56</v>
      </c>
      <c r="M25" s="66" t="s">
        <v>56</v>
      </c>
      <c r="N25" s="49" t="n">
        <f aca="false">MAX(H25:J25)</f>
        <v>32</v>
      </c>
      <c r="O25" s="49" t="n">
        <f aca="false">MAX(K25:M25)</f>
        <v>36</v>
      </c>
      <c r="P25" s="50" t="n">
        <f aca="false">N25+O25</f>
        <v>68</v>
      </c>
      <c r="Q25" s="51" t="n">
        <v>4</v>
      </c>
      <c r="R25" s="52" t="n">
        <f aca="false">P25*G25</f>
        <v>181.465955779621</v>
      </c>
    </row>
    <row r="26" customFormat="false" ht="14.45" hidden="false" customHeight="false" outlineLevel="0" collapsed="false">
      <c r="A26" s="1"/>
      <c r="B26" s="4"/>
      <c r="C26" s="4"/>
      <c r="D26" s="67"/>
      <c r="E26" s="4"/>
      <c r="F26" s="68"/>
      <c r="G26" s="69"/>
      <c r="H26" s="4"/>
      <c r="I26" s="7"/>
      <c r="J26" s="8"/>
      <c r="K26" s="4"/>
      <c r="L26" s="7"/>
      <c r="M26" s="7"/>
      <c r="N26" s="8"/>
      <c r="O26" s="8"/>
      <c r="P26" s="8"/>
      <c r="Q26" s="70"/>
      <c r="R26" s="71"/>
    </row>
    <row r="27" customFormat="false" ht="15" hidden="false" customHeight="false" outlineLevel="0" collapsed="false">
      <c r="A27" s="1"/>
      <c r="B27" s="1"/>
      <c r="C27" s="72"/>
      <c r="D27" s="5"/>
      <c r="E27" s="1"/>
      <c r="F27" s="73" t="s">
        <v>57</v>
      </c>
      <c r="G27" s="73"/>
      <c r="H27" s="5" t="s">
        <v>58</v>
      </c>
      <c r="I27" s="5"/>
      <c r="J27" s="1"/>
      <c r="K27" s="7"/>
      <c r="L27" s="72" t="s">
        <v>59</v>
      </c>
      <c r="M27" s="72"/>
      <c r="N27" s="5" t="s">
        <v>60</v>
      </c>
      <c r="O27" s="9"/>
      <c r="P27" s="1"/>
      <c r="Q27" s="74"/>
      <c r="R27" s="1"/>
    </row>
    <row r="28" customFormat="false" ht="14.45" hidden="false" customHeight="false" outlineLevel="0" collapsed="false">
      <c r="A28" s="1"/>
      <c r="B28" s="1"/>
      <c r="C28" s="72"/>
      <c r="D28" s="5"/>
      <c r="E28" s="1"/>
      <c r="F28" s="73"/>
      <c r="G28" s="73"/>
      <c r="H28" s="5" t="s">
        <v>61</v>
      </c>
      <c r="I28" s="5"/>
      <c r="J28" s="1"/>
      <c r="K28" s="7"/>
      <c r="L28" s="72"/>
      <c r="M28" s="72" t="s">
        <v>62</v>
      </c>
      <c r="N28" s="5" t="s">
        <v>63</v>
      </c>
      <c r="O28" s="9"/>
      <c r="P28" s="1"/>
      <c r="Q28" s="74"/>
      <c r="R28" s="1"/>
    </row>
    <row r="29" customFormat="false" ht="15" hidden="false" customHeight="false" outlineLevel="0" collapsed="false">
      <c r="A29" s="1"/>
      <c r="B29" s="1"/>
      <c r="C29" s="72" t="s">
        <v>64</v>
      </c>
      <c r="D29" s="5" t="s">
        <v>65</v>
      </c>
      <c r="E29" s="1"/>
      <c r="F29" s="73"/>
      <c r="G29" s="73"/>
      <c r="H29" s="5" t="s">
        <v>66</v>
      </c>
      <c r="I29" s="5"/>
      <c r="J29" s="1"/>
      <c r="K29" s="7"/>
      <c r="L29" s="72"/>
      <c r="M29" s="72"/>
      <c r="N29" s="5"/>
      <c r="O29" s="9"/>
      <c r="P29" s="1"/>
      <c r="Q29" s="74"/>
      <c r="R29" s="1"/>
    </row>
    <row r="30" customFormat="false" ht="14.45" hidden="false" customHeight="false" outlineLevel="0" collapsed="false">
      <c r="A30" s="1"/>
      <c r="B30" s="1"/>
      <c r="C30" s="72"/>
      <c r="D30" s="5"/>
      <c r="E30" s="1"/>
      <c r="F30" s="73"/>
      <c r="G30" s="73"/>
      <c r="H30" s="5"/>
      <c r="I30" s="5"/>
      <c r="J30" s="1"/>
      <c r="K30" s="7"/>
      <c r="L30" s="72"/>
      <c r="M30" s="72"/>
      <c r="N30" s="5"/>
      <c r="O30" s="9"/>
      <c r="P30" s="1"/>
      <c r="Q30" s="74"/>
      <c r="R30" s="1"/>
    </row>
    <row r="31" customFormat="false" ht="14.45" hidden="false" customHeight="false" outlineLevel="0" collapsed="false">
      <c r="A31" s="1"/>
      <c r="B31" s="1"/>
      <c r="C31" s="72"/>
      <c r="D31" s="5"/>
      <c r="E31" s="1"/>
      <c r="F31" s="73"/>
      <c r="G31" s="73"/>
      <c r="H31" s="5"/>
      <c r="I31" s="5"/>
      <c r="J31" s="1"/>
      <c r="K31" s="7"/>
      <c r="L31" s="72"/>
      <c r="M31" s="72"/>
      <c r="N31" s="5"/>
      <c r="O31" s="9"/>
      <c r="P31" s="1"/>
      <c r="Q31" s="74"/>
      <c r="R31" s="1"/>
    </row>
    <row r="32" customFormat="false" ht="14.45" hidden="false" customHeight="false" outlineLevel="0" collapsed="false">
      <c r="A32" s="1"/>
      <c r="B32" s="1"/>
      <c r="C32" s="72"/>
      <c r="D32" s="5"/>
      <c r="E32" s="1"/>
      <c r="F32" s="73"/>
      <c r="G32" s="73"/>
      <c r="H32" s="5"/>
      <c r="I32" s="5"/>
      <c r="J32" s="1"/>
      <c r="K32" s="7"/>
      <c r="L32" s="72"/>
      <c r="M32" s="72"/>
      <c r="N32" s="5"/>
      <c r="O32" s="9"/>
      <c r="P32" s="1"/>
      <c r="Q32" s="74"/>
      <c r="R32" s="1"/>
    </row>
    <row r="33" customFormat="false" ht="14.45" hidden="false" customHeight="false" outlineLevel="0" collapsed="false">
      <c r="A33" s="1"/>
      <c r="B33" s="1"/>
      <c r="C33" s="72"/>
      <c r="D33" s="5"/>
      <c r="E33" s="1"/>
      <c r="F33" s="73"/>
      <c r="G33" s="73"/>
      <c r="H33" s="5"/>
      <c r="I33" s="5"/>
      <c r="J33" s="1"/>
      <c r="K33" s="7"/>
      <c r="L33" s="72"/>
      <c r="M33" s="72"/>
      <c r="N33" s="5"/>
      <c r="O33" s="9"/>
      <c r="P33" s="1"/>
      <c r="Q33" s="74"/>
      <c r="R33" s="1"/>
    </row>
    <row r="34" customFormat="false" ht="14.45" hidden="false" customHeight="false" outlineLevel="0" collapsed="false">
      <c r="A34" s="1"/>
      <c r="B34" s="1"/>
      <c r="C34" s="72"/>
      <c r="D34" s="5"/>
      <c r="E34" s="1"/>
      <c r="F34" s="73"/>
      <c r="G34" s="73"/>
      <c r="H34" s="5"/>
      <c r="I34" s="5"/>
      <c r="J34" s="1"/>
      <c r="K34" s="7"/>
      <c r="L34" s="72"/>
      <c r="M34" s="72"/>
      <c r="N34" s="5"/>
      <c r="O34" s="9"/>
      <c r="P34" s="1"/>
      <c r="Q34" s="74"/>
      <c r="R34" s="1"/>
    </row>
    <row r="35" customFormat="false" ht="14.45" hidden="false" customHeight="false" outlineLevel="0" collapsed="false">
      <c r="A35" s="1"/>
      <c r="B35" s="1"/>
      <c r="C35" s="72"/>
      <c r="D35" s="5"/>
      <c r="E35" s="1"/>
      <c r="F35" s="73"/>
      <c r="G35" s="73"/>
      <c r="H35" s="5"/>
      <c r="I35" s="5"/>
      <c r="J35" s="1"/>
      <c r="K35" s="7"/>
      <c r="L35" s="72"/>
      <c r="M35" s="72"/>
      <c r="N35" s="5"/>
      <c r="O35" s="9"/>
      <c r="P35" s="1"/>
      <c r="Q35" s="74"/>
      <c r="R35" s="1"/>
    </row>
    <row r="36" customFormat="false" ht="17.45" hidden="false" customHeight="false" outlineLevel="0" collapsed="false">
      <c r="A36" s="1"/>
      <c r="B36" s="2" t="s">
        <v>67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customFormat="false" ht="14.45" hidden="false" customHeight="false" outlineLevel="0" collapsed="false">
      <c r="A37" s="1"/>
      <c r="B37" s="3" t="s">
        <v>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customFormat="false" ht="14.45" hidden="false" customHeight="false" outlineLevel="0" collapsed="false">
      <c r="A38" s="1"/>
      <c r="B38" s="1"/>
      <c r="C38" s="4" t="s">
        <v>68</v>
      </c>
      <c r="D38" s="5"/>
      <c r="E38" s="1"/>
      <c r="F38" s="68"/>
      <c r="G38" s="8"/>
      <c r="H38" s="5"/>
      <c r="I38" s="5"/>
      <c r="J38" s="1"/>
      <c r="K38" s="7"/>
      <c r="L38" s="4"/>
      <c r="M38" s="75"/>
      <c r="N38" s="5"/>
      <c r="O38" s="1"/>
      <c r="P38" s="1"/>
      <c r="Q38" s="74"/>
      <c r="R38" s="1"/>
    </row>
    <row r="39" customFormat="false" ht="15" hidden="false" customHeight="false" outlineLevel="0" collapsed="false">
      <c r="A39" s="1"/>
      <c r="B39" s="1"/>
      <c r="C39" s="3" t="s">
        <v>69</v>
      </c>
      <c r="D39" s="5"/>
      <c r="E39" s="1"/>
      <c r="F39" s="68"/>
      <c r="G39" s="8"/>
      <c r="H39" s="76" t="s">
        <v>70</v>
      </c>
      <c r="I39" s="5"/>
      <c r="J39" s="1"/>
      <c r="K39" s="7"/>
      <c r="L39" s="4"/>
      <c r="M39" s="75"/>
      <c r="N39" s="76" t="s">
        <v>71</v>
      </c>
      <c r="O39" s="76"/>
      <c r="P39" s="76"/>
      <c r="Q39" s="76"/>
      <c r="R39" s="76"/>
    </row>
    <row r="40" customFormat="false" ht="15" hidden="false" customHeight="false" outlineLevel="0" collapsed="false">
      <c r="A40" s="1"/>
      <c r="B40" s="1"/>
      <c r="C40" s="3"/>
      <c r="D40" s="5"/>
      <c r="E40" s="1"/>
      <c r="F40" s="68"/>
      <c r="G40" s="8"/>
      <c r="H40" s="5"/>
      <c r="I40" s="5"/>
      <c r="J40" s="1"/>
      <c r="K40" s="7"/>
      <c r="L40" s="4"/>
      <c r="M40" s="75"/>
      <c r="N40" s="5"/>
      <c r="O40" s="1"/>
      <c r="P40" s="1"/>
      <c r="Q40" s="74"/>
      <c r="R40" s="1"/>
    </row>
    <row r="41" customFormat="false" ht="15" hidden="false" customHeight="false" outlineLevel="0" collapsed="false">
      <c r="A41" s="11"/>
      <c r="B41" s="12" t="s">
        <v>6</v>
      </c>
      <c r="C41" s="12"/>
      <c r="D41" s="12"/>
      <c r="E41" s="12"/>
      <c r="F41" s="12"/>
      <c r="G41" s="12"/>
      <c r="H41" s="13" t="s">
        <v>7</v>
      </c>
      <c r="I41" s="13"/>
      <c r="J41" s="13"/>
      <c r="K41" s="13"/>
      <c r="L41" s="13"/>
      <c r="M41" s="13"/>
      <c r="N41" s="14" t="s">
        <v>8</v>
      </c>
      <c r="O41" s="14"/>
      <c r="P41" s="14"/>
      <c r="Q41" s="14"/>
      <c r="R41" s="14"/>
    </row>
    <row r="42" customFormat="false" ht="15" hidden="false" customHeight="true" outlineLevel="0" collapsed="false">
      <c r="A42" s="15" t="s">
        <v>9</v>
      </c>
      <c r="B42" s="16" t="s">
        <v>10</v>
      </c>
      <c r="C42" s="16" t="s">
        <v>11</v>
      </c>
      <c r="D42" s="16" t="s">
        <v>12</v>
      </c>
      <c r="E42" s="16" t="s">
        <v>13</v>
      </c>
      <c r="F42" s="17" t="s">
        <v>14</v>
      </c>
      <c r="G42" s="18" t="s">
        <v>15</v>
      </c>
      <c r="H42" s="19" t="s">
        <v>16</v>
      </c>
      <c r="I42" s="19"/>
      <c r="J42" s="19"/>
      <c r="K42" s="19" t="s">
        <v>17</v>
      </c>
      <c r="L42" s="19"/>
      <c r="M42" s="19"/>
      <c r="N42" s="19" t="s">
        <v>18</v>
      </c>
      <c r="O42" s="19" t="s">
        <v>19</v>
      </c>
      <c r="P42" s="19" t="s">
        <v>20</v>
      </c>
      <c r="Q42" s="20" t="s">
        <v>21</v>
      </c>
      <c r="R42" s="21" t="s">
        <v>22</v>
      </c>
    </row>
    <row r="43" customFormat="false" ht="15" hidden="false" customHeight="false" outlineLevel="0" collapsed="false">
      <c r="A43" s="22" t="s">
        <v>23</v>
      </c>
      <c r="B43" s="16"/>
      <c r="C43" s="16"/>
      <c r="D43" s="16"/>
      <c r="E43" s="16"/>
      <c r="F43" s="17"/>
      <c r="G43" s="18"/>
      <c r="H43" s="19" t="n">
        <v>1</v>
      </c>
      <c r="I43" s="19" t="n">
        <v>2</v>
      </c>
      <c r="J43" s="19" t="n">
        <v>3</v>
      </c>
      <c r="K43" s="19" t="n">
        <v>1</v>
      </c>
      <c r="L43" s="19" t="n">
        <v>2</v>
      </c>
      <c r="M43" s="19" t="n">
        <v>3</v>
      </c>
      <c r="N43" s="19"/>
      <c r="O43" s="19"/>
      <c r="P43" s="19"/>
      <c r="Q43" s="20"/>
      <c r="R43" s="21"/>
    </row>
    <row r="44" customFormat="false" ht="14.45" hidden="false" customHeight="false" outlineLevel="0" collapsed="false">
      <c r="A44" s="23"/>
      <c r="B44" s="24" t="s">
        <v>72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customFormat="false" ht="14.45" hidden="false" customHeight="false" outlineLevel="0" collapsed="false">
      <c r="A45" s="25"/>
      <c r="B45" s="53"/>
      <c r="C45" s="53"/>
      <c r="D45" s="54"/>
      <c r="E45" s="53"/>
      <c r="F45" s="55" t="s">
        <v>73</v>
      </c>
      <c r="G45" s="56"/>
      <c r="H45" s="53"/>
      <c r="I45" s="57"/>
      <c r="J45" s="58"/>
      <c r="K45" s="53"/>
      <c r="L45" s="57"/>
      <c r="M45" s="57"/>
      <c r="N45" s="58"/>
      <c r="O45" s="58"/>
      <c r="P45" s="58"/>
      <c r="Q45" s="59"/>
      <c r="R45" s="60"/>
    </row>
    <row r="46" customFormat="false" ht="15" hidden="false" customHeight="false" outlineLevel="0" collapsed="false">
      <c r="A46" s="40" t="n">
        <v>34</v>
      </c>
      <c r="B46" s="41" t="n">
        <v>1</v>
      </c>
      <c r="C46" s="42" t="s">
        <v>74</v>
      </c>
      <c r="D46" s="43" t="n">
        <v>39257</v>
      </c>
      <c r="E46" s="41" t="s">
        <v>75</v>
      </c>
      <c r="F46" s="44" t="n">
        <v>60.7</v>
      </c>
      <c r="G46" s="45" t="n">
        <f aca="false">POWER(10,(0.783497476*(LOG10(F46/153.655)*LOG10(F46/153.655))))</f>
        <v>1.34113724122996</v>
      </c>
      <c r="H46" s="42" t="n">
        <v>47</v>
      </c>
      <c r="I46" s="66" t="s">
        <v>76</v>
      </c>
      <c r="J46" s="50" t="n">
        <v>51</v>
      </c>
      <c r="K46" s="42" t="n">
        <v>61</v>
      </c>
      <c r="L46" s="66" t="s">
        <v>77</v>
      </c>
      <c r="M46" s="66" t="s">
        <v>78</v>
      </c>
      <c r="N46" s="49" t="n">
        <f aca="false">MAX(H46:J46)</f>
        <v>51</v>
      </c>
      <c r="O46" s="49" t="n">
        <f aca="false">MAX(K46:M46)</f>
        <v>61</v>
      </c>
      <c r="P46" s="50" t="n">
        <f aca="false">N46+O46</f>
        <v>112</v>
      </c>
      <c r="Q46" s="51" t="s">
        <v>30</v>
      </c>
      <c r="R46" s="52" t="n">
        <f aca="false">P46*G46</f>
        <v>150.207371017756</v>
      </c>
    </row>
    <row r="47" customFormat="false" ht="15.75" hidden="false" customHeight="false" outlineLevel="0" collapsed="false">
      <c r="A47" s="77" t="n">
        <v>17</v>
      </c>
      <c r="B47" s="78" t="n">
        <v>3</v>
      </c>
      <c r="C47" s="79" t="s">
        <v>79</v>
      </c>
      <c r="D47" s="80" t="s">
        <v>80</v>
      </c>
      <c r="E47" s="78" t="s">
        <v>28</v>
      </c>
      <c r="F47" s="81" t="n">
        <v>62.1</v>
      </c>
      <c r="G47" s="82" t="n">
        <f aca="false">POWER(10,(0.783497476*(LOG10(F47/153.655)*LOG10(F47/153.655))))</f>
        <v>1.32218073747801</v>
      </c>
      <c r="H47" s="79" t="n">
        <v>22</v>
      </c>
      <c r="I47" s="83" t="n">
        <v>25</v>
      </c>
      <c r="J47" s="84" t="s">
        <v>81</v>
      </c>
      <c r="K47" s="79" t="n">
        <v>25</v>
      </c>
      <c r="L47" s="83" t="n">
        <v>28</v>
      </c>
      <c r="M47" s="83" t="n">
        <v>30</v>
      </c>
      <c r="N47" s="85" t="n">
        <f aca="false">MAX(H47:J47)</f>
        <v>25</v>
      </c>
      <c r="O47" s="85" t="n">
        <f aca="false">MAX(K47:M47)</f>
        <v>30</v>
      </c>
      <c r="P47" s="86" t="n">
        <f aca="false">N47+O47</f>
        <v>55</v>
      </c>
      <c r="Q47" s="87" t="s">
        <v>37</v>
      </c>
      <c r="R47" s="88" t="n">
        <f aca="false">P47*G47</f>
        <v>72.7199405612908</v>
      </c>
    </row>
    <row r="48" customFormat="false" ht="14.45" hidden="false" customHeight="false" outlineLevel="0" collapsed="false">
      <c r="A48" s="89"/>
      <c r="B48" s="26"/>
      <c r="C48" s="26"/>
      <c r="D48" s="26"/>
      <c r="E48" s="26"/>
      <c r="F48" s="26" t="s">
        <v>82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customFormat="false" ht="15" hidden="false" customHeight="false" outlineLevel="0" collapsed="false">
      <c r="A49" s="40" t="n">
        <v>41</v>
      </c>
      <c r="B49" s="41" t="n">
        <v>2</v>
      </c>
      <c r="C49" s="42" t="s">
        <v>83</v>
      </c>
      <c r="D49" s="43" t="n">
        <v>38951</v>
      </c>
      <c r="E49" s="41" t="s">
        <v>28</v>
      </c>
      <c r="F49" s="44" t="n">
        <v>64.1</v>
      </c>
      <c r="G49" s="45" t="n">
        <f aca="false">POWER(10,(0.783497476*(LOG10(F49/153.655)*LOG10(F49/153.655))))</f>
        <v>1.29703509099785</v>
      </c>
      <c r="H49" s="42" t="n">
        <v>35</v>
      </c>
      <c r="I49" s="46" t="n">
        <v>40</v>
      </c>
      <c r="J49" s="50" t="n">
        <v>43</v>
      </c>
      <c r="K49" s="42" t="n">
        <v>47</v>
      </c>
      <c r="L49" s="46" t="n">
        <v>50</v>
      </c>
      <c r="M49" s="46" t="n">
        <v>52</v>
      </c>
      <c r="N49" s="49" t="n">
        <f aca="false">MAX(H49:J49)</f>
        <v>43</v>
      </c>
      <c r="O49" s="49" t="n">
        <f aca="false">MAX(K49:M49)</f>
        <v>52</v>
      </c>
      <c r="P49" s="50" t="n">
        <f aca="false">N49+O49</f>
        <v>95</v>
      </c>
      <c r="Q49" s="51" t="s">
        <v>30</v>
      </c>
      <c r="R49" s="52" t="n">
        <f aca="false">P49*G49</f>
        <v>123.218333644796</v>
      </c>
    </row>
    <row r="50" customFormat="false" ht="14.45" hidden="false" customHeight="false" outlineLevel="0" collapsed="false">
      <c r="A50" s="25"/>
      <c r="B50" s="53"/>
      <c r="C50" s="53"/>
      <c r="D50" s="54"/>
      <c r="E50" s="53"/>
      <c r="F50" s="55" t="s">
        <v>84</v>
      </c>
      <c r="G50" s="56"/>
      <c r="H50" s="53"/>
      <c r="I50" s="57"/>
      <c r="J50" s="58"/>
      <c r="K50" s="53"/>
      <c r="L50" s="57"/>
      <c r="M50" s="57"/>
      <c r="N50" s="58"/>
      <c r="O50" s="58"/>
      <c r="P50" s="58"/>
      <c r="Q50" s="59"/>
      <c r="R50" s="60"/>
    </row>
    <row r="51" customFormat="false" ht="14.45" hidden="false" customHeight="false" outlineLevel="0" collapsed="false">
      <c r="A51" s="28" t="n">
        <v>12</v>
      </c>
      <c r="B51" s="29" t="n">
        <v>1</v>
      </c>
      <c r="C51" s="30" t="s">
        <v>85</v>
      </c>
      <c r="D51" s="31" t="n">
        <v>38807</v>
      </c>
      <c r="E51" s="29" t="s">
        <v>86</v>
      </c>
      <c r="F51" s="32" t="n">
        <v>71.9</v>
      </c>
      <c r="G51" s="33" t="n">
        <f aca="false">POWER(10,(0.783497476*(LOG10(F51/153.655)*LOG10(F51/153.655))))</f>
        <v>1.21682657903033</v>
      </c>
      <c r="H51" s="30" t="n">
        <v>55</v>
      </c>
      <c r="I51" s="90" t="n">
        <v>58</v>
      </c>
      <c r="J51" s="91" t="n">
        <v>62</v>
      </c>
      <c r="K51" s="92" t="n">
        <v>74</v>
      </c>
      <c r="L51" s="90" t="n">
        <v>78</v>
      </c>
      <c r="M51" s="61" t="s">
        <v>87</v>
      </c>
      <c r="N51" s="37" t="n">
        <f aca="false">MAX(H51:J51)</f>
        <v>62</v>
      </c>
      <c r="O51" s="37" t="n">
        <f aca="false">MAX(K51:M51)</f>
        <v>78</v>
      </c>
      <c r="P51" s="91" t="n">
        <f aca="false">N51+O51</f>
        <v>140</v>
      </c>
      <c r="Q51" s="38" t="s">
        <v>30</v>
      </c>
      <c r="R51" s="39" t="n">
        <f aca="false">P51*G51</f>
        <v>170.355721064246</v>
      </c>
    </row>
    <row r="52" customFormat="false" ht="14.45" hidden="false" customHeight="false" outlineLevel="0" collapsed="false">
      <c r="A52" s="40" t="n">
        <v>29</v>
      </c>
      <c r="B52" s="41" t="n">
        <v>2</v>
      </c>
      <c r="C52" s="42" t="s">
        <v>88</v>
      </c>
      <c r="D52" s="43" t="n">
        <v>40210</v>
      </c>
      <c r="E52" s="41" t="s">
        <v>86</v>
      </c>
      <c r="F52" s="44" t="n">
        <v>73.7</v>
      </c>
      <c r="G52" s="45" t="n">
        <f aca="false">POWER(10,(0.783497476*(LOG10(F52/153.655)*LOG10(F52/153.655))))</f>
        <v>1.20162536137831</v>
      </c>
      <c r="H52" s="42" t="n">
        <v>24</v>
      </c>
      <c r="I52" s="66" t="s">
        <v>89</v>
      </c>
      <c r="J52" s="50" t="n">
        <v>27</v>
      </c>
      <c r="K52" s="42" t="n">
        <v>32</v>
      </c>
      <c r="L52" s="46" t="n">
        <v>35</v>
      </c>
      <c r="M52" s="46" t="n">
        <v>38</v>
      </c>
      <c r="N52" s="49" t="n">
        <f aca="false">MAX(H52:J52)</f>
        <v>27</v>
      </c>
      <c r="O52" s="49" t="n">
        <f aca="false">MAX(K52:M52)</f>
        <v>38</v>
      </c>
      <c r="P52" s="50" t="n">
        <f aca="false">N52+O52</f>
        <v>65</v>
      </c>
      <c r="Q52" s="51" t="s">
        <v>37</v>
      </c>
      <c r="R52" s="52" t="n">
        <f aca="false">P52*G52</f>
        <v>78.1056484895899</v>
      </c>
    </row>
    <row r="53" customFormat="false" ht="14.45" hidden="false" customHeight="false" outlineLevel="0" collapsed="false">
      <c r="A53" s="25"/>
      <c r="B53" s="53"/>
      <c r="C53" s="53"/>
      <c r="D53" s="54"/>
      <c r="E53" s="53"/>
      <c r="F53" s="55" t="s">
        <v>90</v>
      </c>
      <c r="G53" s="56"/>
      <c r="H53" s="53"/>
      <c r="I53" s="57"/>
      <c r="J53" s="58"/>
      <c r="K53" s="53"/>
      <c r="L53" s="57"/>
      <c r="M53" s="57"/>
      <c r="N53" s="58"/>
      <c r="O53" s="58"/>
      <c r="P53" s="58"/>
      <c r="Q53" s="59"/>
      <c r="R53" s="60"/>
    </row>
    <row r="54" customFormat="false" ht="15" hidden="false" customHeight="false" outlineLevel="0" collapsed="false">
      <c r="A54" s="40" t="n">
        <v>15</v>
      </c>
      <c r="B54" s="41" t="n">
        <v>1</v>
      </c>
      <c r="C54" s="42" t="s">
        <v>91</v>
      </c>
      <c r="D54" s="43" t="s">
        <v>92</v>
      </c>
      <c r="E54" s="41" t="s">
        <v>28</v>
      </c>
      <c r="F54" s="44" t="n">
        <v>76.4</v>
      </c>
      <c r="G54" s="45" t="n">
        <f aca="false">POWER(10,(0.783497476*(LOG10(F54/153.655)*LOG10(F54/153.655))))</f>
        <v>1.18072164721048</v>
      </c>
      <c r="H54" s="42" t="n">
        <v>30</v>
      </c>
      <c r="I54" s="46" t="n">
        <v>35</v>
      </c>
      <c r="J54" s="47" t="s">
        <v>93</v>
      </c>
      <c r="K54" s="42" t="n">
        <v>45</v>
      </c>
      <c r="L54" s="46" t="n">
        <v>48</v>
      </c>
      <c r="M54" s="46" t="n">
        <v>50</v>
      </c>
      <c r="N54" s="49" t="n">
        <f aca="false">MAX(H54:J54)</f>
        <v>35</v>
      </c>
      <c r="O54" s="49" t="n">
        <f aca="false">MAX(K54:M54)</f>
        <v>50</v>
      </c>
      <c r="P54" s="50" t="n">
        <f aca="false">N54+O54</f>
        <v>85</v>
      </c>
      <c r="Q54" s="51" t="s">
        <v>30</v>
      </c>
      <c r="R54" s="52" t="n">
        <f aca="false">P54*G54</f>
        <v>100.361340012891</v>
      </c>
    </row>
    <row r="55" customFormat="false" ht="15" hidden="false" customHeight="false" outlineLevel="0" collapsed="false">
      <c r="A55" s="40" t="n">
        <v>37</v>
      </c>
      <c r="B55" s="41" t="n">
        <v>1</v>
      </c>
      <c r="C55" s="42" t="s">
        <v>94</v>
      </c>
      <c r="D55" s="43" t="s">
        <v>95</v>
      </c>
      <c r="E55" s="41" t="s">
        <v>28</v>
      </c>
      <c r="F55" s="44" t="n">
        <v>77.7</v>
      </c>
      <c r="G55" s="45" t="n">
        <f aca="false">POWER(10,(0.783497476*(LOG10(F55/153.655)*LOG10(F55/153.655))))</f>
        <v>1.17140000243043</v>
      </c>
      <c r="H55" s="42" t="n">
        <v>25</v>
      </c>
      <c r="I55" s="46" t="n">
        <v>27</v>
      </c>
      <c r="J55" s="50" t="n">
        <v>29</v>
      </c>
      <c r="K55" s="42" t="n">
        <v>32</v>
      </c>
      <c r="L55" s="46" t="n">
        <v>35</v>
      </c>
      <c r="M55" s="66" t="s">
        <v>96</v>
      </c>
      <c r="N55" s="49" t="n">
        <f aca="false">MAX(H55:J55)</f>
        <v>29</v>
      </c>
      <c r="O55" s="49" t="n">
        <f aca="false">MAX(K55:M55)</f>
        <v>35</v>
      </c>
      <c r="P55" s="50" t="n">
        <f aca="false">N55+O55</f>
        <v>64</v>
      </c>
      <c r="Q55" s="51" t="s">
        <v>37</v>
      </c>
      <c r="R55" s="52" t="n">
        <f aca="false">P55*G55</f>
        <v>74.9696001555477</v>
      </c>
    </row>
    <row r="56" customFormat="false" ht="14.45" hidden="false" customHeight="false" outlineLevel="0" collapsed="false">
      <c r="A56" s="1"/>
      <c r="B56" s="4"/>
      <c r="C56" s="4"/>
      <c r="D56" s="67"/>
      <c r="E56" s="4"/>
      <c r="F56" s="68"/>
      <c r="G56" s="69"/>
      <c r="H56" s="4"/>
      <c r="I56" s="7"/>
      <c r="J56" s="8"/>
      <c r="K56" s="4"/>
      <c r="L56" s="7"/>
      <c r="M56" s="7"/>
      <c r="N56" s="8"/>
      <c r="O56" s="8"/>
      <c r="P56" s="8"/>
      <c r="Q56" s="70"/>
      <c r="R56" s="71"/>
    </row>
    <row r="57" customFormat="false" ht="15" hidden="false" customHeight="false" outlineLevel="0" collapsed="false">
      <c r="A57" s="1"/>
      <c r="B57" s="1"/>
      <c r="C57" s="72" t="s">
        <v>64</v>
      </c>
      <c r="D57" s="5" t="s">
        <v>97</v>
      </c>
      <c r="E57" s="1"/>
      <c r="F57" s="73" t="s">
        <v>57</v>
      </c>
      <c r="G57" s="73"/>
      <c r="H57" s="5" t="s">
        <v>58</v>
      </c>
      <c r="I57" s="5"/>
      <c r="J57" s="1"/>
      <c r="K57" s="7"/>
      <c r="L57" s="72" t="s">
        <v>59</v>
      </c>
      <c r="M57" s="72"/>
      <c r="N57" s="5" t="s">
        <v>60</v>
      </c>
      <c r="O57" s="9"/>
      <c r="P57" s="1"/>
      <c r="Q57" s="74"/>
      <c r="R57" s="1"/>
    </row>
    <row r="58" customFormat="false" ht="14.45" hidden="false" customHeight="false" outlineLevel="0" collapsed="false">
      <c r="A58" s="1"/>
      <c r="B58" s="1"/>
      <c r="C58" s="4"/>
      <c r="D58" s="5"/>
      <c r="E58" s="1"/>
      <c r="F58" s="68"/>
      <c r="G58" s="8"/>
      <c r="H58" s="5" t="s">
        <v>63</v>
      </c>
      <c r="I58" s="5"/>
      <c r="J58" s="1"/>
      <c r="K58" s="7"/>
      <c r="L58" s="4"/>
      <c r="M58" s="75" t="s">
        <v>62</v>
      </c>
      <c r="N58" s="5" t="s">
        <v>61</v>
      </c>
      <c r="O58" s="1"/>
      <c r="P58" s="1"/>
      <c r="Q58" s="74"/>
      <c r="R58" s="1"/>
    </row>
    <row r="59" customFormat="false" ht="14.45" hidden="false" customHeight="false" outlineLevel="0" collapsed="false">
      <c r="A59" s="1"/>
      <c r="B59" s="1"/>
      <c r="C59" s="4"/>
      <c r="D59" s="5"/>
      <c r="E59" s="1"/>
      <c r="F59" s="68"/>
      <c r="G59" s="8"/>
      <c r="H59" s="5" t="s">
        <v>66</v>
      </c>
      <c r="I59" s="5"/>
      <c r="J59" s="1"/>
      <c r="K59" s="7"/>
      <c r="L59" s="4"/>
      <c r="M59" s="75"/>
      <c r="N59" s="5"/>
      <c r="O59" s="1"/>
      <c r="P59" s="1"/>
      <c r="Q59" s="74"/>
      <c r="R59" s="1"/>
    </row>
    <row r="60" customFormat="false" ht="14.45" hidden="false" customHeight="false" outlineLevel="0" collapsed="false">
      <c r="A60" s="1"/>
      <c r="B60" s="1"/>
      <c r="C60" s="4" t="s">
        <v>98</v>
      </c>
      <c r="D60" s="5" t="s">
        <v>99</v>
      </c>
      <c r="E60" s="1"/>
      <c r="F60" s="68"/>
      <c r="G60" s="8"/>
      <c r="H60" s="5"/>
      <c r="I60" s="5"/>
      <c r="J60" s="1"/>
      <c r="K60" s="7"/>
      <c r="L60" s="4"/>
      <c r="M60" s="75"/>
      <c r="N60" s="5"/>
      <c r="O60" s="1"/>
      <c r="P60" s="1"/>
      <c r="Q60" s="74"/>
      <c r="R60" s="1"/>
    </row>
    <row r="61" customFormat="false" ht="14.45" hidden="false" customHeight="false" outlineLevel="0" collapsed="false">
      <c r="A61" s="1"/>
      <c r="B61" s="1"/>
      <c r="C61" s="4" t="s">
        <v>85</v>
      </c>
      <c r="D61" s="5" t="s">
        <v>100</v>
      </c>
      <c r="E61" s="1" t="s">
        <v>101</v>
      </c>
      <c r="F61" s="68"/>
      <c r="G61" s="8"/>
      <c r="H61" s="5"/>
      <c r="I61" s="5"/>
      <c r="J61" s="1"/>
      <c r="K61" s="7"/>
      <c r="L61" s="4"/>
      <c r="M61" s="75"/>
      <c r="N61" s="5"/>
      <c r="O61" s="1"/>
      <c r="P61" s="1"/>
      <c r="Q61" s="74"/>
      <c r="R61" s="1"/>
    </row>
    <row r="62" customFormat="false" ht="15" hidden="false" customHeight="false" outlineLevel="0" collapsed="false">
      <c r="A62" s="1"/>
      <c r="B62" s="1"/>
      <c r="C62" s="4"/>
      <c r="D62" s="5" t="s">
        <v>19</v>
      </c>
      <c r="E62" s="1" t="s">
        <v>102</v>
      </c>
      <c r="F62" s="68"/>
      <c r="G62" s="8"/>
      <c r="H62" s="5"/>
      <c r="I62" s="5"/>
      <c r="J62" s="1"/>
      <c r="K62" s="7"/>
      <c r="L62" s="4"/>
      <c r="M62" s="75"/>
      <c r="N62" s="5"/>
      <c r="O62" s="1"/>
      <c r="P62" s="1"/>
      <c r="Q62" s="74"/>
      <c r="R62" s="1"/>
    </row>
    <row r="63" customFormat="false" ht="14.45" hidden="false" customHeight="false" outlineLevel="0" collapsed="false">
      <c r="A63" s="1"/>
      <c r="B63" s="1"/>
      <c r="C63" s="4"/>
      <c r="D63" s="5" t="s">
        <v>20</v>
      </c>
      <c r="E63" s="1" t="s">
        <v>103</v>
      </c>
      <c r="F63" s="68"/>
      <c r="G63" s="8"/>
      <c r="H63" s="5"/>
      <c r="I63" s="5"/>
      <c r="J63" s="1"/>
      <c r="K63" s="7"/>
      <c r="L63" s="4"/>
      <c r="M63" s="75"/>
      <c r="N63" s="5"/>
      <c r="O63" s="1"/>
      <c r="P63" s="1"/>
      <c r="Q63" s="74"/>
      <c r="R63" s="1"/>
    </row>
    <row r="64" customFormat="false" ht="14.45" hidden="false" customHeight="false" outlineLevel="0" collapsed="false">
      <c r="A64" s="1"/>
      <c r="B64" s="1"/>
      <c r="C64" s="1"/>
      <c r="D64" s="1"/>
      <c r="E64" s="1"/>
      <c r="F64" s="93"/>
      <c r="G64" s="1"/>
      <c r="H64" s="1"/>
      <c r="I64" s="1"/>
      <c r="J64" s="1"/>
      <c r="K64" s="1"/>
      <c r="L64" s="1"/>
      <c r="M64" s="1"/>
      <c r="N64" s="1"/>
      <c r="O64" s="1"/>
      <c r="P64" s="1"/>
      <c r="Q64" s="74"/>
      <c r="R64" s="1"/>
    </row>
    <row r="65" customFormat="false" ht="14.45" hidden="false" customHeight="false" outlineLevel="0" collapsed="false">
      <c r="A65" s="1"/>
      <c r="B65" s="1"/>
      <c r="C65" s="1"/>
      <c r="D65" s="1"/>
      <c r="E65" s="1"/>
      <c r="F65" s="93"/>
      <c r="G65" s="1"/>
      <c r="H65" s="1"/>
      <c r="I65" s="1"/>
      <c r="J65" s="1"/>
      <c r="K65" s="1"/>
      <c r="L65" s="1"/>
      <c r="M65" s="1"/>
      <c r="N65" s="1"/>
      <c r="O65" s="1"/>
      <c r="P65" s="1"/>
      <c r="Q65" s="74"/>
      <c r="R65" s="1"/>
    </row>
    <row r="66" customFormat="false" ht="14.45" hidden="false" customHeight="false" outlineLevel="0" collapsed="false">
      <c r="A66" s="1"/>
      <c r="B66" s="1"/>
      <c r="C66" s="1"/>
      <c r="D66" s="1"/>
      <c r="E66" s="1"/>
      <c r="F66" s="93"/>
      <c r="G66" s="1"/>
      <c r="H66" s="1"/>
      <c r="I66" s="1"/>
      <c r="J66" s="1"/>
      <c r="K66" s="1"/>
      <c r="L66" s="1"/>
      <c r="M66" s="1"/>
      <c r="N66" s="1"/>
      <c r="O66" s="1"/>
      <c r="P66" s="1"/>
      <c r="Q66" s="74"/>
      <c r="R66" s="1"/>
    </row>
    <row r="67" customFormat="false" ht="17.45" hidden="false" customHeight="false" outlineLevel="0" collapsed="false">
      <c r="A67" s="1"/>
      <c r="B67" s="2" t="s">
        <v>67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customFormat="false" ht="14.45" hidden="false" customHeight="false" outlineLevel="0" collapsed="false">
      <c r="A68" s="1"/>
      <c r="B68" s="3" t="s">
        <v>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customFormat="false" ht="14.45" hidden="false" customHeight="false" outlineLevel="0" collapsed="false">
      <c r="A69" s="1"/>
      <c r="B69" s="3"/>
      <c r="C69" s="3" t="s">
        <v>104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customFormat="false" ht="15" hidden="false" customHeight="false" outlineLevel="0" collapsed="false">
      <c r="A70" s="1"/>
      <c r="B70" s="1"/>
      <c r="C70" s="3" t="s">
        <v>105</v>
      </c>
      <c r="D70" s="5"/>
      <c r="E70" s="1"/>
      <c r="F70" s="68"/>
      <c r="G70" s="8"/>
      <c r="H70" s="76" t="s">
        <v>106</v>
      </c>
      <c r="I70" s="9"/>
      <c r="J70" s="1"/>
      <c r="K70" s="7"/>
      <c r="L70" s="7"/>
      <c r="M70" s="76" t="s">
        <v>107</v>
      </c>
      <c r="N70" s="76"/>
      <c r="O70" s="76"/>
      <c r="P70" s="76"/>
      <c r="Q70" s="74"/>
      <c r="R70" s="1"/>
    </row>
    <row r="71" customFormat="false" ht="15" hidden="false" customHeight="false" outlineLevel="0" collapsed="false">
      <c r="A71" s="1"/>
      <c r="B71" s="4"/>
      <c r="C71" s="76"/>
      <c r="D71" s="1"/>
      <c r="E71" s="5"/>
      <c r="F71" s="68"/>
      <c r="G71" s="8"/>
      <c r="H71" s="75"/>
      <c r="I71" s="9"/>
      <c r="J71" s="1"/>
      <c r="K71" s="7"/>
      <c r="L71" s="7"/>
      <c r="M71" s="1"/>
      <c r="N71" s="1"/>
      <c r="O71" s="1"/>
      <c r="P71" s="1"/>
      <c r="Q71" s="74"/>
      <c r="R71" s="1"/>
    </row>
    <row r="72" customFormat="false" ht="15" hidden="false" customHeight="false" outlineLevel="0" collapsed="false">
      <c r="A72" s="94"/>
      <c r="B72" s="12" t="s">
        <v>6</v>
      </c>
      <c r="C72" s="12"/>
      <c r="D72" s="12"/>
      <c r="E72" s="12"/>
      <c r="F72" s="12"/>
      <c r="G72" s="12"/>
      <c r="H72" s="13" t="s">
        <v>7</v>
      </c>
      <c r="I72" s="13"/>
      <c r="J72" s="13"/>
      <c r="K72" s="13"/>
      <c r="L72" s="13"/>
      <c r="M72" s="13"/>
      <c r="N72" s="14" t="s">
        <v>8</v>
      </c>
      <c r="O72" s="14"/>
      <c r="P72" s="14"/>
      <c r="Q72" s="14"/>
      <c r="R72" s="14"/>
    </row>
    <row r="73" customFormat="false" ht="15" hidden="false" customHeight="true" outlineLevel="0" collapsed="false">
      <c r="A73" s="22" t="s">
        <v>9</v>
      </c>
      <c r="B73" s="95" t="s">
        <v>108</v>
      </c>
      <c r="C73" s="96" t="s">
        <v>11</v>
      </c>
      <c r="D73" s="96" t="s">
        <v>12</v>
      </c>
      <c r="E73" s="96" t="s">
        <v>13</v>
      </c>
      <c r="F73" s="97" t="s">
        <v>14</v>
      </c>
      <c r="G73" s="98" t="s">
        <v>15</v>
      </c>
      <c r="H73" s="19" t="s">
        <v>16</v>
      </c>
      <c r="I73" s="19"/>
      <c r="J73" s="19"/>
      <c r="K73" s="19" t="s">
        <v>17</v>
      </c>
      <c r="L73" s="19"/>
      <c r="M73" s="19"/>
      <c r="N73" s="99" t="s">
        <v>18</v>
      </c>
      <c r="O73" s="99" t="s">
        <v>19</v>
      </c>
      <c r="P73" s="99" t="s">
        <v>20</v>
      </c>
      <c r="Q73" s="100" t="s">
        <v>21</v>
      </c>
      <c r="R73" s="101" t="s">
        <v>22</v>
      </c>
    </row>
    <row r="74" customFormat="false" ht="15.75" hidden="false" customHeight="false" outlineLevel="0" collapsed="false">
      <c r="A74" s="102" t="s">
        <v>23</v>
      </c>
      <c r="B74" s="95"/>
      <c r="C74" s="96"/>
      <c r="D74" s="96"/>
      <c r="E74" s="96"/>
      <c r="F74" s="97"/>
      <c r="G74" s="98"/>
      <c r="H74" s="99" t="n">
        <v>1</v>
      </c>
      <c r="I74" s="99" t="n">
        <v>2</v>
      </c>
      <c r="J74" s="99" t="n">
        <v>3</v>
      </c>
      <c r="K74" s="99" t="n">
        <v>1</v>
      </c>
      <c r="L74" s="99" t="n">
        <v>2</v>
      </c>
      <c r="M74" s="99" t="n">
        <v>3</v>
      </c>
      <c r="N74" s="99"/>
      <c r="O74" s="99"/>
      <c r="P74" s="99"/>
      <c r="Q74" s="100"/>
      <c r="R74" s="101"/>
    </row>
    <row r="75" customFormat="false" ht="15" hidden="false" customHeight="false" outlineLevel="0" collapsed="false">
      <c r="A75" s="62"/>
      <c r="B75" s="63" t="s">
        <v>46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</row>
    <row r="76" customFormat="false" ht="14.45" hidden="false" customHeight="false" outlineLevel="0" collapsed="false">
      <c r="A76" s="103"/>
      <c r="B76" s="104"/>
      <c r="C76" s="105"/>
      <c r="D76" s="106"/>
      <c r="E76" s="107"/>
      <c r="F76" s="108" t="s">
        <v>109</v>
      </c>
      <c r="G76" s="109"/>
      <c r="H76" s="105"/>
      <c r="I76" s="110"/>
      <c r="J76" s="107"/>
      <c r="K76" s="105"/>
      <c r="L76" s="110"/>
      <c r="M76" s="110"/>
      <c r="N76" s="107"/>
      <c r="O76" s="107"/>
      <c r="P76" s="107"/>
      <c r="Q76" s="111"/>
      <c r="R76" s="112"/>
    </row>
    <row r="77" customFormat="false" ht="15" hidden="false" customHeight="false" outlineLevel="0" collapsed="false">
      <c r="A77" s="40" t="n">
        <v>60</v>
      </c>
      <c r="B77" s="65" t="n">
        <v>1</v>
      </c>
      <c r="C77" s="42" t="s">
        <v>110</v>
      </c>
      <c r="D77" s="43" t="n">
        <v>39960</v>
      </c>
      <c r="E77" s="49" t="s">
        <v>28</v>
      </c>
      <c r="F77" s="44" t="n">
        <v>50.8</v>
      </c>
      <c r="G77" s="45" t="n">
        <f aca="false">POWER(10,(0.75194503*(LOG10(F77/175.508)*LOG10(F77/175.508))))</f>
        <v>1.65194894689499</v>
      </c>
      <c r="H77" s="42" t="n">
        <v>18</v>
      </c>
      <c r="I77" s="66" t="s">
        <v>33</v>
      </c>
      <c r="J77" s="47" t="s">
        <v>33</v>
      </c>
      <c r="K77" s="42" t="n">
        <v>22</v>
      </c>
      <c r="L77" s="66" t="s">
        <v>111</v>
      </c>
      <c r="M77" s="46" t="n">
        <v>25</v>
      </c>
      <c r="N77" s="49" t="n">
        <f aca="false">MAX(H77:J77)</f>
        <v>18</v>
      </c>
      <c r="O77" s="49" t="n">
        <f aca="false">MAX(K77:M77)</f>
        <v>25</v>
      </c>
      <c r="P77" s="50" t="n">
        <f aca="false">N77+O77</f>
        <v>43</v>
      </c>
      <c r="Q77" s="51" t="s">
        <v>34</v>
      </c>
      <c r="R77" s="52" t="n">
        <f aca="false">P77*G77</f>
        <v>71.0338047164845</v>
      </c>
    </row>
    <row r="78" customFormat="false" ht="15" hidden="false" customHeight="false" outlineLevel="0" collapsed="false">
      <c r="A78" s="40" t="n">
        <v>33</v>
      </c>
      <c r="B78" s="65" t="n">
        <v>1</v>
      </c>
      <c r="C78" s="42" t="s">
        <v>112</v>
      </c>
      <c r="D78" s="43" t="n">
        <v>39329</v>
      </c>
      <c r="E78" s="49" t="s">
        <v>40</v>
      </c>
      <c r="F78" s="44" t="n">
        <v>54.9</v>
      </c>
      <c r="G78" s="45" t="n">
        <f aca="false">POWER(10,(0.75194503*(LOG10(F78/175.508)*LOG10(F78/175.508))))</f>
        <v>1.55437449366431</v>
      </c>
      <c r="H78" s="42" t="n">
        <v>25</v>
      </c>
      <c r="I78" s="46" t="n">
        <v>30</v>
      </c>
      <c r="J78" s="47" t="s">
        <v>113</v>
      </c>
      <c r="K78" s="42" t="n">
        <v>35</v>
      </c>
      <c r="L78" s="46" t="n">
        <v>43</v>
      </c>
      <c r="M78" s="66" t="s">
        <v>114</v>
      </c>
      <c r="N78" s="49" t="n">
        <f aca="false">MAX(H78:J78)</f>
        <v>30</v>
      </c>
      <c r="O78" s="49" t="n">
        <f aca="false">MAX(K78:M78)</f>
        <v>43</v>
      </c>
      <c r="P78" s="50" t="n">
        <f aca="false">N78+O78</f>
        <v>73</v>
      </c>
      <c r="Q78" s="51" t="s">
        <v>37</v>
      </c>
      <c r="R78" s="52" t="n">
        <f aca="false">P78*G78</f>
        <v>113.469338037494</v>
      </c>
    </row>
    <row r="79" customFormat="false" ht="14.45" hidden="false" customHeight="false" outlineLevel="0" collapsed="false">
      <c r="A79" s="40" t="n">
        <v>10</v>
      </c>
      <c r="B79" s="65" t="n">
        <v>4</v>
      </c>
      <c r="C79" s="42" t="s">
        <v>115</v>
      </c>
      <c r="D79" s="43" t="n">
        <v>39420</v>
      </c>
      <c r="E79" s="49" t="s">
        <v>86</v>
      </c>
      <c r="F79" s="44" t="n">
        <v>53.5</v>
      </c>
      <c r="G79" s="45" t="n">
        <f aca="false">POWER(10,(0.75194503*(LOG10(F79/175.508)*LOG10(F79/175.508))))</f>
        <v>1.58549819105584</v>
      </c>
      <c r="H79" s="42" t="n">
        <v>54</v>
      </c>
      <c r="I79" s="66" t="s">
        <v>116</v>
      </c>
      <c r="J79" s="47" t="s">
        <v>116</v>
      </c>
      <c r="K79" s="42" t="n">
        <v>63</v>
      </c>
      <c r="L79" s="66" t="s">
        <v>117</v>
      </c>
      <c r="M79" s="66" t="s">
        <v>118</v>
      </c>
      <c r="N79" s="49" t="n">
        <f aca="false">MAX(H79:J79)</f>
        <v>54</v>
      </c>
      <c r="O79" s="49" t="n">
        <f aca="false">MAX(K79:M79)</f>
        <v>63</v>
      </c>
      <c r="P79" s="50" t="n">
        <f aca="false">N79+O79</f>
        <v>117</v>
      </c>
      <c r="Q79" s="51" t="s">
        <v>30</v>
      </c>
      <c r="R79" s="52" t="n">
        <f aca="false">P79*G79</f>
        <v>185.503288353533</v>
      </c>
    </row>
    <row r="80" customFormat="false" ht="14.45" hidden="false" customHeight="false" outlineLevel="0" collapsed="false">
      <c r="A80" s="103"/>
      <c r="B80" s="104"/>
      <c r="C80" s="105"/>
      <c r="D80" s="106"/>
      <c r="E80" s="107"/>
      <c r="F80" s="108" t="s">
        <v>119</v>
      </c>
      <c r="G80" s="109"/>
      <c r="H80" s="105"/>
      <c r="I80" s="110"/>
      <c r="J80" s="107"/>
      <c r="K80" s="105"/>
      <c r="L80" s="110"/>
      <c r="M80" s="110"/>
      <c r="N80" s="107"/>
      <c r="O80" s="107"/>
      <c r="P80" s="107"/>
      <c r="Q80" s="111"/>
      <c r="R80" s="112"/>
    </row>
    <row r="81" customFormat="false" ht="15" hidden="false" customHeight="false" outlineLevel="0" collapsed="false">
      <c r="A81" s="40" t="n">
        <v>6</v>
      </c>
      <c r="B81" s="65" t="n">
        <v>2</v>
      </c>
      <c r="C81" s="42" t="s">
        <v>120</v>
      </c>
      <c r="D81" s="43" t="n">
        <v>38565</v>
      </c>
      <c r="E81" s="49" t="s">
        <v>28</v>
      </c>
      <c r="F81" s="44" t="n">
        <v>55.3</v>
      </c>
      <c r="G81" s="45" t="n">
        <f aca="false">POWER(10,(0.75194503*(LOG10(F81/175.508)*LOG10(F81/175.508))))</f>
        <v>1.54585947357913</v>
      </c>
      <c r="H81" s="42" t="n">
        <v>35</v>
      </c>
      <c r="I81" s="66" t="s">
        <v>56</v>
      </c>
      <c r="J81" s="50" t="n">
        <v>40</v>
      </c>
      <c r="K81" s="42" t="n">
        <v>50</v>
      </c>
      <c r="L81" s="46" t="n">
        <v>53</v>
      </c>
      <c r="M81" s="66" t="s">
        <v>116</v>
      </c>
      <c r="N81" s="49" t="n">
        <f aca="false">MAX(H81:J81)</f>
        <v>40</v>
      </c>
      <c r="O81" s="49" t="n">
        <f aca="false">MAX(K81:M81)</f>
        <v>53</v>
      </c>
      <c r="P81" s="50" t="n">
        <f aca="false">N81+O81</f>
        <v>93</v>
      </c>
      <c r="Q81" s="51" t="s">
        <v>37</v>
      </c>
      <c r="R81" s="52" t="n">
        <f aca="false">P81*G81</f>
        <v>143.764931042859</v>
      </c>
    </row>
    <row r="82" customFormat="false" ht="15" hidden="false" customHeight="false" outlineLevel="0" collapsed="false">
      <c r="A82" s="28" t="n">
        <v>8</v>
      </c>
      <c r="B82" s="64" t="n">
        <v>2</v>
      </c>
      <c r="C82" s="30" t="s">
        <v>121</v>
      </c>
      <c r="D82" s="31" t="n">
        <v>39190</v>
      </c>
      <c r="E82" s="37" t="s">
        <v>40</v>
      </c>
      <c r="F82" s="32" t="n">
        <v>59.2</v>
      </c>
      <c r="G82" s="33" t="n">
        <f aca="false">POWER(10,(0.75194503*(LOG10(F82/175.508)*LOG10(F82/175.508))))</f>
        <v>1.47063103104863</v>
      </c>
      <c r="H82" s="30" t="n">
        <v>35</v>
      </c>
      <c r="I82" s="61" t="s">
        <v>56</v>
      </c>
      <c r="J82" s="35" t="n">
        <v>40</v>
      </c>
      <c r="K82" s="30" t="n">
        <v>43</v>
      </c>
      <c r="L82" s="34" t="n">
        <v>45</v>
      </c>
      <c r="M82" s="61" t="s">
        <v>53</v>
      </c>
      <c r="N82" s="37" t="n">
        <f aca="false">MAX(H82:J82)</f>
        <v>40</v>
      </c>
      <c r="O82" s="37" t="n">
        <f aca="false">MAX(K82:M82)</f>
        <v>45</v>
      </c>
      <c r="P82" s="35" t="n">
        <f aca="false">N82+O82</f>
        <v>85</v>
      </c>
      <c r="Q82" s="38" t="s">
        <v>34</v>
      </c>
      <c r="R82" s="39" t="n">
        <f aca="false">P82*G82</f>
        <v>125.003637639134</v>
      </c>
    </row>
    <row r="83" customFormat="false" ht="15" hidden="false" customHeight="false" outlineLevel="0" collapsed="false">
      <c r="A83" s="40" t="n">
        <v>47</v>
      </c>
      <c r="B83" s="65" t="n">
        <v>3</v>
      </c>
      <c r="C83" s="42" t="s">
        <v>122</v>
      </c>
      <c r="D83" s="43" t="n">
        <v>39173</v>
      </c>
      <c r="E83" s="49" t="s">
        <v>43</v>
      </c>
      <c r="F83" s="44" t="n">
        <v>55.5</v>
      </c>
      <c r="G83" s="45" t="n">
        <f aca="false">POWER(10,(0.75194503*(LOG10(F83/175.508)*LOG10(F83/175.508))))</f>
        <v>1.54166217048643</v>
      </c>
      <c r="H83" s="42" t="n">
        <v>53</v>
      </c>
      <c r="I83" s="66" t="s">
        <v>116</v>
      </c>
      <c r="J83" s="50" t="n">
        <v>56</v>
      </c>
      <c r="K83" s="48" t="s">
        <v>123</v>
      </c>
      <c r="L83" s="46" t="n">
        <v>62</v>
      </c>
      <c r="M83" s="66" t="s">
        <v>77</v>
      </c>
      <c r="N83" s="49" t="n">
        <f aca="false">MAX(H83:J83)</f>
        <v>56</v>
      </c>
      <c r="O83" s="49" t="n">
        <f aca="false">MAX(K83:M83)</f>
        <v>62</v>
      </c>
      <c r="P83" s="50" t="n">
        <f aca="false">N83+O83</f>
        <v>118</v>
      </c>
      <c r="Q83" s="51" t="s">
        <v>30</v>
      </c>
      <c r="R83" s="52" t="n">
        <f aca="false">P83*G83</f>
        <v>181.916136117398</v>
      </c>
    </row>
    <row r="84" customFormat="false" ht="14.45" hidden="false" customHeight="false" outlineLevel="0" collapsed="false">
      <c r="A84" s="103"/>
      <c r="B84" s="104"/>
      <c r="C84" s="105"/>
      <c r="D84" s="106"/>
      <c r="E84" s="107"/>
      <c r="F84" s="108" t="s">
        <v>124</v>
      </c>
      <c r="G84" s="109"/>
      <c r="H84" s="105"/>
      <c r="I84" s="110"/>
      <c r="J84" s="107"/>
      <c r="K84" s="105"/>
      <c r="L84" s="110"/>
      <c r="M84" s="110"/>
      <c r="N84" s="107"/>
      <c r="O84" s="107"/>
      <c r="P84" s="107"/>
      <c r="Q84" s="111"/>
      <c r="R84" s="112"/>
    </row>
    <row r="85" customFormat="false" ht="14.45" hidden="false" customHeight="false" outlineLevel="0" collapsed="false">
      <c r="A85" s="40" t="n">
        <v>20</v>
      </c>
      <c r="B85" s="65" t="n">
        <v>1</v>
      </c>
      <c r="C85" s="42" t="s">
        <v>125</v>
      </c>
      <c r="D85" s="43" t="n">
        <v>38788</v>
      </c>
      <c r="E85" s="49" t="s">
        <v>126</v>
      </c>
      <c r="F85" s="44" t="n">
        <v>65.5</v>
      </c>
      <c r="G85" s="45" t="n">
        <f aca="false">POWER(10,(0.75194503*(LOG10(F85/175.508)*LOG10(F85/175.508))))</f>
        <v>1.3733464194952</v>
      </c>
      <c r="H85" s="42" t="n">
        <v>50</v>
      </c>
      <c r="I85" s="46" t="n">
        <v>54</v>
      </c>
      <c r="J85" s="50" t="n">
        <v>58</v>
      </c>
      <c r="K85" s="42" t="n">
        <v>60</v>
      </c>
      <c r="L85" s="46" t="n">
        <v>65</v>
      </c>
      <c r="M85" s="46" t="n">
        <v>70</v>
      </c>
      <c r="N85" s="49" t="n">
        <f aca="false">MAX(H85:J85)</f>
        <v>58</v>
      </c>
      <c r="O85" s="49" t="n">
        <f aca="false">MAX(K85:M85)</f>
        <v>70</v>
      </c>
      <c r="P85" s="50" t="n">
        <f aca="false">N85+O85</f>
        <v>128</v>
      </c>
      <c r="Q85" s="51" t="s">
        <v>37</v>
      </c>
      <c r="R85" s="52" t="n">
        <f aca="false">P85*G85</f>
        <v>175.788341695386</v>
      </c>
    </row>
    <row r="86" customFormat="false" ht="15" hidden="false" customHeight="false" outlineLevel="0" collapsed="false">
      <c r="A86" s="28" t="n">
        <v>35</v>
      </c>
      <c r="B86" s="64" t="n">
        <v>2</v>
      </c>
      <c r="C86" s="30" t="s">
        <v>127</v>
      </c>
      <c r="D86" s="31" t="s">
        <v>128</v>
      </c>
      <c r="E86" s="37" t="s">
        <v>129</v>
      </c>
      <c r="F86" s="32" t="n">
        <v>61.4</v>
      </c>
      <c r="G86" s="33" t="n">
        <f aca="false">POWER(10,(0.75194503*(LOG10(F86/175.508)*LOG10(F86/175.508))))</f>
        <v>1.43365484834261</v>
      </c>
      <c r="H86" s="30" t="n">
        <v>45</v>
      </c>
      <c r="I86" s="34" t="n">
        <v>49</v>
      </c>
      <c r="J86" s="113" t="s">
        <v>76</v>
      </c>
      <c r="K86" s="36" t="s">
        <v>130</v>
      </c>
      <c r="L86" s="61" t="s">
        <v>130</v>
      </c>
      <c r="M86" s="34" t="n">
        <v>59</v>
      </c>
      <c r="N86" s="37" t="n">
        <f aca="false">MAX(H86:J86)</f>
        <v>49</v>
      </c>
      <c r="O86" s="37" t="n">
        <f aca="false">MAX(K86:M86)</f>
        <v>59</v>
      </c>
      <c r="P86" s="35" t="n">
        <f aca="false">N86+O86</f>
        <v>108</v>
      </c>
      <c r="Q86" s="38" t="n">
        <v>4</v>
      </c>
      <c r="R86" s="39" t="n">
        <f aca="false">P86*G86</f>
        <v>154.834723621001</v>
      </c>
    </row>
    <row r="87" customFormat="false" ht="15" hidden="false" customHeight="false" outlineLevel="0" collapsed="false">
      <c r="A87" s="40" t="n">
        <v>19</v>
      </c>
      <c r="B87" s="65" t="n">
        <v>3</v>
      </c>
      <c r="C87" s="42" t="s">
        <v>131</v>
      </c>
      <c r="D87" s="43" t="n">
        <v>39111</v>
      </c>
      <c r="E87" s="49" t="s">
        <v>40</v>
      </c>
      <c r="F87" s="44" t="n">
        <v>62.9</v>
      </c>
      <c r="G87" s="45" t="n">
        <f aca="false">POWER(10,(0.75194503*(LOG10(F87/175.508)*LOG10(F87/175.508))))</f>
        <v>1.41038192582965</v>
      </c>
      <c r="H87" s="42" t="n">
        <v>45</v>
      </c>
      <c r="I87" s="46" t="n">
        <v>50</v>
      </c>
      <c r="J87" s="47" t="s">
        <v>132</v>
      </c>
      <c r="K87" s="42" t="n">
        <v>65</v>
      </c>
      <c r="L87" s="66" t="s">
        <v>133</v>
      </c>
      <c r="M87" s="46" t="n">
        <v>70</v>
      </c>
      <c r="N87" s="49" t="n">
        <f aca="false">MAX(H87:J87)</f>
        <v>50</v>
      </c>
      <c r="O87" s="49" t="n">
        <f aca="false">MAX(K87:M87)</f>
        <v>70</v>
      </c>
      <c r="P87" s="50" t="n">
        <f aca="false">N87+O87</f>
        <v>120</v>
      </c>
      <c r="Q87" s="51" t="s">
        <v>34</v>
      </c>
      <c r="R87" s="52" t="n">
        <f aca="false">P87*G87</f>
        <v>169.245831099558</v>
      </c>
    </row>
    <row r="88" customFormat="false" ht="15" hidden="false" customHeight="false" outlineLevel="0" collapsed="false">
      <c r="A88" s="28" t="n">
        <v>56</v>
      </c>
      <c r="B88" s="64" t="n">
        <v>4</v>
      </c>
      <c r="C88" s="30" t="s">
        <v>134</v>
      </c>
      <c r="D88" s="31" t="n">
        <v>38652</v>
      </c>
      <c r="E88" s="37" t="s">
        <v>43</v>
      </c>
      <c r="F88" s="32" t="n">
        <v>66.3</v>
      </c>
      <c r="G88" s="33" t="n">
        <f aca="false">POWER(10,(0.75194503*(LOG10(F88/175.508)*LOG10(F88/175.508))))</f>
        <v>1.3627211968833</v>
      </c>
      <c r="H88" s="30" t="n">
        <v>68</v>
      </c>
      <c r="I88" s="34" t="n">
        <v>71</v>
      </c>
      <c r="J88" s="35" t="n">
        <v>74</v>
      </c>
      <c r="K88" s="30" t="n">
        <v>85</v>
      </c>
      <c r="L88" s="34" t="n">
        <v>90</v>
      </c>
      <c r="M88" s="61" t="s">
        <v>135</v>
      </c>
      <c r="N88" s="37" t="n">
        <f aca="false">MAX(H88:J88)</f>
        <v>74</v>
      </c>
      <c r="O88" s="37" t="n">
        <f aca="false">MAX(K88:M88)</f>
        <v>90</v>
      </c>
      <c r="P88" s="35" t="n">
        <f aca="false">N88+O88</f>
        <v>164</v>
      </c>
      <c r="Q88" s="38" t="s">
        <v>30</v>
      </c>
      <c r="R88" s="39" t="n">
        <f aca="false">P88*G88</f>
        <v>223.486276288861</v>
      </c>
    </row>
    <row r="89" customFormat="false" ht="14.45" hidden="false" customHeight="false" outlineLevel="0" collapsed="false">
      <c r="A89" s="40" t="n">
        <v>46</v>
      </c>
      <c r="B89" s="65" t="n">
        <v>5</v>
      </c>
      <c r="C89" s="42" t="s">
        <v>136</v>
      </c>
      <c r="D89" s="43" t="n">
        <v>38437</v>
      </c>
      <c r="E89" s="49" t="s">
        <v>137</v>
      </c>
      <c r="F89" s="44" t="n">
        <v>64.2</v>
      </c>
      <c r="G89" s="45" t="n">
        <f aca="false">POWER(10,(0.75194503*(LOG10(F89/175.508)*LOG10(F89/175.508))))</f>
        <v>1.39136715365745</v>
      </c>
      <c r="H89" s="42" t="n">
        <v>43</v>
      </c>
      <c r="I89" s="66" t="s">
        <v>52</v>
      </c>
      <c r="J89" s="47" t="s">
        <v>52</v>
      </c>
      <c r="K89" s="42" t="n">
        <v>50</v>
      </c>
      <c r="L89" s="46" t="n">
        <v>55</v>
      </c>
      <c r="M89" s="46" t="n">
        <v>60</v>
      </c>
      <c r="N89" s="49" t="n">
        <f aca="false">MAX(H89:J89)</f>
        <v>43</v>
      </c>
      <c r="O89" s="49" t="n">
        <f aca="false">MAX(K89:M89)</f>
        <v>60</v>
      </c>
      <c r="P89" s="50" t="n">
        <f aca="false">N89+O89</f>
        <v>103</v>
      </c>
      <c r="Q89" s="51" t="n">
        <v>5</v>
      </c>
      <c r="R89" s="52" t="n">
        <f aca="false">P89*G89</f>
        <v>143.310816826717</v>
      </c>
    </row>
    <row r="90" customFormat="false" ht="14.45" hidden="false" customHeight="false" outlineLevel="0" collapsed="false">
      <c r="A90" s="1"/>
      <c r="B90" s="4"/>
      <c r="C90" s="4"/>
      <c r="D90" s="67"/>
      <c r="E90" s="8"/>
      <c r="F90" s="68"/>
      <c r="G90" s="69"/>
      <c r="H90" s="4"/>
      <c r="I90" s="7"/>
      <c r="J90" s="8"/>
      <c r="K90" s="4"/>
      <c r="L90" s="7"/>
      <c r="M90" s="7"/>
      <c r="N90" s="8"/>
      <c r="O90" s="8"/>
      <c r="P90" s="8"/>
      <c r="Q90" s="70"/>
      <c r="R90" s="71"/>
    </row>
    <row r="91" customFormat="false" ht="15" hidden="false" customHeight="false" outlineLevel="0" collapsed="false">
      <c r="A91" s="1"/>
      <c r="B91" s="1"/>
      <c r="C91" s="8" t="s">
        <v>138</v>
      </c>
      <c r="D91" s="5"/>
      <c r="E91" s="1"/>
      <c r="F91" s="73" t="s">
        <v>57</v>
      </c>
      <c r="G91" s="73"/>
      <c r="H91" s="5" t="s">
        <v>66</v>
      </c>
      <c r="I91" s="5"/>
      <c r="J91" s="1"/>
      <c r="K91" s="7"/>
      <c r="L91" s="72" t="s">
        <v>59</v>
      </c>
      <c r="M91" s="72"/>
      <c r="N91" s="5" t="s">
        <v>60</v>
      </c>
      <c r="O91" s="9"/>
      <c r="P91" s="1"/>
      <c r="Q91" s="74"/>
      <c r="R91" s="1"/>
    </row>
    <row r="92" customFormat="false" ht="14.45" hidden="false" customHeight="false" outlineLevel="0" collapsed="false">
      <c r="A92" s="1"/>
      <c r="B92" s="1"/>
      <c r="C92" s="8"/>
      <c r="D92" s="5"/>
      <c r="E92" s="1"/>
      <c r="F92" s="73"/>
      <c r="G92" s="73"/>
      <c r="H92" s="5" t="s">
        <v>139</v>
      </c>
      <c r="I92" s="5"/>
      <c r="J92" s="1"/>
      <c r="K92" s="7"/>
      <c r="L92" s="72"/>
      <c r="M92" s="72"/>
      <c r="N92" s="5"/>
      <c r="O92" s="9"/>
      <c r="P92" s="1"/>
      <c r="Q92" s="74"/>
      <c r="R92" s="1"/>
    </row>
    <row r="93" customFormat="false" ht="14.45" hidden="false" customHeight="false" outlineLevel="0" collapsed="false">
      <c r="A93" s="1"/>
      <c r="B93" s="1"/>
      <c r="C93" s="4"/>
      <c r="D93" s="5"/>
      <c r="E93" s="1"/>
      <c r="F93" s="68"/>
      <c r="G93" s="8"/>
      <c r="H93" s="5" t="s">
        <v>63</v>
      </c>
      <c r="I93" s="5"/>
      <c r="J93" s="1"/>
      <c r="K93" s="7"/>
      <c r="L93" s="1"/>
      <c r="M93" s="75" t="s">
        <v>62</v>
      </c>
      <c r="N93" s="5" t="s">
        <v>140</v>
      </c>
      <c r="O93" s="114"/>
      <c r="P93" s="1"/>
      <c r="Q93" s="74"/>
      <c r="R93" s="1"/>
    </row>
    <row r="94" customFormat="false" ht="14.45" hidden="false" customHeight="false" outlineLevel="0" collapsed="false">
      <c r="A94" s="1"/>
      <c r="B94" s="1"/>
      <c r="C94" s="4"/>
      <c r="D94" s="5"/>
      <c r="E94" s="1"/>
      <c r="F94" s="68"/>
      <c r="G94" s="8"/>
      <c r="H94" s="5"/>
      <c r="I94" s="5"/>
      <c r="J94" s="1"/>
      <c r="K94" s="7"/>
      <c r="L94" s="1"/>
      <c r="M94" s="75"/>
      <c r="N94" s="5"/>
      <c r="O94" s="114"/>
      <c r="P94" s="1"/>
      <c r="Q94" s="74"/>
      <c r="R94" s="1"/>
    </row>
    <row r="95" customFormat="false" ht="14.45" hidden="false" customHeight="false" outlineLevel="0" collapsed="false">
      <c r="A95" s="1"/>
      <c r="B95" s="1"/>
      <c r="C95" s="4"/>
      <c r="D95" s="5"/>
      <c r="E95" s="1"/>
      <c r="F95" s="68"/>
      <c r="G95" s="8"/>
      <c r="H95" s="5"/>
      <c r="I95" s="5"/>
      <c r="J95" s="1"/>
      <c r="K95" s="7"/>
      <c r="L95" s="1"/>
      <c r="M95" s="75"/>
      <c r="N95" s="5"/>
      <c r="O95" s="114"/>
      <c r="P95" s="1"/>
      <c r="Q95" s="74"/>
      <c r="R95" s="1"/>
    </row>
    <row r="96" customFormat="false" ht="14.45" hidden="false" customHeight="false" outlineLevel="0" collapsed="false">
      <c r="A96" s="1"/>
      <c r="B96" s="1"/>
      <c r="C96" s="4"/>
      <c r="D96" s="5"/>
      <c r="E96" s="1"/>
      <c r="F96" s="68"/>
      <c r="G96" s="8"/>
      <c r="H96" s="5"/>
      <c r="I96" s="5"/>
      <c r="J96" s="1"/>
      <c r="K96" s="7"/>
      <c r="L96" s="1"/>
      <c r="M96" s="75"/>
      <c r="N96" s="5"/>
      <c r="O96" s="114"/>
      <c r="P96" s="1"/>
      <c r="Q96" s="74"/>
      <c r="R96" s="1"/>
    </row>
    <row r="97" customFormat="false" ht="17.45" hidden="false" customHeight="false" outlineLevel="0" collapsed="false">
      <c r="A97" s="1"/>
      <c r="B97" s="2" t="s">
        <v>67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customFormat="false" ht="14.45" hidden="false" customHeight="false" outlineLevel="0" collapsed="false">
      <c r="A98" s="1"/>
      <c r="B98" s="3" t="s">
        <v>141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customFormat="false" ht="14.45" hidden="false" customHeight="false" outlineLevel="0" collapsed="false">
      <c r="A99" s="1"/>
      <c r="B99" s="1"/>
      <c r="C99" s="3" t="s">
        <v>142</v>
      </c>
      <c r="D99" s="5"/>
      <c r="E99" s="1"/>
      <c r="F99" s="68"/>
      <c r="G99" s="8"/>
      <c r="H99" s="5"/>
      <c r="I99" s="5"/>
      <c r="J99" s="1"/>
      <c r="K99" s="7"/>
      <c r="L99" s="1"/>
      <c r="M99" s="75"/>
      <c r="N99" s="5"/>
      <c r="O99" s="114"/>
      <c r="P99" s="1"/>
      <c r="Q99" s="74"/>
      <c r="R99" s="1"/>
    </row>
    <row r="100" customFormat="false" ht="15" hidden="false" customHeight="false" outlineLevel="0" collapsed="false">
      <c r="A100" s="1"/>
      <c r="B100" s="3"/>
      <c r="C100" s="3" t="s">
        <v>143</v>
      </c>
      <c r="D100" s="3"/>
      <c r="E100" s="3"/>
      <c r="F100" s="3"/>
      <c r="G100" s="3"/>
      <c r="H100" s="3" t="s">
        <v>144</v>
      </c>
      <c r="I100" s="3"/>
      <c r="J100" s="3"/>
      <c r="K100" s="3"/>
      <c r="L100" s="3"/>
      <c r="M100" s="3" t="s">
        <v>145</v>
      </c>
      <c r="N100" s="3"/>
      <c r="O100" s="3"/>
      <c r="P100" s="3"/>
      <c r="Q100" s="3"/>
      <c r="R100" s="3"/>
    </row>
    <row r="101" customFormat="false" ht="15" hidden="false" customHeight="false" outlineLevel="0" collapsed="false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customFormat="false" ht="15" hidden="false" customHeight="false" outlineLevel="0" collapsed="false">
      <c r="A102" s="94"/>
      <c r="B102" s="12" t="s">
        <v>6</v>
      </c>
      <c r="C102" s="12"/>
      <c r="D102" s="12"/>
      <c r="E102" s="12"/>
      <c r="F102" s="12"/>
      <c r="G102" s="12"/>
      <c r="H102" s="13" t="s">
        <v>7</v>
      </c>
      <c r="I102" s="13"/>
      <c r="J102" s="13"/>
      <c r="K102" s="13"/>
      <c r="L102" s="13"/>
      <c r="M102" s="13"/>
      <c r="N102" s="14" t="s">
        <v>8</v>
      </c>
      <c r="O102" s="14"/>
      <c r="P102" s="14"/>
      <c r="Q102" s="14"/>
      <c r="R102" s="14"/>
    </row>
    <row r="103" customFormat="false" ht="15" hidden="false" customHeight="true" outlineLevel="0" collapsed="false">
      <c r="A103" s="22" t="s">
        <v>9</v>
      </c>
      <c r="B103" s="95" t="s">
        <v>108</v>
      </c>
      <c r="C103" s="96" t="s">
        <v>11</v>
      </c>
      <c r="D103" s="96" t="s">
        <v>12</v>
      </c>
      <c r="E103" s="96" t="s">
        <v>13</v>
      </c>
      <c r="F103" s="97" t="s">
        <v>14</v>
      </c>
      <c r="G103" s="98" t="s">
        <v>15</v>
      </c>
      <c r="H103" s="19" t="s">
        <v>16</v>
      </c>
      <c r="I103" s="19"/>
      <c r="J103" s="19"/>
      <c r="K103" s="19" t="s">
        <v>17</v>
      </c>
      <c r="L103" s="19"/>
      <c r="M103" s="19"/>
      <c r="N103" s="99" t="s">
        <v>18</v>
      </c>
      <c r="O103" s="99" t="s">
        <v>19</v>
      </c>
      <c r="P103" s="99" t="s">
        <v>20</v>
      </c>
      <c r="Q103" s="100" t="s">
        <v>21</v>
      </c>
      <c r="R103" s="101" t="s">
        <v>22</v>
      </c>
    </row>
    <row r="104" customFormat="false" ht="15.75" hidden="false" customHeight="false" outlineLevel="0" collapsed="false">
      <c r="A104" s="102" t="s">
        <v>23</v>
      </c>
      <c r="B104" s="95"/>
      <c r="C104" s="96"/>
      <c r="D104" s="96"/>
      <c r="E104" s="96"/>
      <c r="F104" s="97"/>
      <c r="G104" s="98"/>
      <c r="H104" s="99" t="n">
        <v>1</v>
      </c>
      <c r="I104" s="99" t="n">
        <v>2</v>
      </c>
      <c r="J104" s="99" t="n">
        <v>3</v>
      </c>
      <c r="K104" s="99" t="n">
        <v>1</v>
      </c>
      <c r="L104" s="99" t="n">
        <v>2</v>
      </c>
      <c r="M104" s="99" t="n">
        <v>3</v>
      </c>
      <c r="N104" s="99"/>
      <c r="O104" s="99"/>
      <c r="P104" s="99"/>
      <c r="Q104" s="100"/>
      <c r="R104" s="101"/>
    </row>
    <row r="105" customFormat="false" ht="15" hidden="false" customHeight="false" outlineLevel="0" collapsed="false">
      <c r="A105" s="115"/>
      <c r="B105" s="116" t="s">
        <v>46</v>
      </c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</row>
    <row r="106" customFormat="false" ht="14.45" hidden="false" customHeight="false" outlineLevel="0" collapsed="false">
      <c r="A106" s="117"/>
      <c r="B106" s="118"/>
      <c r="C106" s="118"/>
      <c r="D106" s="119"/>
      <c r="E106" s="120"/>
      <c r="F106" s="121" t="s">
        <v>146</v>
      </c>
      <c r="G106" s="122"/>
      <c r="H106" s="118"/>
      <c r="I106" s="123"/>
      <c r="J106" s="120"/>
      <c r="K106" s="118"/>
      <c r="L106" s="123"/>
      <c r="M106" s="123"/>
      <c r="N106" s="120"/>
      <c r="O106" s="120"/>
      <c r="P106" s="120"/>
      <c r="Q106" s="124"/>
      <c r="R106" s="125"/>
    </row>
    <row r="107" customFormat="false" ht="15" hidden="false" customHeight="false" outlineLevel="0" collapsed="false">
      <c r="A107" s="40" t="n">
        <v>11</v>
      </c>
      <c r="B107" s="41" t="n">
        <v>1</v>
      </c>
      <c r="C107" s="42" t="s">
        <v>147</v>
      </c>
      <c r="D107" s="43" t="n">
        <v>38095</v>
      </c>
      <c r="E107" s="49" t="s">
        <v>43</v>
      </c>
      <c r="F107" s="44" t="n">
        <v>72.9</v>
      </c>
      <c r="G107" s="45" t="n">
        <f aca="false">POWER(10,(0.75194503*(LOG10(F107/175.508)*LOG10(F107/175.508))))</f>
        <v>1.2867067698638</v>
      </c>
      <c r="H107" s="42" t="n">
        <v>70</v>
      </c>
      <c r="I107" s="46" t="n">
        <v>74</v>
      </c>
      <c r="J107" s="50" t="n">
        <v>76</v>
      </c>
      <c r="K107" s="42" t="n">
        <v>85</v>
      </c>
      <c r="L107" s="66" t="s">
        <v>148</v>
      </c>
      <c r="M107" s="46" t="n">
        <v>90</v>
      </c>
      <c r="N107" s="49" t="n">
        <f aca="false">MAX(H107:J107)</f>
        <v>76</v>
      </c>
      <c r="O107" s="49" t="n">
        <f aca="false">MAX(K107:M107)</f>
        <v>90</v>
      </c>
      <c r="P107" s="50" t="n">
        <f aca="false">N107+O107</f>
        <v>166</v>
      </c>
      <c r="Q107" s="51" t="s">
        <v>30</v>
      </c>
      <c r="R107" s="52" t="n">
        <f aca="false">P107*G107</f>
        <v>213.593323797391</v>
      </c>
    </row>
    <row r="108" customFormat="false" ht="14.45" hidden="false" customHeight="false" outlineLevel="0" collapsed="false">
      <c r="A108" s="40" t="n">
        <v>45</v>
      </c>
      <c r="B108" s="41" t="n">
        <v>2</v>
      </c>
      <c r="C108" s="42" t="s">
        <v>149</v>
      </c>
      <c r="D108" s="43" t="n">
        <v>38906</v>
      </c>
      <c r="E108" s="49" t="s">
        <v>137</v>
      </c>
      <c r="F108" s="44" t="n">
        <v>70.8</v>
      </c>
      <c r="G108" s="45" t="n">
        <f aca="false">POWER(10,(0.75194503*(LOG10(F108/175.508)*LOG10(F108/175.508))))</f>
        <v>1.30883595762908</v>
      </c>
      <c r="H108" s="42" t="n">
        <v>45</v>
      </c>
      <c r="I108" s="46" t="n">
        <v>48</v>
      </c>
      <c r="J108" s="50" t="n">
        <v>50</v>
      </c>
      <c r="K108" s="42" t="n">
        <v>50</v>
      </c>
      <c r="L108" s="46" t="n">
        <v>55</v>
      </c>
      <c r="M108" s="66" t="s">
        <v>54</v>
      </c>
      <c r="N108" s="49" t="n">
        <f aca="false">MAX(H108:J108)</f>
        <v>50</v>
      </c>
      <c r="O108" s="49" t="n">
        <f aca="false">MAX(K108:M108)</f>
        <v>55</v>
      </c>
      <c r="P108" s="50" t="n">
        <f aca="false">N108+O108</f>
        <v>105</v>
      </c>
      <c r="Q108" s="51" t="n">
        <v>4</v>
      </c>
      <c r="R108" s="52" t="n">
        <f aca="false">P108*G108</f>
        <v>137.427775551053</v>
      </c>
    </row>
    <row r="109" customFormat="false" ht="14.45" hidden="false" customHeight="false" outlineLevel="0" collapsed="false">
      <c r="A109" s="40" t="n">
        <v>39</v>
      </c>
      <c r="B109" s="41" t="n">
        <v>1</v>
      </c>
      <c r="C109" s="42" t="s">
        <v>150</v>
      </c>
      <c r="D109" s="43" t="n">
        <v>38237</v>
      </c>
      <c r="E109" s="49" t="s">
        <v>126</v>
      </c>
      <c r="F109" s="44" t="n">
        <v>72.4</v>
      </c>
      <c r="G109" s="45" t="n">
        <f aca="false">POWER(10,(0.75194503*(LOG10(F109/175.508)*LOG10(F109/175.508))))</f>
        <v>1.29181845624627</v>
      </c>
      <c r="H109" s="42" t="n">
        <v>60</v>
      </c>
      <c r="I109" s="66" t="s">
        <v>77</v>
      </c>
      <c r="J109" s="50" t="n">
        <v>66</v>
      </c>
      <c r="K109" s="42" t="n">
        <v>76</v>
      </c>
      <c r="L109" s="66" t="s">
        <v>151</v>
      </c>
      <c r="M109" s="46" t="n">
        <v>81</v>
      </c>
      <c r="N109" s="49" t="n">
        <f aca="false">MAX(H109:J109)</f>
        <v>66</v>
      </c>
      <c r="O109" s="49" t="n">
        <f aca="false">MAX(K109:M109)</f>
        <v>81</v>
      </c>
      <c r="P109" s="50" t="n">
        <f aca="false">N109+O109</f>
        <v>147</v>
      </c>
      <c r="Q109" s="51" t="s">
        <v>37</v>
      </c>
      <c r="R109" s="52" t="n">
        <f aca="false">P109*G109</f>
        <v>189.897313068202</v>
      </c>
    </row>
    <row r="110" customFormat="false" ht="15" hidden="false" customHeight="false" outlineLevel="0" collapsed="false">
      <c r="A110" s="40" t="n">
        <v>54</v>
      </c>
      <c r="B110" s="41" t="n">
        <v>3</v>
      </c>
      <c r="C110" s="42" t="s">
        <v>152</v>
      </c>
      <c r="D110" s="43" t="n">
        <v>39270</v>
      </c>
      <c r="E110" s="49" t="s">
        <v>28</v>
      </c>
      <c r="F110" s="44" t="n">
        <v>72.4</v>
      </c>
      <c r="G110" s="45" t="n">
        <f aca="false">POWER(10,(0.75194503*(LOG10(F110/175.508)*LOG10(F110/175.508))))</f>
        <v>1.29181845624627</v>
      </c>
      <c r="H110" s="42" t="n">
        <v>60</v>
      </c>
      <c r="I110" s="46" t="n">
        <v>64</v>
      </c>
      <c r="J110" s="50" t="n">
        <v>66</v>
      </c>
      <c r="K110" s="42" t="n">
        <v>76</v>
      </c>
      <c r="L110" s="66" t="s">
        <v>151</v>
      </c>
      <c r="M110" s="66" t="s">
        <v>87</v>
      </c>
      <c r="N110" s="49" t="n">
        <f aca="false">MAX(H110:J110)</f>
        <v>66</v>
      </c>
      <c r="O110" s="49" t="n">
        <f aca="false">MAX(K110:M110)</f>
        <v>76</v>
      </c>
      <c r="P110" s="50" t="n">
        <f aca="false">N110+O110</f>
        <v>142</v>
      </c>
      <c r="Q110" s="51" t="s">
        <v>34</v>
      </c>
      <c r="R110" s="52" t="n">
        <f aca="false">P110*G110</f>
        <v>183.43822078697</v>
      </c>
    </row>
    <row r="111" customFormat="false" ht="14.45" hidden="false" customHeight="false" outlineLevel="0" collapsed="false">
      <c r="A111" s="103"/>
      <c r="B111" s="105"/>
      <c r="C111" s="105"/>
      <c r="D111" s="106"/>
      <c r="E111" s="107"/>
      <c r="F111" s="108" t="s">
        <v>90</v>
      </c>
      <c r="G111" s="109"/>
      <c r="H111" s="105"/>
      <c r="I111" s="110"/>
      <c r="J111" s="107"/>
      <c r="K111" s="105"/>
      <c r="L111" s="110"/>
      <c r="M111" s="110"/>
      <c r="N111" s="107"/>
      <c r="O111" s="107"/>
      <c r="P111" s="107"/>
      <c r="Q111" s="111"/>
      <c r="R111" s="112"/>
    </row>
    <row r="112" customFormat="false" ht="14.45" hidden="false" customHeight="false" outlineLevel="0" collapsed="false">
      <c r="A112" s="40" t="n">
        <v>14</v>
      </c>
      <c r="B112" s="41" t="n">
        <v>2</v>
      </c>
      <c r="C112" s="42" t="s">
        <v>153</v>
      </c>
      <c r="D112" s="43" t="n">
        <v>39421</v>
      </c>
      <c r="E112" s="49" t="s">
        <v>86</v>
      </c>
      <c r="F112" s="44" t="n">
        <v>74.5</v>
      </c>
      <c r="G112" s="45" t="n">
        <f aca="false">POWER(10,(0.75194503*(LOG10(F112/175.508)*LOG10(F112/175.508))))</f>
        <v>1.27097163734274</v>
      </c>
      <c r="H112" s="42" t="n">
        <v>90</v>
      </c>
      <c r="I112" s="126" t="n">
        <v>95</v>
      </c>
      <c r="J112" s="47" t="s">
        <v>154</v>
      </c>
      <c r="K112" s="127" t="n">
        <v>110</v>
      </c>
      <c r="L112" s="126" t="n">
        <v>115</v>
      </c>
      <c r="M112" s="66" t="s">
        <v>155</v>
      </c>
      <c r="N112" s="49" t="n">
        <f aca="false">MAX(H112:J112)</f>
        <v>95</v>
      </c>
      <c r="O112" s="49" t="n">
        <f aca="false">MAX(K112:M112)</f>
        <v>115</v>
      </c>
      <c r="P112" s="128" t="n">
        <f aca="false">N112+O112</f>
        <v>210</v>
      </c>
      <c r="Q112" s="51" t="s">
        <v>30</v>
      </c>
      <c r="R112" s="52" t="n">
        <f aca="false">P112*G112</f>
        <v>266.904043841976</v>
      </c>
    </row>
    <row r="113" customFormat="false" ht="14.45" hidden="false" customHeight="false" outlineLevel="0" collapsed="false">
      <c r="A113" s="40" t="n">
        <v>13</v>
      </c>
      <c r="B113" s="41" t="n">
        <v>3</v>
      </c>
      <c r="C113" s="42" t="s">
        <v>156</v>
      </c>
      <c r="D113" s="43" t="n">
        <v>39713</v>
      </c>
      <c r="E113" s="49" t="s">
        <v>86</v>
      </c>
      <c r="F113" s="44" t="n">
        <v>80.9</v>
      </c>
      <c r="G113" s="45" t="n">
        <f aca="false">POWER(10,(0.75194503*(LOG10(F113/175.508)*LOG10(F113/175.508))))</f>
        <v>1.21637566824002</v>
      </c>
      <c r="H113" s="42" t="n">
        <v>45</v>
      </c>
      <c r="I113" s="66" t="s">
        <v>53</v>
      </c>
      <c r="J113" s="50" t="n">
        <v>50</v>
      </c>
      <c r="K113" s="42" t="n">
        <v>55</v>
      </c>
      <c r="L113" s="66" t="s">
        <v>117</v>
      </c>
      <c r="M113" s="46" t="n">
        <v>65</v>
      </c>
      <c r="N113" s="49" t="n">
        <f aca="false">MAX(H113:J113)</f>
        <v>50</v>
      </c>
      <c r="O113" s="49" t="n">
        <f aca="false">MAX(K113:M113)</f>
        <v>65</v>
      </c>
      <c r="P113" s="50" t="n">
        <f aca="false">N113+O113</f>
        <v>115</v>
      </c>
      <c r="Q113" s="51" t="s">
        <v>34</v>
      </c>
      <c r="R113" s="52" t="n">
        <f aca="false">P113*G113</f>
        <v>139.883201847602</v>
      </c>
    </row>
    <row r="114" customFormat="false" ht="15" hidden="false" customHeight="false" outlineLevel="0" collapsed="false">
      <c r="A114" s="40" t="n">
        <v>30</v>
      </c>
      <c r="B114" s="41" t="n">
        <v>4</v>
      </c>
      <c r="C114" s="42" t="s">
        <v>157</v>
      </c>
      <c r="D114" s="43" t="s">
        <v>158</v>
      </c>
      <c r="E114" s="49" t="s">
        <v>129</v>
      </c>
      <c r="F114" s="44" t="n">
        <v>75.7</v>
      </c>
      <c r="G114" s="45" t="n">
        <f aca="false">POWER(10,(0.75194503*(LOG10(F114/175.508)*LOG10(F114/175.508))))</f>
        <v>1.25976129414637</v>
      </c>
      <c r="H114" s="42" t="n">
        <v>66</v>
      </c>
      <c r="I114" s="66" t="s">
        <v>159</v>
      </c>
      <c r="J114" s="50" t="n">
        <v>72</v>
      </c>
      <c r="K114" s="42" t="n">
        <v>80</v>
      </c>
      <c r="L114" s="46" t="n">
        <v>85</v>
      </c>
      <c r="M114" s="46" t="n">
        <v>87</v>
      </c>
      <c r="N114" s="49" t="n">
        <f aca="false">MAX(H114:J114)</f>
        <v>72</v>
      </c>
      <c r="O114" s="49" t="n">
        <f aca="false">MAX(K114:M114)</f>
        <v>87</v>
      </c>
      <c r="P114" s="50" t="n">
        <f aca="false">N114+O114</f>
        <v>159</v>
      </c>
      <c r="Q114" s="51" t="s">
        <v>37</v>
      </c>
      <c r="R114" s="52" t="n">
        <f aca="false">P114*G114</f>
        <v>200.302045769273</v>
      </c>
    </row>
    <row r="115" customFormat="false" ht="15" hidden="false" customHeight="false" outlineLevel="0" collapsed="false">
      <c r="A115" s="40" t="n">
        <v>36</v>
      </c>
      <c r="B115" s="41" t="n">
        <v>5</v>
      </c>
      <c r="C115" s="42" t="s">
        <v>160</v>
      </c>
      <c r="D115" s="43" t="n">
        <v>39174</v>
      </c>
      <c r="E115" s="49" t="s">
        <v>28</v>
      </c>
      <c r="F115" s="44" t="n">
        <v>77.5</v>
      </c>
      <c r="G115" s="45" t="n">
        <f aca="false">POWER(10,(0.75194503*(LOG10(F115/175.508)*LOG10(F115/175.508))))</f>
        <v>1.24383083140043</v>
      </c>
      <c r="H115" s="42" t="n">
        <v>40</v>
      </c>
      <c r="I115" s="46" t="n">
        <v>45</v>
      </c>
      <c r="J115" s="47" t="s">
        <v>53</v>
      </c>
      <c r="K115" s="42" t="n">
        <v>50</v>
      </c>
      <c r="L115" s="46" t="n">
        <v>55</v>
      </c>
      <c r="M115" s="46" t="n">
        <v>61</v>
      </c>
      <c r="N115" s="49" t="n">
        <f aca="false">MAX(H115:J115)</f>
        <v>45</v>
      </c>
      <c r="O115" s="49" t="n">
        <f aca="false">MAX(K115:M115)</f>
        <v>61</v>
      </c>
      <c r="P115" s="50" t="n">
        <f aca="false">N115+O115</f>
        <v>106</v>
      </c>
      <c r="Q115" s="51" t="n">
        <v>4</v>
      </c>
      <c r="R115" s="52" t="n">
        <f aca="false">P115*G115</f>
        <v>131.846068128446</v>
      </c>
    </row>
    <row r="116" customFormat="false" ht="14.45" hidden="false" customHeight="false" outlineLevel="0" collapsed="false">
      <c r="A116" s="103"/>
      <c r="B116" s="105"/>
      <c r="C116" s="105"/>
      <c r="D116" s="106"/>
      <c r="E116" s="107"/>
      <c r="F116" s="108" t="s">
        <v>161</v>
      </c>
      <c r="G116" s="109"/>
      <c r="H116" s="105"/>
      <c r="I116" s="110"/>
      <c r="J116" s="107"/>
      <c r="K116" s="105"/>
      <c r="L116" s="110"/>
      <c r="M116" s="110"/>
      <c r="N116" s="107"/>
      <c r="O116" s="107"/>
      <c r="P116" s="107"/>
      <c r="Q116" s="111"/>
      <c r="R116" s="112"/>
    </row>
    <row r="117" customFormat="false" ht="15" hidden="false" customHeight="false" outlineLevel="0" collapsed="false">
      <c r="A117" s="40" t="n">
        <v>49</v>
      </c>
      <c r="B117" s="41" t="n">
        <v>1</v>
      </c>
      <c r="C117" s="42" t="s">
        <v>162</v>
      </c>
      <c r="D117" s="43" t="n">
        <v>38065</v>
      </c>
      <c r="E117" s="49" t="s">
        <v>43</v>
      </c>
      <c r="F117" s="44" t="n">
        <v>89.6</v>
      </c>
      <c r="G117" s="45" t="n">
        <f aca="false">POWER(10,(0.75194503*(LOG10(F117/175.508)*LOG10(F117/175.508))))</f>
        <v>1.15906814473166</v>
      </c>
      <c r="H117" s="42" t="n">
        <v>72</v>
      </c>
      <c r="I117" s="46" t="n">
        <v>76</v>
      </c>
      <c r="J117" s="50" t="n">
        <v>80</v>
      </c>
      <c r="K117" s="42" t="n">
        <v>85</v>
      </c>
      <c r="L117" s="66" t="s">
        <v>148</v>
      </c>
      <c r="M117" s="66" t="s">
        <v>148</v>
      </c>
      <c r="N117" s="49" t="n">
        <f aca="false">MAX(H117:J117)</f>
        <v>80</v>
      </c>
      <c r="O117" s="49" t="n">
        <f aca="false">MAX(K117:M117)</f>
        <v>85</v>
      </c>
      <c r="P117" s="50" t="n">
        <f aca="false">N117+O117</f>
        <v>165</v>
      </c>
      <c r="Q117" s="51" t="s">
        <v>30</v>
      </c>
      <c r="R117" s="52" t="n">
        <f aca="false">P117*G117</f>
        <v>191.246243880724</v>
      </c>
    </row>
    <row r="118" customFormat="false" ht="15" hidden="false" customHeight="false" outlineLevel="0" collapsed="false">
      <c r="A118" s="40" t="n">
        <v>3</v>
      </c>
      <c r="B118" s="41" t="n">
        <v>2</v>
      </c>
      <c r="C118" s="42" t="s">
        <v>163</v>
      </c>
      <c r="D118" s="43" t="n">
        <v>38196</v>
      </c>
      <c r="E118" s="49" t="s">
        <v>129</v>
      </c>
      <c r="F118" s="44" t="n">
        <v>89.2</v>
      </c>
      <c r="G118" s="45" t="n">
        <f aca="false">POWER(10,(0.75194503*(LOG10(F118/175.508)*LOG10(F118/175.508))))</f>
        <v>1.16135524618883</v>
      </c>
      <c r="H118" s="42" t="n">
        <v>42</v>
      </c>
      <c r="I118" s="46" t="n">
        <v>47</v>
      </c>
      <c r="J118" s="50" t="n">
        <v>49</v>
      </c>
      <c r="K118" s="48" t="s">
        <v>54</v>
      </c>
      <c r="L118" s="46" t="n">
        <v>61</v>
      </c>
      <c r="M118" s="46" t="n">
        <v>70</v>
      </c>
      <c r="N118" s="49" t="n">
        <f aca="false">MAX(H118:J118)</f>
        <v>49</v>
      </c>
      <c r="O118" s="49" t="n">
        <f aca="false">MAX(K118:M118)</f>
        <v>70</v>
      </c>
      <c r="P118" s="50" t="n">
        <f aca="false">N118+O118</f>
        <v>119</v>
      </c>
      <c r="Q118" s="51" t="s">
        <v>37</v>
      </c>
      <c r="R118" s="52" t="n">
        <f aca="false">P118*G118</f>
        <v>138.201274296471</v>
      </c>
    </row>
    <row r="119" customFormat="false" ht="15.75" hidden="false" customHeight="false" outlineLevel="0" collapsed="false">
      <c r="A119" s="77" t="n">
        <v>22</v>
      </c>
      <c r="B119" s="78" t="n">
        <v>3</v>
      </c>
      <c r="C119" s="79" t="s">
        <v>164</v>
      </c>
      <c r="D119" s="80" t="n">
        <v>38515</v>
      </c>
      <c r="E119" s="85" t="s">
        <v>28</v>
      </c>
      <c r="F119" s="81" t="n">
        <v>89.1</v>
      </c>
      <c r="G119" s="82" t="n">
        <f aca="false">POWER(10,(0.75194503*(LOG10(F119/175.508)*LOG10(F119/175.508))))</f>
        <v>1.16193171304289</v>
      </c>
      <c r="H119" s="79" t="n">
        <v>45</v>
      </c>
      <c r="I119" s="83" t="n">
        <v>50</v>
      </c>
      <c r="J119" s="86" t="n">
        <v>52</v>
      </c>
      <c r="K119" s="79" t="n">
        <v>60</v>
      </c>
      <c r="L119" s="83" t="n">
        <v>64</v>
      </c>
      <c r="M119" s="83" t="n">
        <v>66</v>
      </c>
      <c r="N119" s="85" t="n">
        <f aca="false">MAX(H119:J119)</f>
        <v>52</v>
      </c>
      <c r="O119" s="85" t="n">
        <f aca="false">MAX(K119:M119)</f>
        <v>66</v>
      </c>
      <c r="P119" s="86" t="n">
        <f aca="false">N119+O119</f>
        <v>118</v>
      </c>
      <c r="Q119" s="87" t="s">
        <v>34</v>
      </c>
      <c r="R119" s="88" t="n">
        <f aca="false">P119*G119</f>
        <v>137.107942139061</v>
      </c>
    </row>
    <row r="120" customFormat="false" ht="14.45" hidden="false" customHeight="false" outlineLevel="0" collapsed="false">
      <c r="A120" s="1"/>
      <c r="B120" s="4"/>
      <c r="C120" s="4"/>
      <c r="D120" s="67"/>
      <c r="E120" s="8"/>
      <c r="F120" s="68"/>
      <c r="G120" s="69"/>
      <c r="H120" s="4"/>
      <c r="I120" s="7"/>
      <c r="J120" s="8"/>
      <c r="K120" s="4"/>
      <c r="L120" s="7"/>
      <c r="M120" s="7"/>
      <c r="N120" s="8"/>
      <c r="O120" s="8"/>
      <c r="P120" s="8"/>
      <c r="Q120" s="70"/>
      <c r="R120" s="71"/>
    </row>
    <row r="121" customFormat="false" ht="15" hidden="false" customHeight="false" outlineLevel="0" collapsed="false">
      <c r="A121" s="1"/>
      <c r="B121" s="1"/>
      <c r="C121" s="8" t="s">
        <v>138</v>
      </c>
      <c r="D121" s="5"/>
      <c r="E121" s="1"/>
      <c r="F121" s="73" t="s">
        <v>57</v>
      </c>
      <c r="G121" s="73"/>
      <c r="H121" s="5" t="s">
        <v>58</v>
      </c>
      <c r="I121" s="5"/>
      <c r="J121" s="1"/>
      <c r="K121" s="7"/>
      <c r="L121" s="72" t="s">
        <v>59</v>
      </c>
      <c r="M121" s="72"/>
      <c r="N121" s="5" t="s">
        <v>60</v>
      </c>
      <c r="O121" s="9"/>
      <c r="P121" s="1"/>
      <c r="Q121" s="74"/>
      <c r="R121" s="1"/>
    </row>
    <row r="122" customFormat="false" ht="14.45" hidden="false" customHeight="false" outlineLevel="0" collapsed="false">
      <c r="A122" s="1"/>
      <c r="B122" s="1"/>
      <c r="C122" s="4"/>
      <c r="D122" s="5"/>
      <c r="E122" s="1"/>
      <c r="F122" s="68"/>
      <c r="G122" s="8"/>
      <c r="H122" s="5" t="s">
        <v>63</v>
      </c>
      <c r="I122" s="5"/>
      <c r="J122" s="1"/>
      <c r="K122" s="7"/>
      <c r="L122" s="1"/>
      <c r="M122" s="75" t="s">
        <v>62</v>
      </c>
      <c r="N122" s="5" t="s">
        <v>165</v>
      </c>
      <c r="O122" s="114"/>
      <c r="P122" s="1"/>
      <c r="Q122" s="74"/>
      <c r="R122" s="1"/>
    </row>
    <row r="123" customFormat="false" ht="14.45" hidden="false" customHeight="false" outlineLevel="0" collapsed="false">
      <c r="A123" s="1"/>
      <c r="B123" s="1"/>
      <c r="C123" s="4"/>
      <c r="D123" s="5"/>
      <c r="E123" s="1"/>
      <c r="F123" s="68"/>
      <c r="G123" s="8"/>
      <c r="H123" s="5" t="s">
        <v>61</v>
      </c>
      <c r="I123" s="5"/>
      <c r="J123" s="1"/>
      <c r="K123" s="7"/>
      <c r="L123" s="1"/>
      <c r="M123" s="75"/>
      <c r="N123" s="5"/>
      <c r="O123" s="114"/>
      <c r="P123" s="1"/>
      <c r="Q123" s="74"/>
      <c r="R123" s="1"/>
    </row>
    <row r="124" customFormat="false" ht="14.45" hidden="false" customHeight="false" outlineLevel="0" collapsed="false">
      <c r="A124" s="1"/>
      <c r="B124" s="1"/>
      <c r="C124" s="4" t="s">
        <v>166</v>
      </c>
      <c r="D124" s="5"/>
      <c r="E124" s="1"/>
      <c r="F124" s="68"/>
      <c r="G124" s="8"/>
      <c r="H124" s="5"/>
      <c r="I124" s="5"/>
      <c r="J124" s="1"/>
      <c r="K124" s="7"/>
      <c r="L124" s="1"/>
      <c r="M124" s="75"/>
      <c r="N124" s="5"/>
      <c r="O124" s="114"/>
      <c r="P124" s="1"/>
      <c r="Q124" s="74"/>
      <c r="R124" s="1"/>
    </row>
    <row r="125" customFormat="false" ht="14.45" hidden="false" customHeight="false" outlineLevel="0" collapsed="false">
      <c r="A125" s="1"/>
      <c r="B125" s="1"/>
      <c r="C125" s="4" t="s">
        <v>153</v>
      </c>
      <c r="D125" s="5" t="s">
        <v>18</v>
      </c>
      <c r="E125" s="1" t="s">
        <v>167</v>
      </c>
      <c r="F125" s="68"/>
      <c r="G125" s="8"/>
      <c r="H125" s="5"/>
      <c r="I125" s="5"/>
      <c r="J125" s="1"/>
      <c r="K125" s="7"/>
      <c r="L125" s="1"/>
      <c r="M125" s="75"/>
      <c r="N125" s="5"/>
      <c r="O125" s="114"/>
      <c r="P125" s="1"/>
      <c r="Q125" s="74"/>
      <c r="R125" s="1"/>
    </row>
    <row r="126" customFormat="false" ht="15" hidden="false" customHeight="false" outlineLevel="0" collapsed="false">
      <c r="A126" s="1"/>
      <c r="B126" s="1"/>
      <c r="C126" s="4"/>
      <c r="D126" s="5" t="s">
        <v>19</v>
      </c>
      <c r="E126" s="1" t="s">
        <v>168</v>
      </c>
      <c r="F126" s="68"/>
      <c r="G126" s="8"/>
      <c r="H126" s="5"/>
      <c r="I126" s="5"/>
      <c r="J126" s="1"/>
      <c r="K126" s="7"/>
      <c r="L126" s="4"/>
      <c r="M126" s="75"/>
      <c r="N126" s="5"/>
      <c r="O126" s="1"/>
      <c r="P126" s="1"/>
      <c r="Q126" s="74"/>
      <c r="R126" s="1"/>
    </row>
    <row r="127" customFormat="false" ht="14.45" hidden="false" customHeight="false" outlineLevel="0" collapsed="false">
      <c r="A127" s="1"/>
      <c r="B127" s="1"/>
      <c r="C127" s="4"/>
      <c r="D127" s="5" t="s">
        <v>20</v>
      </c>
      <c r="E127" s="1" t="s">
        <v>169</v>
      </c>
      <c r="F127" s="68"/>
      <c r="G127" s="8"/>
      <c r="H127" s="5"/>
      <c r="I127" s="5"/>
      <c r="J127" s="1"/>
      <c r="K127" s="7"/>
      <c r="L127" s="4"/>
      <c r="M127" s="75"/>
      <c r="N127" s="5"/>
      <c r="O127" s="1"/>
      <c r="P127" s="1"/>
      <c r="Q127" s="74"/>
      <c r="R127" s="1"/>
    </row>
    <row r="128" customFormat="false" ht="14.45" hidden="false" customHeight="false" outlineLevel="0" collapsed="false">
      <c r="A128" s="1"/>
      <c r="B128" s="1"/>
      <c r="C128" s="4"/>
      <c r="D128" s="5"/>
      <c r="E128" s="1"/>
      <c r="F128" s="68"/>
      <c r="G128" s="8"/>
      <c r="H128" s="5"/>
      <c r="I128" s="5"/>
      <c r="J128" s="1"/>
      <c r="K128" s="7"/>
      <c r="L128" s="4"/>
      <c r="M128" s="75"/>
      <c r="N128" s="5"/>
      <c r="O128" s="1"/>
      <c r="P128" s="1"/>
      <c r="Q128" s="74"/>
      <c r="R128" s="1"/>
    </row>
    <row r="129" customFormat="false" ht="17.45" hidden="false" customHeight="false" outlineLevel="0" collapsed="false">
      <c r="A129" s="1"/>
      <c r="B129" s="2" t="s">
        <v>0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customFormat="false" ht="14.45" hidden="false" customHeight="false" outlineLevel="0" collapsed="false">
      <c r="A130" s="1"/>
      <c r="B130" s="3" t="s">
        <v>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customFormat="false" ht="14.45" hidden="false" customHeight="false" outlineLevel="0" collapsed="false">
      <c r="A131" s="1"/>
      <c r="B131" s="3"/>
      <c r="C131" s="3" t="s">
        <v>170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customFormat="false" ht="15" hidden="false" customHeight="false" outlineLevel="0" collapsed="false">
      <c r="A132" s="1"/>
      <c r="B132" s="4"/>
      <c r="C132" s="3" t="s">
        <v>171</v>
      </c>
      <c r="D132" s="1"/>
      <c r="E132" s="5"/>
      <c r="F132" s="68"/>
      <c r="G132" s="8"/>
      <c r="H132" s="76" t="s">
        <v>172</v>
      </c>
      <c r="I132" s="9"/>
      <c r="J132" s="1"/>
      <c r="K132" s="7"/>
      <c r="L132" s="7"/>
      <c r="M132" s="76" t="s">
        <v>173</v>
      </c>
      <c r="N132" s="76"/>
      <c r="O132" s="76"/>
      <c r="P132" s="76"/>
      <c r="Q132" s="74"/>
      <c r="R132" s="1"/>
    </row>
    <row r="133" customFormat="false" ht="15" hidden="false" customHeight="false" outlineLevel="0" collapsed="false">
      <c r="A133" s="1"/>
      <c r="B133" s="4"/>
      <c r="C133" s="76"/>
      <c r="D133" s="1"/>
      <c r="E133" s="5"/>
      <c r="F133" s="68"/>
      <c r="G133" s="8"/>
      <c r="H133" s="75"/>
      <c r="I133" s="9"/>
      <c r="J133" s="1"/>
      <c r="K133" s="7"/>
      <c r="L133" s="7"/>
      <c r="M133" s="1"/>
      <c r="N133" s="1"/>
      <c r="O133" s="1"/>
      <c r="P133" s="1"/>
      <c r="Q133" s="74"/>
      <c r="R133" s="1"/>
    </row>
    <row r="134" customFormat="false" ht="15.75" hidden="false" customHeight="false" outlineLevel="0" collapsed="false">
      <c r="A134" s="11"/>
      <c r="B134" s="129" t="s">
        <v>6</v>
      </c>
      <c r="C134" s="129"/>
      <c r="D134" s="129"/>
      <c r="E134" s="129"/>
      <c r="F134" s="129"/>
      <c r="G134" s="129"/>
      <c r="H134" s="130" t="s">
        <v>7</v>
      </c>
      <c r="I134" s="130"/>
      <c r="J134" s="130"/>
      <c r="K134" s="130"/>
      <c r="L134" s="130"/>
      <c r="M134" s="130"/>
      <c r="N134" s="131" t="s">
        <v>8</v>
      </c>
      <c r="O134" s="131"/>
      <c r="P134" s="131"/>
      <c r="Q134" s="131"/>
      <c r="R134" s="131"/>
    </row>
    <row r="135" customFormat="false" ht="15" hidden="false" customHeight="true" outlineLevel="0" collapsed="false">
      <c r="A135" s="132" t="s">
        <v>9</v>
      </c>
      <c r="B135" s="133" t="s">
        <v>174</v>
      </c>
      <c r="C135" s="133" t="s">
        <v>11</v>
      </c>
      <c r="D135" s="133" t="s">
        <v>12</v>
      </c>
      <c r="E135" s="133" t="s">
        <v>13</v>
      </c>
      <c r="F135" s="134" t="s">
        <v>14</v>
      </c>
      <c r="G135" s="135" t="s">
        <v>15</v>
      </c>
      <c r="H135" s="136" t="s">
        <v>16</v>
      </c>
      <c r="I135" s="136"/>
      <c r="J135" s="136"/>
      <c r="K135" s="136" t="s">
        <v>17</v>
      </c>
      <c r="L135" s="136"/>
      <c r="M135" s="136"/>
      <c r="N135" s="137" t="s">
        <v>18</v>
      </c>
      <c r="O135" s="137" t="s">
        <v>19</v>
      </c>
      <c r="P135" s="137" t="s">
        <v>20</v>
      </c>
      <c r="Q135" s="138" t="s">
        <v>21</v>
      </c>
      <c r="R135" s="139" t="s">
        <v>22</v>
      </c>
    </row>
    <row r="136" customFormat="false" ht="15.75" hidden="false" customHeight="false" outlineLevel="0" collapsed="false">
      <c r="A136" s="102" t="s">
        <v>23</v>
      </c>
      <c r="B136" s="133"/>
      <c r="C136" s="133"/>
      <c r="D136" s="133"/>
      <c r="E136" s="133"/>
      <c r="F136" s="134"/>
      <c r="G136" s="135"/>
      <c r="H136" s="99" t="n">
        <v>1</v>
      </c>
      <c r="I136" s="99" t="n">
        <v>2</v>
      </c>
      <c r="J136" s="99" t="n">
        <v>3</v>
      </c>
      <c r="K136" s="99" t="n">
        <v>1</v>
      </c>
      <c r="L136" s="99" t="n">
        <v>2</v>
      </c>
      <c r="M136" s="99" t="n">
        <v>3</v>
      </c>
      <c r="N136" s="137"/>
      <c r="O136" s="137"/>
      <c r="P136" s="137"/>
      <c r="Q136" s="138"/>
      <c r="R136" s="139"/>
    </row>
    <row r="137" customFormat="false" ht="15.75" hidden="false" customHeight="false" outlineLevel="0" collapsed="false">
      <c r="A137" s="115"/>
      <c r="B137" s="116" t="s">
        <v>46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customFormat="false" ht="15" hidden="false" customHeight="false" outlineLevel="0" collapsed="false">
      <c r="A138" s="117"/>
      <c r="B138" s="118"/>
      <c r="C138" s="118"/>
      <c r="D138" s="119"/>
      <c r="E138" s="120"/>
      <c r="F138" s="121" t="s">
        <v>175</v>
      </c>
      <c r="G138" s="122"/>
      <c r="H138" s="118"/>
      <c r="I138" s="123"/>
      <c r="J138" s="120"/>
      <c r="K138" s="118"/>
      <c r="L138" s="123"/>
      <c r="M138" s="123"/>
      <c r="N138" s="120"/>
      <c r="O138" s="120"/>
      <c r="P138" s="120"/>
      <c r="Q138" s="124"/>
      <c r="R138" s="125"/>
    </row>
    <row r="139" customFormat="false" ht="15" hidden="false" customHeight="false" outlineLevel="0" collapsed="false">
      <c r="A139" s="40" t="n">
        <v>27</v>
      </c>
      <c r="B139" s="41" t="n">
        <v>1</v>
      </c>
      <c r="C139" s="42" t="s">
        <v>176</v>
      </c>
      <c r="D139" s="43" t="n">
        <v>38308</v>
      </c>
      <c r="E139" s="49" t="s">
        <v>126</v>
      </c>
      <c r="F139" s="44" t="n">
        <v>84.8</v>
      </c>
      <c r="G139" s="45" t="n">
        <f aca="false">POWER(10,(0.75194503*(LOG10(F139/175.508)*LOG10(F139/175.508))))</f>
        <v>1.18860954493166</v>
      </c>
      <c r="H139" s="42" t="n">
        <v>50</v>
      </c>
      <c r="I139" s="46" t="n">
        <v>57</v>
      </c>
      <c r="J139" s="50" t="n">
        <v>65</v>
      </c>
      <c r="K139" s="42" t="n">
        <v>65</v>
      </c>
      <c r="L139" s="46" t="n">
        <v>70</v>
      </c>
      <c r="M139" s="46" t="n">
        <v>77</v>
      </c>
      <c r="N139" s="49" t="n">
        <f aca="false">MAX(H139:J139)</f>
        <v>65</v>
      </c>
      <c r="O139" s="49" t="n">
        <f aca="false">MAX(K139:M139)</f>
        <v>77</v>
      </c>
      <c r="P139" s="50" t="n">
        <f aca="false">N139+O139</f>
        <v>142</v>
      </c>
      <c r="Q139" s="51" t="n">
        <v>4</v>
      </c>
      <c r="R139" s="52" t="n">
        <f aca="false">P139*G139</f>
        <v>168.782555380296</v>
      </c>
    </row>
    <row r="140" customFormat="false" ht="15" hidden="false" customHeight="false" outlineLevel="0" collapsed="false">
      <c r="A140" s="40" t="n">
        <v>55</v>
      </c>
      <c r="B140" s="41" t="n">
        <v>2</v>
      </c>
      <c r="C140" s="42" t="s">
        <v>177</v>
      </c>
      <c r="D140" s="43" t="n">
        <v>38262</v>
      </c>
      <c r="E140" s="49" t="s">
        <v>126</v>
      </c>
      <c r="F140" s="44" t="n">
        <v>82.2</v>
      </c>
      <c r="G140" s="45" t="n">
        <f aca="false">POWER(10,(0.75194503*(LOG10(F140/175.508)*LOG10(F140/175.508))))</f>
        <v>1.20670676825346</v>
      </c>
      <c r="H140" s="42" t="n">
        <v>60</v>
      </c>
      <c r="I140" s="66" t="s">
        <v>77</v>
      </c>
      <c r="J140" s="47" t="s">
        <v>133</v>
      </c>
      <c r="K140" s="42" t="n">
        <v>75</v>
      </c>
      <c r="L140" s="46" t="n">
        <v>85</v>
      </c>
      <c r="M140" s="66" t="s">
        <v>148</v>
      </c>
      <c r="N140" s="49" t="n">
        <f aca="false">MAX(H140:J140)</f>
        <v>60</v>
      </c>
      <c r="O140" s="49" t="n">
        <f aca="false">MAX(K140:M140)</f>
        <v>85</v>
      </c>
      <c r="P140" s="50" t="n">
        <f aca="false">N140+O140</f>
        <v>145</v>
      </c>
      <c r="Q140" s="51" t="s">
        <v>34</v>
      </c>
      <c r="R140" s="52" t="n">
        <f aca="false">P140*G140</f>
        <v>174.972481396751</v>
      </c>
    </row>
    <row r="141" customFormat="false" ht="15" hidden="false" customHeight="false" outlineLevel="0" collapsed="false">
      <c r="A141" s="40" t="n">
        <v>40</v>
      </c>
      <c r="B141" s="41" t="n">
        <v>3</v>
      </c>
      <c r="C141" s="42" t="s">
        <v>178</v>
      </c>
      <c r="D141" s="43" t="n">
        <v>38871</v>
      </c>
      <c r="E141" s="49" t="s">
        <v>43</v>
      </c>
      <c r="F141" s="44" t="n">
        <v>84.1</v>
      </c>
      <c r="G141" s="45" t="n">
        <f aca="false">POWER(10,(0.75194503*(LOG10(F141/175.508)*LOG10(F141/175.508))))</f>
        <v>1.19332620974359</v>
      </c>
      <c r="H141" s="42" t="n">
        <v>113</v>
      </c>
      <c r="I141" s="66" t="s">
        <v>155</v>
      </c>
      <c r="J141" s="128" t="n">
        <v>118</v>
      </c>
      <c r="K141" s="127" t="n">
        <v>133</v>
      </c>
      <c r="L141" s="126" t="n">
        <v>137</v>
      </c>
      <c r="M141" s="66" t="s">
        <v>179</v>
      </c>
      <c r="N141" s="49" t="n">
        <f aca="false">MAX(H141:J141)</f>
        <v>118</v>
      </c>
      <c r="O141" s="49" t="n">
        <f aca="false">MAX(K141:M141)</f>
        <v>137</v>
      </c>
      <c r="P141" s="128" t="n">
        <f aca="false">N141+O141</f>
        <v>255</v>
      </c>
      <c r="Q141" s="51" t="s">
        <v>30</v>
      </c>
      <c r="R141" s="52" t="n">
        <f aca="false">P141*G141</f>
        <v>304.298183484614</v>
      </c>
    </row>
    <row r="142" customFormat="false" ht="15" hidden="false" customHeight="false" outlineLevel="0" collapsed="false">
      <c r="A142" s="40" t="n">
        <v>32</v>
      </c>
      <c r="B142" s="41" t="n">
        <v>4</v>
      </c>
      <c r="C142" s="42" t="s">
        <v>180</v>
      </c>
      <c r="D142" s="43" t="n">
        <v>38568</v>
      </c>
      <c r="E142" s="49" t="s">
        <v>181</v>
      </c>
      <c r="F142" s="44" t="n">
        <v>87.5</v>
      </c>
      <c r="G142" s="45" t="n">
        <f aca="false">POWER(10,(0.75194503*(LOG10(F142/175.508)*LOG10(F142/175.508))))</f>
        <v>1.17141734996357</v>
      </c>
      <c r="H142" s="48" t="s">
        <v>53</v>
      </c>
      <c r="I142" s="46" t="n">
        <v>55</v>
      </c>
      <c r="J142" s="47" t="s">
        <v>117</v>
      </c>
      <c r="K142" s="48" t="s">
        <v>148</v>
      </c>
      <c r="L142" s="46" t="n">
        <v>90</v>
      </c>
      <c r="M142" s="46" t="n">
        <v>95</v>
      </c>
      <c r="N142" s="49" t="n">
        <f aca="false">MAX(H142:J142)</f>
        <v>55</v>
      </c>
      <c r="O142" s="49" t="n">
        <f aca="false">MAX(K142:M142)</f>
        <v>95</v>
      </c>
      <c r="P142" s="50" t="n">
        <f aca="false">N142+O142</f>
        <v>150</v>
      </c>
      <c r="Q142" s="51" t="s">
        <v>37</v>
      </c>
      <c r="R142" s="52" t="n">
        <f aca="false">P142*G142</f>
        <v>175.712602494535</v>
      </c>
    </row>
    <row r="143" customFormat="false" ht="15" hidden="false" customHeight="false" outlineLevel="0" collapsed="false">
      <c r="A143" s="140"/>
      <c r="B143" s="141"/>
      <c r="C143" s="141"/>
      <c r="D143" s="142"/>
      <c r="E143" s="143"/>
      <c r="F143" s="144" t="s">
        <v>182</v>
      </c>
      <c r="G143" s="145"/>
      <c r="H143" s="141"/>
      <c r="I143" s="146"/>
      <c r="J143" s="143"/>
      <c r="K143" s="141"/>
      <c r="L143" s="146"/>
      <c r="M143" s="146"/>
      <c r="N143" s="143"/>
      <c r="O143" s="143"/>
      <c r="P143" s="143"/>
      <c r="Q143" s="147"/>
      <c r="R143" s="148"/>
    </row>
    <row r="144" customFormat="false" ht="15" hidden="false" customHeight="false" outlineLevel="0" collapsed="false">
      <c r="A144" s="40" t="n">
        <v>26</v>
      </c>
      <c r="B144" s="41" t="n">
        <v>1</v>
      </c>
      <c r="C144" s="42" t="s">
        <v>183</v>
      </c>
      <c r="D144" s="43" t="n">
        <v>40032</v>
      </c>
      <c r="E144" s="49" t="s">
        <v>137</v>
      </c>
      <c r="F144" s="44" t="n">
        <v>100.9</v>
      </c>
      <c r="G144" s="45" t="n">
        <f aca="false">POWER(10,(0.75194503*(LOG10(F144/175.508)*LOG10(F144/175.508))))</f>
        <v>1.10524512169507</v>
      </c>
      <c r="H144" s="42" t="n">
        <v>25</v>
      </c>
      <c r="I144" s="46" t="n">
        <v>28</v>
      </c>
      <c r="J144" s="50" t="n">
        <v>30</v>
      </c>
      <c r="K144" s="48" t="s">
        <v>29</v>
      </c>
      <c r="L144" s="46" t="n">
        <v>30</v>
      </c>
      <c r="M144" s="46" t="n">
        <v>35</v>
      </c>
      <c r="N144" s="49" t="n">
        <f aca="false">MAX(H144:J144)</f>
        <v>30</v>
      </c>
      <c r="O144" s="49" t="n">
        <f aca="false">MAX(K144:M144)</f>
        <v>35</v>
      </c>
      <c r="P144" s="50" t="n">
        <f aca="false">N144+O144</f>
        <v>65</v>
      </c>
      <c r="Q144" s="51" t="s">
        <v>37</v>
      </c>
      <c r="R144" s="52" t="n">
        <f aca="false">P144*G144</f>
        <v>71.8409329101797</v>
      </c>
    </row>
    <row r="145" customFormat="false" ht="15" hidden="false" customHeight="false" outlineLevel="0" collapsed="false">
      <c r="A145" s="28" t="n">
        <v>31</v>
      </c>
      <c r="B145" s="29" t="n">
        <v>2</v>
      </c>
      <c r="C145" s="30" t="s">
        <v>184</v>
      </c>
      <c r="D145" s="31" t="n">
        <v>38578</v>
      </c>
      <c r="E145" s="37" t="s">
        <v>28</v>
      </c>
      <c r="F145" s="32" t="n">
        <v>101.8</v>
      </c>
      <c r="G145" s="33" t="n">
        <f aca="false">POWER(10,(0.75194503*(LOG10(F145/175.508)*LOG10(F145/175.508))))</f>
        <v>1.10173071332384</v>
      </c>
      <c r="H145" s="36" t="s">
        <v>185</v>
      </c>
      <c r="I145" s="34" t="n">
        <v>105</v>
      </c>
      <c r="J145" s="91" t="n">
        <v>112</v>
      </c>
      <c r="K145" s="30" t="n">
        <v>125</v>
      </c>
      <c r="L145" s="61" t="s">
        <v>186</v>
      </c>
      <c r="M145" s="90" t="n">
        <v>132</v>
      </c>
      <c r="N145" s="37" t="n">
        <f aca="false">MAX(H145:J145)</f>
        <v>112</v>
      </c>
      <c r="O145" s="37" t="n">
        <f aca="false">MAX(K145:M145)</f>
        <v>132</v>
      </c>
      <c r="P145" s="91" t="n">
        <f aca="false">N145+O145</f>
        <v>244</v>
      </c>
      <c r="Q145" s="38" t="s">
        <v>30</v>
      </c>
      <c r="R145" s="39" t="n">
        <f aca="false">P145*G145</f>
        <v>268.822294051016</v>
      </c>
    </row>
    <row r="146" customFormat="false" ht="15" hidden="false" customHeight="false" outlineLevel="0" collapsed="false">
      <c r="A146" s="103"/>
      <c r="B146" s="105"/>
      <c r="C146" s="105"/>
      <c r="D146" s="106"/>
      <c r="E146" s="107"/>
      <c r="F146" s="108" t="s">
        <v>187</v>
      </c>
      <c r="G146" s="109"/>
      <c r="H146" s="105"/>
      <c r="I146" s="110"/>
      <c r="J146" s="107"/>
      <c r="K146" s="105"/>
      <c r="L146" s="110"/>
      <c r="M146" s="110"/>
      <c r="N146" s="107"/>
      <c r="O146" s="107"/>
      <c r="P146" s="107"/>
      <c r="Q146" s="111"/>
      <c r="R146" s="112"/>
    </row>
    <row r="147" customFormat="false" ht="15" hidden="false" customHeight="false" outlineLevel="0" collapsed="false">
      <c r="A147" s="40" t="n">
        <v>5</v>
      </c>
      <c r="B147" s="41" t="n">
        <v>1</v>
      </c>
      <c r="C147" s="42" t="s">
        <v>188</v>
      </c>
      <c r="D147" s="43" t="n">
        <v>38497</v>
      </c>
      <c r="E147" s="49" t="s">
        <v>137</v>
      </c>
      <c r="F147" s="44" t="n">
        <v>110.6</v>
      </c>
      <c r="G147" s="45" t="n">
        <f aca="false">POWER(10,(0.75194503*(LOG10(F147/175.508)*LOG10(F147/175.508))))</f>
        <v>1.07211403289395</v>
      </c>
      <c r="H147" s="42" t="n">
        <v>35</v>
      </c>
      <c r="I147" s="46" t="n">
        <v>40</v>
      </c>
      <c r="J147" s="50" t="n">
        <v>43</v>
      </c>
      <c r="K147" s="42" t="n">
        <v>45</v>
      </c>
      <c r="L147" s="46" t="n">
        <v>50</v>
      </c>
      <c r="M147" s="46" t="n">
        <v>53</v>
      </c>
      <c r="N147" s="49" t="n">
        <f aca="false">MAX(H147:J147)</f>
        <v>43</v>
      </c>
      <c r="O147" s="49" t="n">
        <f aca="false">MAX(K147:M147)</f>
        <v>53</v>
      </c>
      <c r="P147" s="50" t="n">
        <f aca="false">N147+O147</f>
        <v>96</v>
      </c>
      <c r="Q147" s="51" t="s">
        <v>37</v>
      </c>
      <c r="R147" s="52" t="n">
        <f aca="false">P147*G147</f>
        <v>102.922947157819</v>
      </c>
    </row>
    <row r="148" customFormat="false" ht="15" hidden="false" customHeight="false" outlineLevel="0" collapsed="false">
      <c r="A148" s="40" t="n">
        <v>21</v>
      </c>
      <c r="B148" s="41" t="n">
        <v>3</v>
      </c>
      <c r="C148" s="42" t="s">
        <v>189</v>
      </c>
      <c r="D148" s="43" t="n">
        <v>38071</v>
      </c>
      <c r="E148" s="49" t="s">
        <v>43</v>
      </c>
      <c r="F148" s="44" t="n">
        <v>112.5</v>
      </c>
      <c r="G148" s="45" t="n">
        <f aca="false">POWER(10,(0.75194503*(LOG10(F148/175.508)*LOG10(F148/175.508))))</f>
        <v>1.06672169238966</v>
      </c>
      <c r="H148" s="42" t="n">
        <v>105</v>
      </c>
      <c r="I148" s="46" t="n">
        <v>110</v>
      </c>
      <c r="J148" s="50" t="n">
        <v>113</v>
      </c>
      <c r="K148" s="42" t="n">
        <v>134</v>
      </c>
      <c r="L148" s="46" t="n">
        <v>140</v>
      </c>
      <c r="M148" s="66" t="s">
        <v>190</v>
      </c>
      <c r="N148" s="49" t="n">
        <f aca="false">MAX(H148:J148)</f>
        <v>113</v>
      </c>
      <c r="O148" s="49" t="n">
        <f aca="false">MAX(K148:M148)</f>
        <v>140</v>
      </c>
      <c r="P148" s="50" t="n">
        <f aca="false">N148+O148</f>
        <v>253</v>
      </c>
      <c r="Q148" s="51" t="s">
        <v>30</v>
      </c>
      <c r="R148" s="52" t="n">
        <f aca="false">P148*G148</f>
        <v>269.880588174585</v>
      </c>
    </row>
    <row r="149" customFormat="false" ht="15" hidden="false" customHeight="false" outlineLevel="0" collapsed="false">
      <c r="A149" s="1"/>
      <c r="B149" s="4"/>
      <c r="C149" s="4"/>
      <c r="D149" s="4"/>
      <c r="E149" s="8"/>
      <c r="F149" s="68"/>
      <c r="G149" s="69"/>
      <c r="H149" s="4"/>
      <c r="I149" s="7"/>
      <c r="J149" s="8"/>
      <c r="K149" s="4"/>
      <c r="L149" s="7"/>
      <c r="M149" s="7"/>
      <c r="N149" s="8"/>
      <c r="O149" s="8"/>
      <c r="P149" s="8"/>
      <c r="Q149" s="70"/>
      <c r="R149" s="71"/>
    </row>
    <row r="150" customFormat="false" ht="15" hidden="false" customHeight="false" outlineLevel="0" collapsed="false">
      <c r="A150" s="1"/>
      <c r="B150" s="1"/>
      <c r="C150" s="8" t="s">
        <v>138</v>
      </c>
      <c r="D150" s="5"/>
      <c r="E150" s="1"/>
      <c r="F150" s="73" t="s">
        <v>57</v>
      </c>
      <c r="G150" s="73"/>
      <c r="H150" s="5" t="s">
        <v>58</v>
      </c>
      <c r="I150" s="5"/>
      <c r="J150" s="1"/>
      <c r="K150" s="7"/>
      <c r="L150" s="72" t="s">
        <v>59</v>
      </c>
      <c r="M150" s="72"/>
      <c r="N150" s="5" t="s">
        <v>60</v>
      </c>
      <c r="O150" s="9"/>
      <c r="P150" s="1"/>
      <c r="Q150" s="74"/>
      <c r="R150" s="1"/>
    </row>
    <row r="151" customFormat="false" ht="15" hidden="false" customHeight="false" outlineLevel="0" collapsed="false">
      <c r="A151" s="1"/>
      <c r="B151" s="1"/>
      <c r="C151" s="4"/>
      <c r="D151" s="5"/>
      <c r="E151" s="1"/>
      <c r="F151" s="68"/>
      <c r="G151" s="8"/>
      <c r="H151" s="5" t="s">
        <v>61</v>
      </c>
      <c r="I151" s="5"/>
      <c r="J151" s="1"/>
      <c r="K151" s="7"/>
      <c r="L151" s="1"/>
      <c r="M151" s="75" t="s">
        <v>62</v>
      </c>
      <c r="N151" s="5" t="s">
        <v>63</v>
      </c>
      <c r="O151" s="114"/>
      <c r="P151" s="1"/>
      <c r="Q151" s="74"/>
      <c r="R151" s="1"/>
    </row>
    <row r="152" customFormat="false" ht="15" hidden="false" customHeight="false" outlineLevel="0" collapsed="false">
      <c r="A152" s="1"/>
      <c r="B152" s="1"/>
      <c r="C152" s="4"/>
      <c r="D152" s="5"/>
      <c r="E152" s="1"/>
      <c r="F152" s="68"/>
      <c r="G152" s="8"/>
      <c r="H152" s="5" t="s">
        <v>66</v>
      </c>
      <c r="I152" s="5"/>
      <c r="J152" s="1"/>
      <c r="K152" s="7"/>
      <c r="L152" s="1"/>
      <c r="M152" s="75"/>
      <c r="N152" s="5"/>
      <c r="O152" s="114"/>
      <c r="P152" s="1"/>
      <c r="Q152" s="74"/>
      <c r="R152" s="1"/>
    </row>
    <row r="153" customFormat="false" ht="15" hidden="false" customHeight="false" outlineLevel="0" collapsed="false">
      <c r="A153" s="1"/>
      <c r="B153" s="1"/>
      <c r="C153" s="4" t="s">
        <v>191</v>
      </c>
      <c r="D153" s="5"/>
      <c r="E153" s="1"/>
      <c r="F153" s="68"/>
      <c r="G153" s="8"/>
      <c r="H153" s="5"/>
      <c r="I153" s="5"/>
      <c r="J153" s="1"/>
      <c r="K153" s="7"/>
      <c r="L153" s="1"/>
      <c r="M153" s="75"/>
      <c r="N153" s="5"/>
      <c r="O153" s="114"/>
      <c r="P153" s="1"/>
      <c r="Q153" s="74"/>
      <c r="R153" s="1"/>
    </row>
    <row r="154" customFormat="false" ht="13.8" hidden="false" customHeight="false" outlineLevel="0" collapsed="false">
      <c r="A154" s="1"/>
      <c r="B154" s="1"/>
      <c r="C154" s="4" t="s">
        <v>184</v>
      </c>
      <c r="D154" s="5" t="s">
        <v>192</v>
      </c>
      <c r="E154" s="1" t="s">
        <v>193</v>
      </c>
      <c r="F154" s="149" t="s">
        <v>194</v>
      </c>
      <c r="G154" s="8"/>
      <c r="H154" s="5"/>
      <c r="I154" s="5"/>
      <c r="J154" s="1"/>
      <c r="K154" s="7"/>
      <c r="L154" s="1"/>
      <c r="M154" s="75"/>
      <c r="N154" s="5"/>
      <c r="O154" s="114"/>
      <c r="P154" s="1"/>
      <c r="Q154" s="74"/>
      <c r="R154" s="1"/>
    </row>
    <row r="155" customFormat="false" ht="13.8" hidden="false" customHeight="false" outlineLevel="0" collapsed="false">
      <c r="A155" s="1"/>
      <c r="B155" s="1"/>
      <c r="C155" s="4"/>
      <c r="D155" s="150" t="s">
        <v>19</v>
      </c>
      <c r="E155" s="1" t="s">
        <v>195</v>
      </c>
      <c r="F155" s="149" t="s">
        <v>194</v>
      </c>
      <c r="G155" s="8"/>
      <c r="H155" s="5"/>
      <c r="I155" s="5"/>
      <c r="J155" s="1"/>
      <c r="K155" s="7"/>
      <c r="L155" s="1"/>
      <c r="M155" s="75"/>
      <c r="N155" s="5"/>
      <c r="O155" s="114"/>
      <c r="P155" s="1"/>
      <c r="Q155" s="74"/>
      <c r="R155" s="1"/>
    </row>
    <row r="156" customFormat="false" ht="13.8" hidden="false" customHeight="false" outlineLevel="0" collapsed="false">
      <c r="A156" s="1"/>
      <c r="B156" s="1"/>
      <c r="C156" s="4"/>
      <c r="D156" s="5" t="s">
        <v>20</v>
      </c>
      <c r="E156" s="1" t="s">
        <v>196</v>
      </c>
      <c r="F156" s="149" t="s">
        <v>194</v>
      </c>
      <c r="G156" s="8"/>
      <c r="H156" s="5"/>
      <c r="I156" s="5"/>
      <c r="J156" s="1"/>
      <c r="K156" s="7"/>
      <c r="L156" s="1"/>
      <c r="M156" s="75"/>
      <c r="N156" s="5"/>
      <c r="O156" s="114"/>
      <c r="P156" s="1"/>
      <c r="Q156" s="74"/>
      <c r="R156" s="1"/>
    </row>
    <row r="157" customFormat="false" ht="13.8" hidden="false" customHeight="false" outlineLevel="0" collapsed="false">
      <c r="A157" s="1"/>
      <c r="B157" s="1"/>
      <c r="C157" s="4" t="s">
        <v>197</v>
      </c>
      <c r="D157" s="5"/>
      <c r="E157" s="1"/>
      <c r="F157" s="149"/>
      <c r="G157" s="8"/>
      <c r="H157" s="5"/>
      <c r="I157" s="5"/>
      <c r="J157" s="1"/>
      <c r="K157" s="7"/>
      <c r="L157" s="1"/>
      <c r="M157" s="75"/>
      <c r="N157" s="5"/>
      <c r="O157" s="114"/>
      <c r="P157" s="1"/>
      <c r="Q157" s="74"/>
      <c r="R157" s="1"/>
    </row>
    <row r="158" customFormat="false" ht="13.8" hidden="false" customHeight="false" outlineLevel="0" collapsed="false">
      <c r="A158" s="1"/>
      <c r="B158" s="1"/>
      <c r="C158" s="4" t="s">
        <v>178</v>
      </c>
      <c r="D158" s="5" t="s">
        <v>192</v>
      </c>
      <c r="E158" s="1" t="s">
        <v>198</v>
      </c>
      <c r="F158" s="149" t="s">
        <v>199</v>
      </c>
      <c r="G158" s="8"/>
      <c r="H158" s="5"/>
      <c r="I158" s="5"/>
      <c r="J158" s="1"/>
      <c r="K158" s="7"/>
      <c r="L158" s="1"/>
      <c r="M158" s="75"/>
      <c r="N158" s="5"/>
      <c r="O158" s="114"/>
      <c r="P158" s="1"/>
      <c r="Q158" s="74"/>
      <c r="R158" s="1"/>
    </row>
    <row r="159" customFormat="false" ht="13.8" hidden="false" customHeight="false" outlineLevel="0" collapsed="false">
      <c r="A159" s="1"/>
      <c r="B159" s="1"/>
      <c r="C159" s="4"/>
      <c r="D159" s="5" t="s">
        <v>19</v>
      </c>
      <c r="E159" s="1" t="s">
        <v>200</v>
      </c>
      <c r="F159" s="149" t="s">
        <v>194</v>
      </c>
      <c r="G159" s="8"/>
      <c r="H159" s="5"/>
      <c r="I159" s="5"/>
      <c r="J159" s="1"/>
      <c r="K159" s="7"/>
      <c r="L159" s="1"/>
      <c r="M159" s="75"/>
      <c r="N159" s="5"/>
      <c r="O159" s="114"/>
      <c r="P159" s="1"/>
      <c r="Q159" s="74"/>
      <c r="R159" s="1"/>
    </row>
    <row r="160" customFormat="false" ht="13.8" hidden="false" customHeight="false" outlineLevel="0" collapsed="false">
      <c r="A160" s="1"/>
      <c r="B160" s="1"/>
      <c r="C160" s="4"/>
      <c r="D160" s="5" t="s">
        <v>19</v>
      </c>
      <c r="E160" s="1" t="s">
        <v>201</v>
      </c>
      <c r="F160" s="149" t="s">
        <v>199</v>
      </c>
      <c r="G160" s="8"/>
      <c r="H160" s="5"/>
      <c r="I160" s="5"/>
      <c r="J160" s="1"/>
      <c r="K160" s="7"/>
      <c r="L160" s="1"/>
      <c r="M160" s="75"/>
      <c r="N160" s="5"/>
      <c r="O160" s="114"/>
      <c r="P160" s="1"/>
      <c r="Q160" s="74"/>
      <c r="R160" s="1"/>
    </row>
    <row r="161" customFormat="false" ht="13.8" hidden="false" customHeight="false" outlineLevel="0" collapsed="false">
      <c r="A161" s="1"/>
      <c r="B161" s="1"/>
      <c r="C161" s="4"/>
      <c r="D161" s="5" t="s">
        <v>20</v>
      </c>
      <c r="E161" s="1" t="s">
        <v>202</v>
      </c>
      <c r="F161" s="149" t="s">
        <v>199</v>
      </c>
      <c r="G161" s="8"/>
      <c r="H161" s="5"/>
      <c r="I161" s="5"/>
      <c r="J161" s="1"/>
      <c r="K161" s="7"/>
      <c r="L161" s="1"/>
      <c r="M161" s="75"/>
      <c r="N161" s="5"/>
      <c r="O161" s="114"/>
      <c r="P161" s="1"/>
      <c r="Q161" s="74"/>
      <c r="R161" s="1"/>
    </row>
    <row r="162" customFormat="false" ht="13.8" hidden="false" customHeight="false" outlineLevel="0" collapsed="false">
      <c r="A162" s="1"/>
      <c r="B162" s="1"/>
      <c r="C162" s="4"/>
      <c r="D162" s="5" t="s">
        <v>20</v>
      </c>
      <c r="E162" s="1" t="s">
        <v>203</v>
      </c>
      <c r="F162" s="149" t="s">
        <v>199</v>
      </c>
      <c r="G162" s="8"/>
      <c r="H162" s="5"/>
      <c r="I162" s="5"/>
      <c r="J162" s="1"/>
      <c r="K162" s="7"/>
      <c r="L162" s="1"/>
      <c r="M162" s="75"/>
      <c r="N162" s="5"/>
      <c r="O162" s="114"/>
      <c r="P162" s="1"/>
      <c r="Q162" s="74"/>
      <c r="R162" s="1"/>
    </row>
    <row r="163" customFormat="false" ht="15" hidden="false" customHeight="false" outlineLevel="0" collapsed="false">
      <c r="A163" s="1"/>
      <c r="B163" s="1"/>
      <c r="C163" s="151" t="s">
        <v>204</v>
      </c>
      <c r="D163" s="152"/>
      <c r="E163" s="152"/>
      <c r="F163" s="68"/>
      <c r="G163" s="8"/>
      <c r="H163" s="5"/>
      <c r="I163" s="5"/>
      <c r="J163" s="1"/>
      <c r="K163" s="7"/>
      <c r="L163" s="1"/>
      <c r="M163" s="75"/>
      <c r="N163" s="5"/>
      <c r="O163" s="114"/>
      <c r="P163" s="1"/>
      <c r="Q163" s="74"/>
      <c r="R163" s="1"/>
    </row>
    <row r="164" customFormat="false" ht="15" hidden="false" customHeight="false" outlineLevel="0" collapsed="false">
      <c r="A164" s="1"/>
      <c r="B164" s="1"/>
      <c r="C164" s="4"/>
      <c r="D164" s="5"/>
      <c r="E164" s="1"/>
      <c r="F164" s="68"/>
      <c r="G164" s="8"/>
      <c r="H164" s="5"/>
      <c r="I164" s="5"/>
      <c r="J164" s="1"/>
      <c r="K164" s="7"/>
      <c r="L164" s="1"/>
      <c r="M164" s="75"/>
      <c r="N164" s="5"/>
      <c r="O164" s="114"/>
      <c r="P164" s="1"/>
      <c r="Q164" s="74"/>
      <c r="R164" s="1"/>
    </row>
    <row r="165" customFormat="false" ht="13.8" hidden="false" customHeight="false" outlineLevel="0" collapsed="false">
      <c r="A165" s="1"/>
      <c r="B165" s="153"/>
      <c r="C165" s="153" t="s">
        <v>24</v>
      </c>
      <c r="D165" s="153"/>
      <c r="E165" s="1"/>
      <c r="F165" s="93"/>
      <c r="G165" s="154" t="s">
        <v>205</v>
      </c>
      <c r="H165" s="154"/>
      <c r="I165" s="154"/>
      <c r="J165" s="154"/>
      <c r="K165" s="1"/>
      <c r="L165" s="1"/>
      <c r="M165" s="155" t="s">
        <v>206</v>
      </c>
      <c r="N165" s="155"/>
      <c r="O165" s="155"/>
      <c r="P165" s="155"/>
      <c r="Q165" s="74"/>
      <c r="R165" s="1"/>
    </row>
    <row r="166" customFormat="false" ht="13.8" hidden="false" customHeight="false" outlineLevel="0" collapsed="false">
      <c r="A166" s="1"/>
      <c r="B166" s="156" t="s">
        <v>21</v>
      </c>
      <c r="C166" s="156" t="s">
        <v>11</v>
      </c>
      <c r="D166" s="156" t="s">
        <v>22</v>
      </c>
      <c r="E166" s="1"/>
      <c r="F166" s="93"/>
      <c r="G166" s="157" t="s">
        <v>28</v>
      </c>
      <c r="H166" s="158"/>
      <c r="I166" s="158"/>
      <c r="J166" s="159" t="s">
        <v>30</v>
      </c>
      <c r="K166" s="1"/>
      <c r="L166" s="1"/>
      <c r="M166" s="160" t="s">
        <v>207</v>
      </c>
      <c r="N166" s="161"/>
      <c r="O166" s="161"/>
      <c r="P166" s="162" t="s">
        <v>30</v>
      </c>
      <c r="Q166" s="74"/>
      <c r="R166" s="1"/>
    </row>
    <row r="167" customFormat="false" ht="13.8" hidden="false" customHeight="false" outlineLevel="0" collapsed="false">
      <c r="A167" s="1"/>
      <c r="B167" s="163" t="n">
        <v>1</v>
      </c>
      <c r="C167" s="164" t="s">
        <v>85</v>
      </c>
      <c r="D167" s="165" t="n">
        <v>170.355721064246</v>
      </c>
      <c r="E167" s="4"/>
      <c r="F167" s="6"/>
      <c r="G167" s="166" t="s">
        <v>26</v>
      </c>
      <c r="H167" s="167"/>
      <c r="I167" s="167"/>
      <c r="J167" s="168" t="n">
        <v>120.141100378234</v>
      </c>
      <c r="K167" s="1"/>
      <c r="L167" s="1"/>
      <c r="M167" s="169" t="s">
        <v>51</v>
      </c>
      <c r="N167" s="169"/>
      <c r="O167" s="169"/>
      <c r="P167" s="169" t="n">
        <v>232.62</v>
      </c>
      <c r="Q167" s="74"/>
      <c r="R167" s="1"/>
    </row>
    <row r="168" customFormat="false" ht="13.8" hidden="false" customHeight="false" outlineLevel="0" collapsed="false">
      <c r="A168" s="1"/>
      <c r="B168" s="163" t="n">
        <v>2</v>
      </c>
      <c r="C168" s="164" t="s">
        <v>74</v>
      </c>
      <c r="D168" s="165" t="n">
        <v>150.207371017756</v>
      </c>
      <c r="E168" s="4"/>
      <c r="F168" s="6"/>
      <c r="G168" s="170" t="s">
        <v>31</v>
      </c>
      <c r="J168" s="71" t="n">
        <v>89.0205866938858</v>
      </c>
      <c r="K168" s="1"/>
      <c r="L168" s="1"/>
      <c r="M168" s="1" t="s">
        <v>208</v>
      </c>
      <c r="N168" s="1"/>
      <c r="O168" s="1"/>
      <c r="P168" s="1" t="n">
        <v>181.92</v>
      </c>
      <c r="Q168" s="74"/>
      <c r="R168" s="1"/>
    </row>
    <row r="169" customFormat="false" ht="13.8" hidden="false" customHeight="false" outlineLevel="0" collapsed="false">
      <c r="A169" s="1"/>
      <c r="B169" s="163" t="n">
        <v>3</v>
      </c>
      <c r="C169" s="164" t="s">
        <v>83</v>
      </c>
      <c r="D169" s="165" t="n">
        <v>123.218333644796</v>
      </c>
      <c r="E169" s="4"/>
      <c r="F169" s="6"/>
      <c r="G169" s="170" t="s">
        <v>79</v>
      </c>
      <c r="J169" s="71" t="n">
        <v>72.7199405612908</v>
      </c>
      <c r="K169" s="1"/>
      <c r="L169" s="1"/>
      <c r="M169" s="169" t="s">
        <v>134</v>
      </c>
      <c r="N169" s="169"/>
      <c r="O169" s="169"/>
      <c r="P169" s="169" t="n">
        <v>223.49</v>
      </c>
      <c r="Q169" s="74"/>
      <c r="R169" s="1"/>
    </row>
    <row r="170" customFormat="false" ht="13.8" hidden="false" customHeight="false" outlineLevel="0" collapsed="false">
      <c r="A170" s="1"/>
      <c r="B170" s="171" t="n">
        <v>4</v>
      </c>
      <c r="C170" s="172" t="s">
        <v>26</v>
      </c>
      <c r="D170" s="173" t="n">
        <v>120.141100378234</v>
      </c>
      <c r="E170" s="4"/>
      <c r="F170" s="6"/>
      <c r="G170" s="166" t="s">
        <v>83</v>
      </c>
      <c r="H170" s="167"/>
      <c r="I170" s="167"/>
      <c r="J170" s="168" t="n">
        <v>123.218333644796</v>
      </c>
      <c r="K170" s="1"/>
      <c r="L170" s="1"/>
      <c r="M170" s="169" t="s">
        <v>147</v>
      </c>
      <c r="N170" s="169"/>
      <c r="O170" s="169"/>
      <c r="P170" s="169" t="n">
        <v>213.59</v>
      </c>
      <c r="Q170" s="74"/>
      <c r="R170" s="1"/>
    </row>
    <row r="171" customFormat="false" ht="13.8" hidden="false" customHeight="false" outlineLevel="0" collapsed="false">
      <c r="A171" s="1"/>
      <c r="B171" s="171" t="n">
        <v>5</v>
      </c>
      <c r="C171" s="172" t="s">
        <v>42</v>
      </c>
      <c r="D171" s="173" t="n">
        <v>101.406937950319</v>
      </c>
      <c r="E171" s="4"/>
      <c r="F171" s="6"/>
      <c r="G171" s="166" t="s">
        <v>91</v>
      </c>
      <c r="H171" s="167"/>
      <c r="I171" s="167"/>
      <c r="J171" s="168" t="n">
        <v>100.361340012891</v>
      </c>
      <c r="K171" s="1"/>
      <c r="L171" s="1"/>
      <c r="M171" s="169" t="s">
        <v>178</v>
      </c>
      <c r="N171" s="169"/>
      <c r="O171" s="169"/>
      <c r="P171" s="169" t="n">
        <v>304.3</v>
      </c>
      <c r="Q171" s="74"/>
      <c r="R171" s="1"/>
    </row>
    <row r="172" customFormat="false" ht="13.8" hidden="false" customHeight="false" outlineLevel="0" collapsed="false">
      <c r="A172" s="1"/>
      <c r="B172" s="171" t="n">
        <v>6</v>
      </c>
      <c r="C172" s="172" t="s">
        <v>91</v>
      </c>
      <c r="D172" s="173" t="n">
        <v>100.361340012891</v>
      </c>
      <c r="E172" s="4"/>
      <c r="F172" s="6"/>
      <c r="G172" s="170" t="s">
        <v>94</v>
      </c>
      <c r="J172" s="71" t="n">
        <v>74.9696001555477</v>
      </c>
      <c r="K172" s="1"/>
      <c r="L172" s="1"/>
      <c r="M172" s="1" t="s">
        <v>162</v>
      </c>
      <c r="N172" s="1"/>
      <c r="O172" s="1"/>
      <c r="P172" s="1" t="n">
        <v>191.25</v>
      </c>
      <c r="Q172" s="74"/>
      <c r="R172" s="1"/>
    </row>
    <row r="173" customFormat="false" ht="13.8" hidden="false" customHeight="false" outlineLevel="0" collapsed="false">
      <c r="A173" s="1"/>
      <c r="B173" s="171" t="n">
        <v>7</v>
      </c>
      <c r="C173" s="172" t="s">
        <v>35</v>
      </c>
      <c r="D173" s="173" t="n">
        <v>89.1133275334987</v>
      </c>
      <c r="E173" s="1"/>
      <c r="F173" s="93"/>
      <c r="G173" s="1" t="s">
        <v>209</v>
      </c>
      <c r="I173" s="1"/>
      <c r="J173" s="169" t="n">
        <f aca="false">J167+J170+J171</f>
        <v>343.720774035921</v>
      </c>
      <c r="K173" s="1"/>
      <c r="L173" s="1"/>
      <c r="M173" s="169" t="s">
        <v>189</v>
      </c>
      <c r="N173" s="169"/>
      <c r="O173" s="169"/>
      <c r="P173" s="169" t="n">
        <v>269.88</v>
      </c>
      <c r="Q173" s="74"/>
      <c r="R173" s="1"/>
    </row>
    <row r="174" customFormat="false" ht="13.8" hidden="false" customHeight="false" outlineLevel="0" collapsed="false">
      <c r="A174" s="1"/>
      <c r="B174" s="171" t="n">
        <v>8</v>
      </c>
      <c r="C174" s="172" t="s">
        <v>31</v>
      </c>
      <c r="D174" s="173" t="n">
        <v>89.0205866938858</v>
      </c>
      <c r="E174" s="1"/>
      <c r="F174" s="93"/>
      <c r="G174" s="1"/>
      <c r="H174" s="1"/>
      <c r="I174" s="1"/>
      <c r="J174" s="72"/>
      <c r="K174" s="1"/>
      <c r="L174" s="1"/>
      <c r="M174" s="1" t="s">
        <v>209</v>
      </c>
      <c r="N174" s="1"/>
      <c r="O174" s="1"/>
      <c r="P174" s="169" t="n">
        <v>1243.88</v>
      </c>
      <c r="Q174" s="74"/>
      <c r="R174" s="1"/>
    </row>
    <row r="175" customFormat="false" ht="13.8" hidden="false" customHeight="false" outlineLevel="0" collapsed="false">
      <c r="A175" s="1"/>
      <c r="B175" s="171" t="n">
        <v>9</v>
      </c>
      <c r="C175" s="172" t="s">
        <v>88</v>
      </c>
      <c r="D175" s="173" t="n">
        <v>78.1056484895899</v>
      </c>
      <c r="E175" s="1"/>
      <c r="F175" s="93"/>
      <c r="G175" s="157" t="s">
        <v>86</v>
      </c>
      <c r="H175" s="158"/>
      <c r="I175" s="158"/>
      <c r="J175" s="159" t="s">
        <v>210</v>
      </c>
      <c r="K175" s="1"/>
      <c r="L175" s="1"/>
      <c r="M175" s="1"/>
      <c r="N175" s="1"/>
      <c r="O175" s="1"/>
      <c r="P175" s="1"/>
      <c r="Q175" s="74"/>
      <c r="R175" s="1"/>
    </row>
    <row r="176" customFormat="false" ht="13.8" hidden="false" customHeight="false" outlineLevel="0" collapsed="false">
      <c r="A176" s="1"/>
      <c r="B176" s="171" t="n">
        <v>10</v>
      </c>
      <c r="C176" s="172" t="s">
        <v>94</v>
      </c>
      <c r="D176" s="173" t="n">
        <v>74.9696001555477</v>
      </c>
      <c r="E176" s="4"/>
      <c r="F176" s="6"/>
      <c r="G176" s="169" t="s">
        <v>85</v>
      </c>
      <c r="H176" s="169"/>
      <c r="I176" s="169"/>
      <c r="J176" s="169" t="n">
        <v>170.36</v>
      </c>
      <c r="K176" s="1"/>
      <c r="L176" s="1"/>
      <c r="M176" s="160" t="s">
        <v>211</v>
      </c>
      <c r="N176" s="161"/>
      <c r="O176" s="161"/>
      <c r="P176" s="162" t="s">
        <v>37</v>
      </c>
      <c r="Q176" s="74"/>
      <c r="R176" s="1"/>
    </row>
    <row r="177" customFormat="false" ht="13.8" hidden="false" customHeight="false" outlineLevel="0" collapsed="false">
      <c r="A177" s="1"/>
      <c r="B177" s="171" t="n">
        <v>11</v>
      </c>
      <c r="C177" s="172" t="s">
        <v>79</v>
      </c>
      <c r="D177" s="173" t="n">
        <v>72.7199405612908</v>
      </c>
      <c r="E177" s="4"/>
      <c r="F177" s="6"/>
      <c r="G177" s="169" t="s">
        <v>88</v>
      </c>
      <c r="H177" s="169"/>
      <c r="I177" s="169"/>
      <c r="J177" s="169" t="n">
        <v>78.11</v>
      </c>
      <c r="K177" s="1"/>
      <c r="L177" s="1"/>
      <c r="M177" s="169" t="s">
        <v>48</v>
      </c>
      <c r="N177" s="1"/>
      <c r="O177" s="1"/>
      <c r="P177" s="169" t="n">
        <v>144.28</v>
      </c>
      <c r="Q177" s="74"/>
      <c r="R177" s="1"/>
    </row>
    <row r="178" customFormat="false" ht="13.8" hidden="false" customHeight="false" outlineLevel="0" collapsed="false">
      <c r="A178" s="1"/>
      <c r="B178" s="171" t="n">
        <v>12</v>
      </c>
      <c r="C178" s="172" t="s">
        <v>39</v>
      </c>
      <c r="D178" s="173" t="n">
        <v>60.9794898760376</v>
      </c>
      <c r="E178" s="4"/>
      <c r="F178" s="6"/>
      <c r="G178" s="1" t="s">
        <v>209</v>
      </c>
      <c r="H178" s="1"/>
      <c r="I178" s="1"/>
      <c r="J178" s="169" t="n">
        <v>248.47</v>
      </c>
      <c r="K178" s="1"/>
      <c r="L178" s="1"/>
      <c r="M178" s="169" t="s">
        <v>212</v>
      </c>
      <c r="N178" s="1"/>
      <c r="O178" s="1"/>
      <c r="P178" s="169" t="n">
        <v>181.47</v>
      </c>
      <c r="Q178" s="74"/>
      <c r="R178" s="1"/>
    </row>
    <row r="179" customFormat="false" ht="13.8" hidden="false" customHeight="false" outlineLevel="0" collapsed="false">
      <c r="A179" s="1"/>
      <c r="B179" s="4"/>
      <c r="C179" s="4"/>
      <c r="D179" s="71"/>
      <c r="E179" s="4"/>
      <c r="F179" s="6"/>
      <c r="G179" s="1"/>
      <c r="H179" s="1"/>
      <c r="I179" s="1"/>
      <c r="J179" s="1"/>
      <c r="K179" s="1"/>
      <c r="L179" s="1"/>
      <c r="M179" s="169" t="s">
        <v>120</v>
      </c>
      <c r="N179" s="1"/>
      <c r="O179" s="1"/>
      <c r="P179" s="169" t="n">
        <v>143.76</v>
      </c>
      <c r="Q179" s="74"/>
      <c r="R179" s="1"/>
    </row>
    <row r="180" customFormat="false" ht="13.8" hidden="false" customHeight="false" outlineLevel="0" collapsed="false">
      <c r="A180" s="1"/>
      <c r="B180" s="4"/>
      <c r="C180" s="4"/>
      <c r="D180" s="71"/>
      <c r="E180" s="4"/>
      <c r="F180" s="6"/>
      <c r="G180" s="157" t="s">
        <v>213</v>
      </c>
      <c r="H180" s="158"/>
      <c r="I180" s="158"/>
      <c r="J180" s="159" t="s">
        <v>34</v>
      </c>
      <c r="K180" s="1"/>
      <c r="L180" s="1"/>
      <c r="M180" s="1" t="s">
        <v>110</v>
      </c>
      <c r="N180" s="1"/>
      <c r="O180" s="1"/>
      <c r="P180" s="1" t="n">
        <v>71.03</v>
      </c>
      <c r="Q180" s="74"/>
      <c r="R180" s="1"/>
    </row>
    <row r="181" customFormat="false" ht="13.8" hidden="false" customHeight="false" outlineLevel="0" collapsed="false">
      <c r="A181" s="1"/>
      <c r="B181" s="4"/>
      <c r="C181" s="4"/>
      <c r="D181" s="71"/>
      <c r="E181" s="4"/>
      <c r="F181" s="6"/>
      <c r="G181" s="169" t="s">
        <v>74</v>
      </c>
      <c r="H181" s="169"/>
      <c r="I181" s="169"/>
      <c r="J181" s="169" t="n">
        <v>150.21</v>
      </c>
      <c r="K181" s="1"/>
      <c r="L181" s="1"/>
      <c r="M181" s="169" t="s">
        <v>152</v>
      </c>
      <c r="N181" s="1"/>
      <c r="O181" s="1"/>
      <c r="P181" s="169" t="n">
        <v>183.44</v>
      </c>
      <c r="Q181" s="74"/>
      <c r="R181" s="1"/>
    </row>
    <row r="182" customFormat="false" ht="15" hidden="false" customHeight="false" outlineLevel="0" collapsed="false">
      <c r="A182" s="1"/>
      <c r="B182" s="4"/>
      <c r="C182" s="4"/>
      <c r="D182" s="71"/>
      <c r="E182" s="4"/>
      <c r="F182" s="6"/>
      <c r="G182" s="1"/>
      <c r="H182" s="1"/>
      <c r="I182" s="1"/>
      <c r="J182" s="1"/>
      <c r="K182" s="1"/>
      <c r="L182" s="1"/>
      <c r="M182" s="1" t="s">
        <v>160</v>
      </c>
      <c r="N182" s="1"/>
      <c r="O182" s="1"/>
      <c r="P182" s="1" t="n">
        <v>131.85</v>
      </c>
      <c r="Q182" s="74"/>
      <c r="R182" s="1"/>
    </row>
    <row r="183" customFormat="false" ht="13.8" hidden="false" customHeight="false" outlineLevel="0" collapsed="false">
      <c r="A183" s="1"/>
      <c r="B183" s="4"/>
      <c r="C183" s="4"/>
      <c r="D183" s="71"/>
      <c r="E183" s="4"/>
      <c r="F183" s="6"/>
      <c r="G183" s="157" t="s">
        <v>40</v>
      </c>
      <c r="H183" s="158"/>
      <c r="I183" s="158"/>
      <c r="J183" s="158" t="n">
        <v>4</v>
      </c>
      <c r="K183" s="1"/>
      <c r="L183" s="1"/>
      <c r="M183" s="1" t="s">
        <v>164</v>
      </c>
      <c r="N183" s="1"/>
      <c r="O183" s="1"/>
      <c r="P183" s="1" t="n">
        <v>137.11</v>
      </c>
      <c r="Q183" s="74"/>
      <c r="R183" s="1"/>
    </row>
    <row r="184" customFormat="false" ht="13.8" hidden="false" customHeight="false" outlineLevel="0" collapsed="false">
      <c r="A184" s="1"/>
      <c r="B184" s="4"/>
      <c r="C184" s="4"/>
      <c r="D184" s="71"/>
      <c r="E184" s="4"/>
      <c r="F184" s="6"/>
      <c r="G184" s="169" t="s">
        <v>35</v>
      </c>
      <c r="H184" s="169"/>
      <c r="I184" s="169"/>
      <c r="J184" s="169" t="n">
        <v>89.11</v>
      </c>
      <c r="K184" s="1"/>
      <c r="L184" s="1"/>
      <c r="M184" s="169" t="s">
        <v>184</v>
      </c>
      <c r="N184" s="1"/>
      <c r="O184" s="1"/>
      <c r="P184" s="169" t="n">
        <v>268.82</v>
      </c>
      <c r="Q184" s="74"/>
      <c r="R184" s="1"/>
    </row>
    <row r="185" customFormat="false" ht="13.8" hidden="false" customHeight="false" outlineLevel="0" collapsed="false">
      <c r="A185" s="1"/>
      <c r="B185" s="1"/>
      <c r="C185" s="1"/>
      <c r="D185" s="1"/>
      <c r="E185" s="4"/>
      <c r="F185" s="6"/>
      <c r="G185" s="169" t="s">
        <v>39</v>
      </c>
      <c r="H185" s="169"/>
      <c r="I185" s="169"/>
      <c r="J185" s="169" t="n">
        <v>60.98</v>
      </c>
      <c r="K185" s="1"/>
      <c r="L185" s="1"/>
      <c r="M185" s="1" t="s">
        <v>209</v>
      </c>
      <c r="N185" s="1"/>
      <c r="O185" s="1"/>
      <c r="P185" s="169" t="n">
        <v>921.77</v>
      </c>
      <c r="Q185" s="74"/>
      <c r="R185" s="1"/>
    </row>
    <row r="186" customFormat="false" ht="13.8" hidden="false" customHeight="false" outlineLevel="0" collapsed="false">
      <c r="A186" s="1"/>
      <c r="B186" s="153"/>
      <c r="C186" s="153" t="s">
        <v>46</v>
      </c>
      <c r="D186" s="153"/>
      <c r="E186" s="4"/>
      <c r="F186" s="6"/>
      <c r="G186" s="174" t="s">
        <v>209</v>
      </c>
      <c r="H186" s="169"/>
      <c r="I186" s="169"/>
      <c r="J186" s="169" t="n">
        <v>150.09</v>
      </c>
      <c r="K186" s="1"/>
      <c r="L186" s="1"/>
      <c r="M186" s="1"/>
      <c r="N186" s="1"/>
      <c r="O186" s="1"/>
      <c r="P186" s="1"/>
      <c r="Q186" s="74"/>
      <c r="R186" s="1"/>
    </row>
    <row r="187" customFormat="false" ht="13.8" hidden="false" customHeight="false" outlineLevel="0" collapsed="false">
      <c r="A187" s="1"/>
      <c r="B187" s="156" t="s">
        <v>21</v>
      </c>
      <c r="C187" s="156" t="s">
        <v>11</v>
      </c>
      <c r="D187" s="156" t="s">
        <v>22</v>
      </c>
      <c r="E187" s="4"/>
      <c r="F187" s="6"/>
      <c r="G187" s="1"/>
      <c r="H187" s="1"/>
      <c r="I187" s="1"/>
      <c r="J187" s="1"/>
      <c r="K187" s="1"/>
      <c r="L187" s="1"/>
      <c r="M187" s="160" t="s">
        <v>214</v>
      </c>
      <c r="N187" s="161"/>
      <c r="O187" s="161"/>
      <c r="P187" s="162" t="s">
        <v>34</v>
      </c>
      <c r="Q187" s="74"/>
      <c r="R187" s="1"/>
    </row>
    <row r="188" customFormat="false" ht="13.8" hidden="false" customHeight="false" outlineLevel="0" collapsed="false">
      <c r="A188" s="1"/>
      <c r="B188" s="163" t="n">
        <v>1</v>
      </c>
      <c r="C188" s="164" t="s">
        <v>178</v>
      </c>
      <c r="D188" s="165" t="n">
        <v>304.298183484614</v>
      </c>
      <c r="E188" s="4"/>
      <c r="F188" s="6"/>
      <c r="G188" s="157" t="s">
        <v>207</v>
      </c>
      <c r="H188" s="158"/>
      <c r="I188" s="158"/>
      <c r="J188" s="158" t="n">
        <v>5</v>
      </c>
      <c r="K188" s="1"/>
      <c r="L188" s="1"/>
      <c r="M188" s="169" t="s">
        <v>125</v>
      </c>
      <c r="N188" s="169"/>
      <c r="O188" s="169"/>
      <c r="P188" s="169" t="n">
        <v>175.79</v>
      </c>
      <c r="Q188" s="74"/>
      <c r="R188" s="1"/>
    </row>
    <row r="189" customFormat="false" ht="13.8" hidden="false" customHeight="false" outlineLevel="0" collapsed="false">
      <c r="A189" s="1"/>
      <c r="B189" s="163" t="n">
        <v>2</v>
      </c>
      <c r="C189" s="164" t="s">
        <v>189</v>
      </c>
      <c r="D189" s="165" t="n">
        <v>269.880588174585</v>
      </c>
      <c r="E189" s="4"/>
      <c r="F189" s="6"/>
      <c r="G189" s="169" t="s">
        <v>42</v>
      </c>
      <c r="H189" s="169"/>
      <c r="I189" s="169"/>
      <c r="J189" s="169" t="n">
        <v>101.41</v>
      </c>
      <c r="K189" s="1"/>
      <c r="L189" s="1"/>
      <c r="M189" s="169" t="s">
        <v>150</v>
      </c>
      <c r="N189" s="169"/>
      <c r="O189" s="169"/>
      <c r="P189" s="169" t="n">
        <v>189.9</v>
      </c>
      <c r="Q189" s="74"/>
      <c r="R189" s="1"/>
    </row>
    <row r="190" customFormat="false" ht="13.8" hidden="false" customHeight="false" outlineLevel="0" collapsed="false">
      <c r="A190" s="1"/>
      <c r="B190" s="163" t="n">
        <v>3</v>
      </c>
      <c r="C190" s="164" t="s">
        <v>184</v>
      </c>
      <c r="D190" s="165" t="n">
        <v>268.822294051016</v>
      </c>
      <c r="E190" s="4"/>
      <c r="F190" s="6"/>
      <c r="G190" s="1"/>
      <c r="H190" s="1"/>
      <c r="I190" s="1"/>
      <c r="J190" s="1"/>
      <c r="K190" s="1"/>
      <c r="L190" s="1"/>
      <c r="M190" s="169" t="s">
        <v>176</v>
      </c>
      <c r="N190" s="169"/>
      <c r="O190" s="169"/>
      <c r="P190" s="169" t="n">
        <v>168.78</v>
      </c>
      <c r="Q190" s="74"/>
      <c r="R190" s="1"/>
    </row>
    <row r="191" customFormat="false" ht="13.8" hidden="false" customHeight="false" outlineLevel="0" collapsed="false">
      <c r="A191" s="1"/>
      <c r="B191" s="171" t="n">
        <v>4</v>
      </c>
      <c r="C191" s="172" t="s">
        <v>153</v>
      </c>
      <c r="D191" s="173" t="n">
        <v>266.904043841976</v>
      </c>
      <c r="E191" s="4"/>
      <c r="F191" s="6"/>
      <c r="G191" s="1"/>
      <c r="H191" s="1"/>
      <c r="I191" s="1"/>
      <c r="J191" s="1"/>
      <c r="K191" s="1"/>
      <c r="L191" s="1"/>
      <c r="M191" s="169" t="s">
        <v>177</v>
      </c>
      <c r="N191" s="169"/>
      <c r="O191" s="169"/>
      <c r="P191" s="169" t="n">
        <v>174.97</v>
      </c>
      <c r="Q191" s="74"/>
      <c r="R191" s="1"/>
    </row>
    <row r="192" customFormat="false" ht="13.8" hidden="false" customHeight="false" outlineLevel="0" collapsed="false">
      <c r="A192" s="1"/>
      <c r="B192" s="171" t="n">
        <v>5</v>
      </c>
      <c r="C192" s="172" t="s">
        <v>51</v>
      </c>
      <c r="D192" s="173" t="n">
        <v>232.620035301962</v>
      </c>
      <c r="E192" s="4"/>
      <c r="F192" s="6"/>
      <c r="G192" s="1"/>
      <c r="H192" s="1"/>
      <c r="I192" s="1"/>
      <c r="J192" s="1"/>
      <c r="K192" s="1"/>
      <c r="L192" s="1"/>
      <c r="M192" s="1" t="s">
        <v>209</v>
      </c>
      <c r="N192" s="1"/>
      <c r="O192" s="1"/>
      <c r="P192" s="169" t="n">
        <v>709.44</v>
      </c>
      <c r="Q192" s="74"/>
      <c r="R192" s="1"/>
    </row>
    <row r="193" customFormat="false" ht="15" hidden="false" customHeight="false" outlineLevel="0" collapsed="false">
      <c r="A193" s="1"/>
      <c r="B193" s="171" t="n">
        <v>6</v>
      </c>
      <c r="C193" s="172" t="s">
        <v>134</v>
      </c>
      <c r="D193" s="173" t="n">
        <v>223.486276288861</v>
      </c>
      <c r="E193" s="4"/>
      <c r="F193" s="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74"/>
      <c r="R193" s="1"/>
    </row>
    <row r="194" customFormat="false" ht="13.8" hidden="false" customHeight="false" outlineLevel="0" collapsed="false">
      <c r="A194" s="1"/>
      <c r="B194" s="171" t="n">
        <v>7</v>
      </c>
      <c r="C194" s="172" t="s">
        <v>147</v>
      </c>
      <c r="D194" s="173" t="n">
        <v>213.593323797391</v>
      </c>
      <c r="E194" s="4"/>
      <c r="F194" s="6"/>
      <c r="G194" s="1"/>
      <c r="H194" s="1"/>
      <c r="I194" s="1"/>
      <c r="J194" s="1"/>
      <c r="K194" s="1"/>
      <c r="L194" s="1"/>
      <c r="M194" s="160" t="s">
        <v>86</v>
      </c>
      <c r="N194" s="161"/>
      <c r="O194" s="161"/>
      <c r="P194" s="161" t="n">
        <v>4</v>
      </c>
      <c r="Q194" s="74"/>
      <c r="R194" s="1"/>
    </row>
    <row r="195" customFormat="false" ht="13.8" hidden="false" customHeight="false" outlineLevel="0" collapsed="false">
      <c r="A195" s="1"/>
      <c r="B195" s="171" t="n">
        <v>8</v>
      </c>
      <c r="C195" s="172" t="s">
        <v>157</v>
      </c>
      <c r="D195" s="173" t="n">
        <v>200.302045769273</v>
      </c>
      <c r="E195" s="4"/>
      <c r="F195" s="6"/>
      <c r="G195" s="1"/>
      <c r="H195" s="1"/>
      <c r="I195" s="1"/>
      <c r="J195" s="1"/>
      <c r="K195" s="1"/>
      <c r="L195" s="1"/>
      <c r="M195" s="169" t="s">
        <v>115</v>
      </c>
      <c r="N195" s="169"/>
      <c r="O195" s="169"/>
      <c r="P195" s="169" t="n">
        <v>185.5</v>
      </c>
      <c r="Q195" s="74"/>
      <c r="R195" s="1"/>
    </row>
    <row r="196" customFormat="false" ht="13.8" hidden="false" customHeight="false" outlineLevel="0" collapsed="false">
      <c r="B196" s="171" t="n">
        <v>9</v>
      </c>
      <c r="C196" s="172" t="s">
        <v>162</v>
      </c>
      <c r="D196" s="173" t="n">
        <v>191.246243880724</v>
      </c>
      <c r="M196" s="167" t="s">
        <v>153</v>
      </c>
      <c r="N196" s="167"/>
      <c r="O196" s="167"/>
      <c r="P196" s="167" t="n">
        <v>266.9</v>
      </c>
    </row>
    <row r="197" customFormat="false" ht="13.8" hidden="false" customHeight="false" outlineLevel="0" collapsed="false">
      <c r="B197" s="171" t="n">
        <v>10</v>
      </c>
      <c r="C197" s="172" t="s">
        <v>150</v>
      </c>
      <c r="D197" s="173" t="n">
        <v>189.897313068202</v>
      </c>
      <c r="M197" s="167" t="s">
        <v>156</v>
      </c>
      <c r="N197" s="167"/>
      <c r="O197" s="167"/>
      <c r="P197" s="167" t="n">
        <v>139.88</v>
      </c>
    </row>
    <row r="198" customFormat="false" ht="13.8" hidden="false" customHeight="false" outlineLevel="0" collapsed="false">
      <c r="B198" s="171" t="n">
        <v>11</v>
      </c>
      <c r="C198" s="172" t="s">
        <v>115</v>
      </c>
      <c r="D198" s="173" t="n">
        <v>185.503288353533</v>
      </c>
      <c r="M198" s="0" t="s">
        <v>209</v>
      </c>
      <c r="P198" s="167" t="n">
        <f aca="false">SUM(P195:P197)</f>
        <v>592.28</v>
      </c>
    </row>
    <row r="199" customFormat="false" ht="15" hidden="false" customHeight="false" outlineLevel="0" collapsed="false">
      <c r="B199" s="171" t="n">
        <v>12</v>
      </c>
      <c r="C199" s="172" t="s">
        <v>152</v>
      </c>
      <c r="D199" s="173" t="n">
        <v>183.43822078697</v>
      </c>
    </row>
    <row r="200" customFormat="false" ht="13.8" hidden="false" customHeight="false" outlineLevel="0" collapsed="false">
      <c r="B200" s="171" t="n">
        <v>13</v>
      </c>
      <c r="C200" s="172" t="s">
        <v>122</v>
      </c>
      <c r="D200" s="173" t="n">
        <v>181.916136117398</v>
      </c>
      <c r="M200" s="175" t="s">
        <v>213</v>
      </c>
      <c r="N200" s="176"/>
      <c r="O200" s="176"/>
      <c r="P200" s="176" t="n">
        <v>5</v>
      </c>
    </row>
    <row r="201" customFormat="false" ht="13.8" hidden="false" customHeight="false" outlineLevel="0" collapsed="false">
      <c r="B201" s="171" t="n">
        <v>14</v>
      </c>
      <c r="C201" s="172" t="s">
        <v>55</v>
      </c>
      <c r="D201" s="173" t="n">
        <v>181.465955779621</v>
      </c>
      <c r="M201" s="167" t="s">
        <v>127</v>
      </c>
      <c r="N201" s="167"/>
      <c r="O201" s="167"/>
      <c r="P201" s="167" t="n">
        <v>154.83</v>
      </c>
    </row>
    <row r="202" customFormat="false" ht="13.8" hidden="false" customHeight="false" outlineLevel="0" collapsed="false">
      <c r="B202" s="171" t="n">
        <v>15</v>
      </c>
      <c r="C202" s="172" t="s">
        <v>49</v>
      </c>
      <c r="D202" s="173" t="n">
        <v>178.043141243218</v>
      </c>
      <c r="M202" s="167" t="s">
        <v>157</v>
      </c>
      <c r="N202" s="167"/>
      <c r="O202" s="167"/>
      <c r="P202" s="167" t="n">
        <v>200.3</v>
      </c>
    </row>
    <row r="203" customFormat="false" ht="13.8" hidden="false" customHeight="false" outlineLevel="0" collapsed="false">
      <c r="B203" s="171" t="n">
        <v>16</v>
      </c>
      <c r="C203" s="172" t="s">
        <v>125</v>
      </c>
      <c r="D203" s="173" t="n">
        <v>175.788341695386</v>
      </c>
      <c r="M203" s="167" t="s">
        <v>163</v>
      </c>
      <c r="N203" s="167"/>
      <c r="O203" s="167"/>
      <c r="P203" s="167" t="n">
        <v>138.2</v>
      </c>
    </row>
    <row r="204" customFormat="false" ht="13.8" hidden="false" customHeight="false" outlineLevel="0" collapsed="false">
      <c r="B204" s="171" t="n">
        <v>17</v>
      </c>
      <c r="C204" s="172" t="s">
        <v>180</v>
      </c>
      <c r="D204" s="173" t="n">
        <v>175.712602494535</v>
      </c>
      <c r="M204" s="0" t="s">
        <v>209</v>
      </c>
      <c r="P204" s="167" t="n">
        <v>493.33</v>
      </c>
    </row>
    <row r="205" customFormat="false" ht="15" hidden="false" customHeight="false" outlineLevel="0" collapsed="false">
      <c r="B205" s="171" t="n">
        <v>18</v>
      </c>
      <c r="C205" s="172" t="s">
        <v>177</v>
      </c>
      <c r="D205" s="173" t="n">
        <v>174.972481396751</v>
      </c>
    </row>
    <row r="206" customFormat="false" ht="13.8" hidden="false" customHeight="false" outlineLevel="0" collapsed="false">
      <c r="B206" s="171" t="n">
        <v>19</v>
      </c>
      <c r="C206" s="172" t="s">
        <v>131</v>
      </c>
      <c r="D206" s="173" t="n">
        <v>169.245831099558</v>
      </c>
      <c r="M206" s="175" t="s">
        <v>215</v>
      </c>
      <c r="N206" s="176"/>
      <c r="O206" s="176"/>
      <c r="P206" s="176" t="n">
        <v>6</v>
      </c>
    </row>
    <row r="207" customFormat="false" ht="13.8" hidden="false" customHeight="false" outlineLevel="0" collapsed="false">
      <c r="B207" s="171" t="n">
        <v>20</v>
      </c>
      <c r="C207" s="172" t="s">
        <v>176</v>
      </c>
      <c r="D207" s="173" t="n">
        <v>168.782555380296</v>
      </c>
      <c r="M207" s="167" t="s">
        <v>136</v>
      </c>
      <c r="N207" s="167"/>
      <c r="O207" s="167"/>
      <c r="P207" s="167" t="n">
        <v>143.31</v>
      </c>
    </row>
    <row r="208" customFormat="false" ht="13.8" hidden="false" customHeight="false" outlineLevel="0" collapsed="false">
      <c r="B208" s="171" t="n">
        <v>21</v>
      </c>
      <c r="C208" s="172" t="s">
        <v>127</v>
      </c>
      <c r="D208" s="173" t="n">
        <v>154.834723621001</v>
      </c>
      <c r="M208" s="167" t="s">
        <v>149</v>
      </c>
      <c r="N208" s="167"/>
      <c r="O208" s="167"/>
      <c r="P208" s="167" t="n">
        <v>137.43</v>
      </c>
    </row>
    <row r="209" customFormat="false" ht="13.8" hidden="false" customHeight="false" outlineLevel="0" collapsed="false">
      <c r="B209" s="171" t="n">
        <v>22</v>
      </c>
      <c r="C209" s="172" t="s">
        <v>48</v>
      </c>
      <c r="D209" s="173" t="n">
        <v>144.283222971621</v>
      </c>
      <c r="M209" s="167" t="s">
        <v>183</v>
      </c>
      <c r="N209" s="167"/>
      <c r="O209" s="167"/>
      <c r="P209" s="167" t="n">
        <v>71.84</v>
      </c>
    </row>
    <row r="210" customFormat="false" ht="13.8" hidden="false" customHeight="false" outlineLevel="0" collapsed="false">
      <c r="B210" s="171" t="n">
        <v>23</v>
      </c>
      <c r="C210" s="172" t="s">
        <v>120</v>
      </c>
      <c r="D210" s="173" t="n">
        <v>143.764931042859</v>
      </c>
      <c r="M210" s="167" t="s">
        <v>188</v>
      </c>
      <c r="N210" s="167"/>
      <c r="O210" s="167"/>
      <c r="P210" s="167" t="n">
        <v>102.92</v>
      </c>
    </row>
    <row r="211" customFormat="false" ht="13.8" hidden="false" customHeight="false" outlineLevel="0" collapsed="false">
      <c r="B211" s="171" t="n">
        <v>24</v>
      </c>
      <c r="C211" s="172" t="s">
        <v>136</v>
      </c>
      <c r="D211" s="173" t="n">
        <v>143.310816826717</v>
      </c>
      <c r="M211" s="0" t="s">
        <v>209</v>
      </c>
      <c r="P211" s="167" t="n">
        <v>455.5</v>
      </c>
    </row>
    <row r="212" customFormat="false" ht="15" hidden="false" customHeight="false" outlineLevel="0" collapsed="false">
      <c r="B212" s="171" t="n">
        <v>25</v>
      </c>
      <c r="C212" s="172" t="s">
        <v>156</v>
      </c>
      <c r="D212" s="173" t="n">
        <v>139.883201847602</v>
      </c>
    </row>
    <row r="213" customFormat="false" ht="13.8" hidden="false" customHeight="false" outlineLevel="0" collapsed="false">
      <c r="B213" s="171" t="n">
        <v>26</v>
      </c>
      <c r="C213" s="172" t="s">
        <v>163</v>
      </c>
      <c r="D213" s="173" t="n">
        <v>138.201274296471</v>
      </c>
      <c r="M213" s="175" t="s">
        <v>40</v>
      </c>
      <c r="N213" s="176"/>
      <c r="O213" s="176"/>
      <c r="P213" s="176" t="n">
        <v>7</v>
      </c>
    </row>
    <row r="214" customFormat="false" ht="13.8" hidden="false" customHeight="false" outlineLevel="0" collapsed="false">
      <c r="B214" s="171" t="n">
        <v>27</v>
      </c>
      <c r="C214" s="172" t="s">
        <v>149</v>
      </c>
      <c r="D214" s="173" t="n">
        <v>137.427775551053</v>
      </c>
      <c r="M214" s="167" t="s">
        <v>112</v>
      </c>
      <c r="N214" s="167"/>
      <c r="O214" s="167"/>
      <c r="P214" s="167" t="n">
        <v>113.47</v>
      </c>
    </row>
    <row r="215" customFormat="false" ht="13.8" hidden="false" customHeight="false" outlineLevel="0" collapsed="false">
      <c r="B215" s="171" t="n">
        <v>28</v>
      </c>
      <c r="C215" s="172" t="s">
        <v>164</v>
      </c>
      <c r="D215" s="173" t="n">
        <v>137.107942139061</v>
      </c>
      <c r="M215" s="167" t="s">
        <v>121</v>
      </c>
      <c r="N215" s="167"/>
      <c r="O215" s="167"/>
      <c r="P215" s="167" t="n">
        <v>125</v>
      </c>
    </row>
    <row r="216" customFormat="false" ht="13.8" hidden="false" customHeight="false" outlineLevel="0" collapsed="false">
      <c r="B216" s="171" t="n">
        <v>29</v>
      </c>
      <c r="C216" s="172" t="s">
        <v>160</v>
      </c>
      <c r="D216" s="173" t="n">
        <v>131.846068128446</v>
      </c>
      <c r="M216" s="167" t="s">
        <v>131</v>
      </c>
      <c r="N216" s="167"/>
      <c r="O216" s="167"/>
      <c r="P216" s="167" t="n">
        <v>169.25</v>
      </c>
    </row>
    <row r="217" customFormat="false" ht="13.8" hidden="false" customHeight="false" outlineLevel="0" collapsed="false">
      <c r="B217" s="171" t="n">
        <v>30</v>
      </c>
      <c r="C217" s="172" t="s">
        <v>121</v>
      </c>
      <c r="D217" s="173" t="n">
        <v>125.003637639134</v>
      </c>
      <c r="M217" s="0" t="s">
        <v>209</v>
      </c>
      <c r="P217" s="167" t="n">
        <v>407.72</v>
      </c>
    </row>
    <row r="218" customFormat="false" ht="15" hidden="false" customHeight="false" outlineLevel="0" collapsed="false">
      <c r="B218" s="171" t="n">
        <v>31</v>
      </c>
      <c r="C218" s="172" t="s">
        <v>112</v>
      </c>
      <c r="D218" s="173" t="n">
        <v>113.469338037494</v>
      </c>
    </row>
    <row r="219" customFormat="false" ht="13.8" hidden="false" customHeight="false" outlineLevel="0" collapsed="false">
      <c r="B219" s="171" t="n">
        <v>32</v>
      </c>
      <c r="C219" s="172" t="s">
        <v>188</v>
      </c>
      <c r="D219" s="173" t="n">
        <v>102.922947157819</v>
      </c>
      <c r="M219" s="175" t="s">
        <v>50</v>
      </c>
      <c r="N219" s="176"/>
      <c r="O219" s="176"/>
      <c r="P219" s="176" t="n">
        <v>8</v>
      </c>
    </row>
    <row r="220" customFormat="false" ht="13.8" hidden="false" customHeight="false" outlineLevel="0" collapsed="false">
      <c r="B220" s="171" t="n">
        <v>33</v>
      </c>
      <c r="C220" s="172" t="s">
        <v>183</v>
      </c>
      <c r="D220" s="173" t="n">
        <v>71.8409329101797</v>
      </c>
      <c r="M220" s="167" t="s">
        <v>49</v>
      </c>
      <c r="N220" s="167"/>
      <c r="O220" s="167"/>
      <c r="P220" s="167" t="n">
        <v>178.04</v>
      </c>
    </row>
    <row r="221" customFormat="false" ht="15" hidden="false" customHeight="false" outlineLevel="0" collapsed="false">
      <c r="B221" s="171" t="n">
        <v>34</v>
      </c>
      <c r="C221" s="172" t="s">
        <v>110</v>
      </c>
      <c r="D221" s="173" t="n">
        <v>71.0338047164845</v>
      </c>
    </row>
    <row r="222" customFormat="false" ht="15" hidden="false" customHeight="false" outlineLevel="0" collapsed="false">
      <c r="B222" s="4"/>
      <c r="C222" s="177"/>
      <c r="D222" s="71"/>
    </row>
    <row r="223" customFormat="false" ht="15" hidden="false" customHeight="false" outlineLevel="0" collapsed="false">
      <c r="B223" s="4"/>
      <c r="C223" s="4"/>
      <c r="D223" s="71"/>
    </row>
    <row r="224" customFormat="false" ht="15" hidden="false" customHeight="false" outlineLevel="0" collapsed="false">
      <c r="B224" s="4"/>
      <c r="C224" s="4"/>
      <c r="D224" s="71"/>
    </row>
    <row r="225" customFormat="false" ht="15" hidden="false" customHeight="false" outlineLevel="0" collapsed="false">
      <c r="B225" s="4"/>
      <c r="C225" s="4"/>
      <c r="D225" s="71"/>
    </row>
    <row r="226" customFormat="false" ht="15" hidden="false" customHeight="false" outlineLevel="0" collapsed="false">
      <c r="B226" s="4"/>
      <c r="C226" s="4"/>
      <c r="D226" s="71"/>
    </row>
    <row r="227" customFormat="false" ht="15" hidden="false" customHeight="false" outlineLevel="0" collapsed="false">
      <c r="B227" s="4"/>
      <c r="C227" s="4"/>
      <c r="D227" s="71"/>
    </row>
    <row r="228" customFormat="false" ht="15" hidden="false" customHeight="false" outlineLevel="0" collapsed="false">
      <c r="B228" s="4"/>
      <c r="C228" s="4"/>
      <c r="D228" s="71"/>
    </row>
    <row r="229" customFormat="false" ht="15" hidden="false" customHeight="false" outlineLevel="0" collapsed="false">
      <c r="B229" s="4"/>
      <c r="C229" s="4"/>
      <c r="D229" s="71"/>
    </row>
    <row r="230" customFormat="false" ht="15" hidden="false" customHeight="false" outlineLevel="0" collapsed="false">
      <c r="B230" s="4"/>
      <c r="C230" s="4"/>
      <c r="D230" s="71"/>
    </row>
    <row r="231" customFormat="false" ht="15" hidden="false" customHeight="false" outlineLevel="0" collapsed="false">
      <c r="B231" s="4"/>
      <c r="C231" s="4"/>
      <c r="D231" s="71"/>
    </row>
    <row r="232" customFormat="false" ht="15" hidden="false" customHeight="false" outlineLevel="0" collapsed="false">
      <c r="B232" s="4"/>
      <c r="C232" s="4"/>
      <c r="D232" s="71"/>
    </row>
    <row r="233" customFormat="false" ht="15" hidden="false" customHeight="false" outlineLevel="0" collapsed="false">
      <c r="B233" s="4"/>
      <c r="C233" s="4"/>
      <c r="D233" s="71"/>
    </row>
    <row r="234" customFormat="false" ht="15" hidden="false" customHeight="false" outlineLevel="0" collapsed="false">
      <c r="B234" s="4"/>
      <c r="C234" s="8"/>
      <c r="D234" s="71"/>
    </row>
    <row r="235" customFormat="false" ht="15" hidden="false" customHeight="false" outlineLevel="0" collapsed="false">
      <c r="B235" s="4"/>
      <c r="C235" s="4"/>
      <c r="D235" s="71"/>
    </row>
    <row r="236" customFormat="false" ht="15" hidden="false" customHeight="false" outlineLevel="0" collapsed="false">
      <c r="B236" s="4"/>
      <c r="C236" s="4"/>
      <c r="D236" s="71"/>
    </row>
    <row r="237" customFormat="false" ht="15" hidden="false" customHeight="false" outlineLevel="0" collapsed="false">
      <c r="B237" s="4"/>
      <c r="C237" s="4"/>
      <c r="D237" s="71"/>
    </row>
    <row r="238" customFormat="false" ht="15" hidden="false" customHeight="false" outlineLevel="0" collapsed="false">
      <c r="B238" s="4"/>
      <c r="C238" s="4"/>
      <c r="D238" s="71"/>
    </row>
    <row r="239" customFormat="false" ht="15" hidden="false" customHeight="false" outlineLevel="0" collapsed="false">
      <c r="B239" s="4"/>
      <c r="C239" s="177"/>
      <c r="D239" s="71"/>
    </row>
    <row r="240" customFormat="false" ht="15" hidden="false" customHeight="false" outlineLevel="0" collapsed="false">
      <c r="B240" s="4"/>
      <c r="C240" s="4"/>
      <c r="D240" s="71"/>
    </row>
    <row r="241" customFormat="false" ht="15" hidden="false" customHeight="false" outlineLevel="0" collapsed="false">
      <c r="B241" s="4"/>
      <c r="C241" s="4"/>
      <c r="D241" s="71"/>
    </row>
  </sheetData>
  <mergeCells count="108">
    <mergeCell ref="B3:R3"/>
    <mergeCell ref="B4:R4"/>
    <mergeCell ref="B8:G8"/>
    <mergeCell ref="H8:M8"/>
    <mergeCell ref="N8:R8"/>
    <mergeCell ref="B9:B10"/>
    <mergeCell ref="C9:C10"/>
    <mergeCell ref="D9:D10"/>
    <mergeCell ref="E9:E10"/>
    <mergeCell ref="F9:F10"/>
    <mergeCell ref="G9:G10"/>
    <mergeCell ref="H9:J9"/>
    <mergeCell ref="K9:M9"/>
    <mergeCell ref="N9:N10"/>
    <mergeCell ref="O9:O10"/>
    <mergeCell ref="P9:P10"/>
    <mergeCell ref="Q9:Q10"/>
    <mergeCell ref="R9:R10"/>
    <mergeCell ref="B11:R11"/>
    <mergeCell ref="B20:R20"/>
    <mergeCell ref="F27:G27"/>
    <mergeCell ref="L27:M27"/>
    <mergeCell ref="B36:R36"/>
    <mergeCell ref="B37:R37"/>
    <mergeCell ref="B41:G41"/>
    <mergeCell ref="H41:M41"/>
    <mergeCell ref="N41:R41"/>
    <mergeCell ref="B42:B43"/>
    <mergeCell ref="C42:C43"/>
    <mergeCell ref="D42:D43"/>
    <mergeCell ref="E42:E43"/>
    <mergeCell ref="F42:F43"/>
    <mergeCell ref="G42:G43"/>
    <mergeCell ref="H42:J42"/>
    <mergeCell ref="K42:M42"/>
    <mergeCell ref="N42:N43"/>
    <mergeCell ref="O42:O43"/>
    <mergeCell ref="P42:P43"/>
    <mergeCell ref="Q42:Q43"/>
    <mergeCell ref="R42:R43"/>
    <mergeCell ref="B44:R44"/>
    <mergeCell ref="F57:G57"/>
    <mergeCell ref="L57:M57"/>
    <mergeCell ref="B67:R67"/>
    <mergeCell ref="B68:R68"/>
    <mergeCell ref="B72:G72"/>
    <mergeCell ref="H72:M72"/>
    <mergeCell ref="N72:R72"/>
    <mergeCell ref="B73:B74"/>
    <mergeCell ref="C73:C74"/>
    <mergeCell ref="D73:D74"/>
    <mergeCell ref="E73:E74"/>
    <mergeCell ref="F73:F74"/>
    <mergeCell ref="G73:G74"/>
    <mergeCell ref="H73:J73"/>
    <mergeCell ref="K73:M73"/>
    <mergeCell ref="N73:N74"/>
    <mergeCell ref="O73:O74"/>
    <mergeCell ref="P73:P74"/>
    <mergeCell ref="Q73:Q74"/>
    <mergeCell ref="R73:R74"/>
    <mergeCell ref="B75:R75"/>
    <mergeCell ref="F91:G91"/>
    <mergeCell ref="L91:M91"/>
    <mergeCell ref="B97:R97"/>
    <mergeCell ref="B98:R98"/>
    <mergeCell ref="B102:G102"/>
    <mergeCell ref="H102:M102"/>
    <mergeCell ref="N102:R102"/>
    <mergeCell ref="B103:B104"/>
    <mergeCell ref="C103:C104"/>
    <mergeCell ref="D103:D104"/>
    <mergeCell ref="E103:E104"/>
    <mergeCell ref="F103:F104"/>
    <mergeCell ref="G103:G104"/>
    <mergeCell ref="H103:J103"/>
    <mergeCell ref="K103:M103"/>
    <mergeCell ref="N103:N104"/>
    <mergeCell ref="O103:O104"/>
    <mergeCell ref="P103:P104"/>
    <mergeCell ref="Q103:Q104"/>
    <mergeCell ref="R103:R104"/>
    <mergeCell ref="B105:R105"/>
    <mergeCell ref="F121:G121"/>
    <mergeCell ref="L121:M121"/>
    <mergeCell ref="B129:R129"/>
    <mergeCell ref="B130:R130"/>
    <mergeCell ref="B134:G134"/>
    <mergeCell ref="H134:M134"/>
    <mergeCell ref="N134:R134"/>
    <mergeCell ref="B135:B136"/>
    <mergeCell ref="C135:C136"/>
    <mergeCell ref="D135:D136"/>
    <mergeCell ref="E135:E136"/>
    <mergeCell ref="F135:F136"/>
    <mergeCell ref="G135:G136"/>
    <mergeCell ref="H135:J135"/>
    <mergeCell ref="K135:M135"/>
    <mergeCell ref="N135:N136"/>
    <mergeCell ref="O135:O136"/>
    <mergeCell ref="P135:P136"/>
    <mergeCell ref="Q135:Q136"/>
    <mergeCell ref="R135:R136"/>
    <mergeCell ref="B137:R137"/>
    <mergeCell ref="F150:G150"/>
    <mergeCell ref="L150:M150"/>
    <mergeCell ref="G165:J165"/>
    <mergeCell ref="M165:P16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cols>
    <col collapsed="false" customWidth="true" hidden="false" outlineLevel="0" max="1" min="1" style="178" width="6.01"/>
    <col collapsed="false" customWidth="true" hidden="false" outlineLevel="0" max="2" min="2" style="0" width="21.71"/>
  </cols>
  <sheetData>
    <row r="1" customFormat="false" ht="15" hidden="false" customHeight="false" outlineLevel="0" collapsed="false">
      <c r="A1" s="178" t="n">
        <v>1</v>
      </c>
      <c r="B1" s="0" t="s">
        <v>178</v>
      </c>
      <c r="C1" s="0" t="n">
        <v>304.298183484614</v>
      </c>
    </row>
    <row r="2" customFormat="false" ht="15" hidden="false" customHeight="false" outlineLevel="0" collapsed="false">
      <c r="A2" s="178" t="n">
        <v>2</v>
      </c>
      <c r="B2" s="0" t="s">
        <v>189</v>
      </c>
      <c r="C2" s="0" t="n">
        <v>269.880588174585</v>
      </c>
    </row>
    <row r="3" customFormat="false" ht="15" hidden="false" customHeight="false" outlineLevel="0" collapsed="false">
      <c r="A3" s="178" t="n">
        <v>3</v>
      </c>
      <c r="B3" s="0" t="s">
        <v>184</v>
      </c>
      <c r="C3" s="0" t="n">
        <v>268.822294051016</v>
      </c>
    </row>
    <row r="4" customFormat="false" ht="15" hidden="false" customHeight="false" outlineLevel="0" collapsed="false">
      <c r="A4" s="178" t="n">
        <v>4</v>
      </c>
      <c r="B4" s="0" t="s">
        <v>153</v>
      </c>
      <c r="C4" s="0" t="n">
        <v>266.904043841976</v>
      </c>
    </row>
    <row r="5" customFormat="false" ht="15" hidden="false" customHeight="false" outlineLevel="0" collapsed="false">
      <c r="A5" s="178" t="n">
        <v>5</v>
      </c>
      <c r="B5" s="0" t="s">
        <v>51</v>
      </c>
      <c r="C5" s="0" t="n">
        <v>232.620035301962</v>
      </c>
    </row>
    <row r="6" customFormat="false" ht="15" hidden="false" customHeight="false" outlineLevel="0" collapsed="false">
      <c r="A6" s="178" t="n">
        <v>6</v>
      </c>
      <c r="B6" s="0" t="s">
        <v>134</v>
      </c>
      <c r="C6" s="0" t="n">
        <v>223.486276288861</v>
      </c>
    </row>
    <row r="7" customFormat="false" ht="15" hidden="false" customHeight="false" outlineLevel="0" collapsed="false">
      <c r="A7" s="178" t="n">
        <v>7</v>
      </c>
      <c r="B7" s="0" t="s">
        <v>147</v>
      </c>
      <c r="C7" s="0" t="n">
        <v>213.593323797391</v>
      </c>
    </row>
    <row r="8" customFormat="false" ht="15" hidden="false" customHeight="false" outlineLevel="0" collapsed="false">
      <c r="A8" s="178" t="n">
        <v>8</v>
      </c>
      <c r="B8" s="0" t="s">
        <v>157</v>
      </c>
      <c r="C8" s="0" t="n">
        <v>200.302045769273</v>
      </c>
    </row>
    <row r="9" customFormat="false" ht="15" hidden="false" customHeight="false" outlineLevel="0" collapsed="false">
      <c r="A9" s="178" t="n">
        <v>9</v>
      </c>
      <c r="B9" s="0" t="s">
        <v>162</v>
      </c>
      <c r="C9" s="0" t="n">
        <v>191.246243880724</v>
      </c>
    </row>
    <row r="10" customFormat="false" ht="15" hidden="false" customHeight="false" outlineLevel="0" collapsed="false">
      <c r="A10" s="178" t="n">
        <v>10</v>
      </c>
      <c r="B10" s="0" t="s">
        <v>150</v>
      </c>
      <c r="C10" s="0" t="n">
        <v>189.897313068202</v>
      </c>
    </row>
    <row r="11" customFormat="false" ht="15" hidden="false" customHeight="false" outlineLevel="0" collapsed="false">
      <c r="A11" s="178" t="n">
        <v>11</v>
      </c>
      <c r="B11" s="0" t="s">
        <v>115</v>
      </c>
      <c r="C11" s="0" t="n">
        <v>185.503288353533</v>
      </c>
    </row>
    <row r="12" customFormat="false" ht="15" hidden="false" customHeight="false" outlineLevel="0" collapsed="false">
      <c r="A12" s="178" t="n">
        <v>12</v>
      </c>
      <c r="B12" s="0" t="s">
        <v>152</v>
      </c>
      <c r="C12" s="0" t="n">
        <v>183.43822078697</v>
      </c>
    </row>
    <row r="13" customFormat="false" ht="15" hidden="false" customHeight="false" outlineLevel="0" collapsed="false">
      <c r="A13" s="178" t="n">
        <v>13</v>
      </c>
      <c r="B13" s="0" t="s">
        <v>122</v>
      </c>
      <c r="C13" s="0" t="n">
        <v>181.916136117398</v>
      </c>
    </row>
    <row r="14" customFormat="false" ht="15" hidden="false" customHeight="false" outlineLevel="0" collapsed="false">
      <c r="A14" s="178" t="n">
        <v>14</v>
      </c>
      <c r="B14" s="0" t="s">
        <v>55</v>
      </c>
      <c r="C14" s="0" t="n">
        <v>181.465955779621</v>
      </c>
    </row>
    <row r="15" customFormat="false" ht="15" hidden="false" customHeight="false" outlineLevel="0" collapsed="false">
      <c r="A15" s="178" t="n">
        <v>15</v>
      </c>
      <c r="B15" s="0" t="s">
        <v>49</v>
      </c>
      <c r="C15" s="0" t="n">
        <v>178.043141243218</v>
      </c>
    </row>
    <row r="16" customFormat="false" ht="15" hidden="false" customHeight="false" outlineLevel="0" collapsed="false">
      <c r="A16" s="178" t="n">
        <v>16</v>
      </c>
      <c r="B16" s="0" t="s">
        <v>125</v>
      </c>
      <c r="C16" s="0" t="n">
        <v>175.788341695386</v>
      </c>
    </row>
    <row r="17" customFormat="false" ht="15" hidden="false" customHeight="false" outlineLevel="0" collapsed="false">
      <c r="A17" s="178" t="n">
        <v>17</v>
      </c>
      <c r="B17" s="0" t="s">
        <v>180</v>
      </c>
      <c r="C17" s="0" t="n">
        <v>175.712602494535</v>
      </c>
    </row>
    <row r="18" customFormat="false" ht="15" hidden="false" customHeight="false" outlineLevel="0" collapsed="false">
      <c r="A18" s="178" t="n">
        <v>18</v>
      </c>
      <c r="B18" s="0" t="s">
        <v>177</v>
      </c>
      <c r="C18" s="0" t="n">
        <v>174.972481396751</v>
      </c>
    </row>
    <row r="19" customFormat="false" ht="15" hidden="false" customHeight="false" outlineLevel="0" collapsed="false">
      <c r="A19" s="178" t="n">
        <v>19</v>
      </c>
      <c r="B19" s="0" t="s">
        <v>131</v>
      </c>
      <c r="C19" s="0" t="n">
        <v>169.245831099558</v>
      </c>
    </row>
    <row r="20" customFormat="false" ht="15" hidden="false" customHeight="false" outlineLevel="0" collapsed="false">
      <c r="A20" s="178" t="n">
        <v>20</v>
      </c>
      <c r="B20" s="0" t="s">
        <v>176</v>
      </c>
      <c r="C20" s="0" t="n">
        <v>168.782555380296</v>
      </c>
    </row>
    <row r="21" customFormat="false" ht="15" hidden="false" customHeight="false" outlineLevel="0" collapsed="false">
      <c r="A21" s="178" t="n">
        <v>21</v>
      </c>
      <c r="B21" s="0" t="s">
        <v>127</v>
      </c>
      <c r="C21" s="0" t="n">
        <v>154.834723621001</v>
      </c>
    </row>
    <row r="22" customFormat="false" ht="15" hidden="false" customHeight="false" outlineLevel="0" collapsed="false">
      <c r="A22" s="178" t="n">
        <v>22</v>
      </c>
      <c r="B22" s="0" t="s">
        <v>48</v>
      </c>
      <c r="C22" s="0" t="n">
        <v>144.283222971621</v>
      </c>
    </row>
    <row r="23" customFormat="false" ht="15" hidden="false" customHeight="false" outlineLevel="0" collapsed="false">
      <c r="A23" s="178" t="n">
        <v>23</v>
      </c>
      <c r="B23" s="0" t="s">
        <v>120</v>
      </c>
      <c r="C23" s="0" t="n">
        <v>143.764931042859</v>
      </c>
    </row>
    <row r="24" customFormat="false" ht="15" hidden="false" customHeight="false" outlineLevel="0" collapsed="false">
      <c r="A24" s="178" t="n">
        <v>24</v>
      </c>
      <c r="B24" s="0" t="s">
        <v>136</v>
      </c>
      <c r="C24" s="0" t="n">
        <v>143.310816826717</v>
      </c>
    </row>
    <row r="25" customFormat="false" ht="15" hidden="false" customHeight="false" outlineLevel="0" collapsed="false">
      <c r="A25" s="178" t="n">
        <v>25</v>
      </c>
      <c r="B25" s="0" t="s">
        <v>156</v>
      </c>
      <c r="C25" s="0" t="n">
        <v>139.883201847602</v>
      </c>
    </row>
    <row r="26" customFormat="false" ht="15" hidden="false" customHeight="false" outlineLevel="0" collapsed="false">
      <c r="A26" s="178" t="n">
        <v>26</v>
      </c>
      <c r="B26" s="0" t="s">
        <v>163</v>
      </c>
      <c r="C26" s="0" t="n">
        <v>138.201274296471</v>
      </c>
    </row>
    <row r="27" customFormat="false" ht="15" hidden="false" customHeight="false" outlineLevel="0" collapsed="false">
      <c r="A27" s="178" t="n">
        <v>27</v>
      </c>
      <c r="B27" s="0" t="s">
        <v>149</v>
      </c>
      <c r="C27" s="0" t="n">
        <v>137.427775551053</v>
      </c>
    </row>
    <row r="28" customFormat="false" ht="15" hidden="false" customHeight="false" outlineLevel="0" collapsed="false">
      <c r="A28" s="178" t="n">
        <v>28</v>
      </c>
      <c r="B28" s="0" t="s">
        <v>164</v>
      </c>
      <c r="C28" s="0" t="n">
        <v>137.107942139061</v>
      </c>
    </row>
    <row r="29" customFormat="false" ht="15" hidden="false" customHeight="false" outlineLevel="0" collapsed="false">
      <c r="A29" s="178" t="n">
        <v>29</v>
      </c>
      <c r="B29" s="0" t="s">
        <v>160</v>
      </c>
      <c r="C29" s="0" t="n">
        <v>131.846068128446</v>
      </c>
    </row>
    <row r="30" customFormat="false" ht="15" hidden="false" customHeight="false" outlineLevel="0" collapsed="false">
      <c r="A30" s="178" t="n">
        <v>30</v>
      </c>
      <c r="B30" s="0" t="s">
        <v>121</v>
      </c>
      <c r="C30" s="0" t="n">
        <v>125.003637639134</v>
      </c>
    </row>
    <row r="31" customFormat="false" ht="15" hidden="false" customHeight="false" outlineLevel="0" collapsed="false">
      <c r="A31" s="178" t="n">
        <v>31</v>
      </c>
      <c r="B31" s="0" t="s">
        <v>112</v>
      </c>
      <c r="C31" s="0" t="n">
        <v>113.469338037494</v>
      </c>
    </row>
    <row r="32" customFormat="false" ht="15" hidden="false" customHeight="false" outlineLevel="0" collapsed="false">
      <c r="A32" s="178" t="n">
        <v>32</v>
      </c>
      <c r="B32" s="0" t="s">
        <v>188</v>
      </c>
      <c r="C32" s="0" t="n">
        <v>102.922947157819</v>
      </c>
    </row>
    <row r="33" customFormat="false" ht="15" hidden="false" customHeight="false" outlineLevel="0" collapsed="false">
      <c r="A33" s="178" t="n">
        <v>33</v>
      </c>
      <c r="B33" s="0" t="s">
        <v>183</v>
      </c>
      <c r="C33" s="0" t="n">
        <v>71.8409329101797</v>
      </c>
    </row>
    <row r="34" customFormat="false" ht="15" hidden="false" customHeight="false" outlineLevel="0" collapsed="false">
      <c r="A34" s="178" t="n">
        <v>34</v>
      </c>
      <c r="B34" s="0" t="s">
        <v>110</v>
      </c>
      <c r="C34" s="0" t="n">
        <v>71.0338047164845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2020-11-17T21:10:43Z</dcterms:created>
  <dc:creator>Ahti</dc:creator>
  <dc:description/>
  <dc:language>et-EE</dc:language>
  <cp:lastModifiedBy/>
  <cp:lastPrinted>2021-06-25T11:32:13Z</cp:lastPrinted>
  <dcterms:modified xsi:type="dcterms:W3CDTF">2021-06-28T13:21:02Z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