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ocuments\Dokumendid\ETL\ETL 2019\ETL protokollid 2019\"/>
    </mc:Choice>
  </mc:AlternateContent>
  <bookViews>
    <workbookView xWindow="0" yWindow="0" windowWidth="23016" windowHeight="7452" activeTab="1"/>
  </bookViews>
  <sheets>
    <sheet name="Maakondlik paremusjärjestus" sheetId="1" r:id="rId1"/>
    <sheet name="Protokoll" sheetId="2" r:id="rId2"/>
    <sheet name="NAISED+MEHED Sinclair" sheetId="3" r:id="rId3"/>
  </sheets>
  <definedNames>
    <definedName name="__Anonymous_Sheet_DB__1">Protokoll!$C$13:$T$122</definedName>
    <definedName name="__Anonymous_Sheet_DB__1_1">Protokoll!$A$13:$T$122</definedName>
    <definedName name="__Anonymous_Sheet_DB__1_2">Protokoll!$D$65:$T$157</definedName>
    <definedName name="__Anonymous_Sheet_DB__2">#REF!</definedName>
  </definedNames>
  <calcPr calcId="152511" concurrentCalc="0"/>
  <extLst>
    <ext uri="GoogleSheetsCustomDataVersion1">
      <go:sheetsCustomData xmlns:go="http://customooxmlschemas.google.com/" r:id="rId6" roundtripDataSignature="AMtx7mgKvQPtlEJ6hFiU7QNqnM5HZd//Ug=="/>
    </ext>
  </extLst>
</workbook>
</file>

<file path=xl/calcChain.xml><?xml version="1.0" encoding="utf-8"?>
<calcChain xmlns="http://schemas.openxmlformats.org/spreadsheetml/2006/main">
  <c r="P87" i="2" l="1"/>
  <c r="Q87" i="2"/>
  <c r="R87" i="2"/>
  <c r="I87" i="2"/>
  <c r="T87" i="2"/>
  <c r="P86" i="2"/>
  <c r="Q86" i="2"/>
  <c r="R86" i="2"/>
  <c r="I86" i="2"/>
  <c r="T86" i="2"/>
  <c r="P85" i="2"/>
  <c r="Q85" i="2"/>
  <c r="R85" i="2"/>
  <c r="I85" i="2"/>
  <c r="T85" i="2"/>
  <c r="P84" i="2"/>
  <c r="Q84" i="2"/>
  <c r="R84" i="2"/>
  <c r="I84" i="2"/>
  <c r="T84" i="2"/>
  <c r="P83" i="2"/>
  <c r="Q83" i="2"/>
  <c r="R83" i="2"/>
  <c r="I83" i="2"/>
  <c r="T83" i="2"/>
  <c r="P82" i="2"/>
  <c r="Q82" i="2"/>
  <c r="R82" i="2"/>
  <c r="I82" i="2"/>
  <c r="T82" i="2"/>
  <c r="P81" i="2"/>
  <c r="Q81" i="2"/>
  <c r="R81" i="2"/>
  <c r="I81" i="2"/>
  <c r="T81" i="2"/>
  <c r="P80" i="2"/>
  <c r="Q80" i="2"/>
  <c r="R80" i="2"/>
  <c r="I80" i="2"/>
  <c r="T80" i="2"/>
  <c r="P79" i="2"/>
  <c r="Q79" i="2"/>
  <c r="R79" i="2"/>
  <c r="I79" i="2"/>
  <c r="T79" i="2"/>
  <c r="P67" i="2"/>
  <c r="Q67" i="2"/>
  <c r="R67" i="2"/>
  <c r="I67" i="2"/>
  <c r="T67" i="2"/>
  <c r="P66" i="2"/>
  <c r="Q66" i="2"/>
  <c r="R66" i="2"/>
  <c r="I66" i="2"/>
  <c r="T66" i="2"/>
  <c r="P65" i="2"/>
  <c r="Q65" i="2"/>
  <c r="R65" i="2"/>
  <c r="I65" i="2"/>
  <c r="T65" i="2"/>
  <c r="P64" i="2"/>
  <c r="Q64" i="2"/>
  <c r="R64" i="2"/>
  <c r="I64" i="2"/>
  <c r="T64" i="2"/>
  <c r="P63" i="2"/>
  <c r="Q63" i="2"/>
  <c r="R63" i="2"/>
  <c r="I63" i="2"/>
  <c r="T63" i="2"/>
  <c r="P62" i="2"/>
  <c r="Q62" i="2"/>
  <c r="R62" i="2"/>
  <c r="I62" i="2"/>
  <c r="T62" i="2"/>
  <c r="P61" i="2"/>
  <c r="Q61" i="2"/>
  <c r="R61" i="2"/>
  <c r="I61" i="2"/>
  <c r="T61" i="2"/>
  <c r="P60" i="2"/>
  <c r="Q60" i="2"/>
  <c r="R60" i="2"/>
  <c r="I60" i="2"/>
  <c r="T60" i="2"/>
  <c r="P59" i="2"/>
  <c r="Q59" i="2"/>
  <c r="R59" i="2"/>
  <c r="I59" i="2"/>
  <c r="T59" i="2"/>
  <c r="P58" i="2"/>
  <c r="Q58" i="2"/>
  <c r="R58" i="2"/>
  <c r="I58" i="2"/>
  <c r="T58" i="2"/>
  <c r="P57" i="2"/>
  <c r="Q57" i="2"/>
  <c r="R57" i="2"/>
  <c r="I57" i="2"/>
  <c r="T57" i="2"/>
  <c r="P56" i="2"/>
  <c r="Q56" i="2"/>
  <c r="R56" i="2"/>
  <c r="I56" i="2"/>
  <c r="T56" i="2"/>
  <c r="P55" i="2"/>
  <c r="Q55" i="2"/>
  <c r="R55" i="2"/>
  <c r="I55" i="2"/>
  <c r="T55" i="2"/>
  <c r="P54" i="2"/>
  <c r="Q54" i="2"/>
  <c r="R54" i="2"/>
  <c r="I54" i="2"/>
  <c r="T54" i="2"/>
  <c r="P44" i="2"/>
  <c r="Q44" i="2"/>
  <c r="R44" i="2"/>
  <c r="I44" i="2"/>
  <c r="T44" i="2"/>
  <c r="P43" i="2"/>
  <c r="Q43" i="2"/>
  <c r="R43" i="2"/>
  <c r="I43" i="2"/>
  <c r="T43" i="2"/>
  <c r="P42" i="2"/>
  <c r="Q42" i="2"/>
  <c r="R42" i="2"/>
  <c r="I42" i="2"/>
  <c r="T42" i="2"/>
  <c r="P41" i="2"/>
  <c r="Q41" i="2"/>
  <c r="R41" i="2"/>
  <c r="I41" i="2"/>
  <c r="T41" i="2"/>
  <c r="P40" i="2"/>
  <c r="Q40" i="2"/>
  <c r="R40" i="2"/>
  <c r="I40" i="2"/>
  <c r="T40" i="2"/>
  <c r="P39" i="2"/>
  <c r="Q39" i="2"/>
  <c r="R39" i="2"/>
  <c r="I39" i="2"/>
  <c r="T39" i="2"/>
  <c r="P38" i="2"/>
  <c r="Q38" i="2"/>
  <c r="R38" i="2"/>
  <c r="I38" i="2"/>
  <c r="T38" i="2"/>
  <c r="P26" i="2"/>
  <c r="Q26" i="2"/>
  <c r="R26" i="2"/>
  <c r="I26" i="2"/>
  <c r="T26" i="2"/>
  <c r="P25" i="2"/>
  <c r="Q25" i="2"/>
  <c r="R25" i="2"/>
  <c r="I25" i="2"/>
  <c r="T25" i="2"/>
  <c r="P24" i="2"/>
  <c r="Q24" i="2"/>
  <c r="R24" i="2"/>
  <c r="I24" i="2"/>
  <c r="T24" i="2"/>
  <c r="P23" i="2"/>
  <c r="Q23" i="2"/>
  <c r="R23" i="2"/>
  <c r="I23" i="2"/>
  <c r="T23" i="2"/>
  <c r="P22" i="2"/>
  <c r="Q22" i="2"/>
  <c r="R22" i="2"/>
  <c r="I22" i="2"/>
  <c r="T22" i="2"/>
  <c r="P21" i="2"/>
  <c r="Q21" i="2"/>
  <c r="R21" i="2"/>
  <c r="I21" i="2"/>
  <c r="T21" i="2"/>
  <c r="P20" i="2"/>
  <c r="Q20" i="2"/>
  <c r="R20" i="2"/>
  <c r="I20" i="2"/>
  <c r="T20" i="2"/>
  <c r="P19" i="2"/>
  <c r="Q19" i="2"/>
  <c r="R19" i="2"/>
  <c r="I19" i="2"/>
  <c r="T19" i="2"/>
  <c r="P18" i="2"/>
  <c r="Q18" i="2"/>
  <c r="R18" i="2"/>
  <c r="I18" i="2"/>
  <c r="T18" i="2"/>
  <c r="P17" i="2"/>
  <c r="Q17" i="2"/>
  <c r="R17" i="2"/>
  <c r="I17" i="2"/>
  <c r="T17" i="2"/>
  <c r="P16" i="2"/>
  <c r="Q16" i="2"/>
  <c r="R16" i="2"/>
  <c r="I16" i="2"/>
  <c r="T16" i="2"/>
  <c r="P15" i="2"/>
  <c r="Q15" i="2"/>
  <c r="R15" i="2"/>
  <c r="I15" i="2"/>
  <c r="T15" i="2"/>
  <c r="P14" i="2"/>
  <c r="Q14" i="2"/>
  <c r="R14" i="2"/>
  <c r="I14" i="2"/>
  <c r="T14" i="2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<sst xmlns="http://schemas.openxmlformats.org/spreadsheetml/2006/main" count="408" uniqueCount="157">
  <si>
    <t>NAISED</t>
  </si>
  <si>
    <t>Angelina Matjuhhina</t>
  </si>
  <si>
    <t xml:space="preserve">Maakondlik paremusjärjestus </t>
  </si>
  <si>
    <t>(8 paremat kohta läksid arvesse)</t>
  </si>
  <si>
    <t>Eestimaa Suvemängud</t>
  </si>
  <si>
    <t>Triin Põdersoo</t>
  </si>
  <si>
    <t>Mona Saar</t>
  </si>
  <si>
    <t>Merit Mandel</t>
  </si>
  <si>
    <t>Kelly Pedak</t>
  </si>
  <si>
    <t>Ave Bombul</t>
  </si>
  <si>
    <t>Johanna Haljasorg</t>
  </si>
  <si>
    <t>Emma Kivirand</t>
  </si>
  <si>
    <t>Loore Lii Aviste</t>
  </si>
  <si>
    <t>Triin Hütt</t>
  </si>
  <si>
    <t>Tartumaa</t>
  </si>
  <si>
    <t>Telina Tamm</t>
  </si>
  <si>
    <t>Ülle Miil</t>
  </si>
  <si>
    <t>Susanna Ly Ula</t>
  </si>
  <si>
    <t>MEHED</t>
  </si>
  <si>
    <t>Leho Pent</t>
  </si>
  <si>
    <t>Andres Viksi</t>
  </si>
  <si>
    <t>Nikita Klevtsov</t>
  </si>
  <si>
    <t>Alexander Moiseenko</t>
  </si>
  <si>
    <t>Riho Kägo</t>
  </si>
  <si>
    <t>Robert Põldoja</t>
  </si>
  <si>
    <t>Teet Karbus</t>
  </si>
  <si>
    <t>Mati Karbus</t>
  </si>
  <si>
    <t>Lembit Pent</t>
  </si>
  <si>
    <t>Tõnis Veerme</t>
  </si>
  <si>
    <t>Daniil Masjukov</t>
  </si>
  <si>
    <t>Urmas Treier</t>
  </si>
  <si>
    <t>Martin Lind</t>
  </si>
  <si>
    <t>Tartumaa koolinoorte meistrivõistlused 2019</t>
  </si>
  <si>
    <t>Džan Baškirov</t>
  </si>
  <si>
    <t>Allan Keng</t>
  </si>
  <si>
    <t>Sverre Ploomipuu</t>
  </si>
  <si>
    <t>Roomet Väli</t>
  </si>
  <si>
    <t>Jaan Korobov</t>
  </si>
  <si>
    <t>Vladislav Maznik</t>
  </si>
  <si>
    <t>Maksym Semikin</t>
  </si>
  <si>
    <t>Gert Lehtme</t>
  </si>
  <si>
    <t>Artjom Matjuhhin</t>
  </si>
  <si>
    <t>Mattias Viljamaa</t>
  </si>
  <si>
    <t>Rait Haarakalju</t>
  </si>
  <si>
    <t>Maiko Jalast</t>
  </si>
  <si>
    <t>Lauri Külv</t>
  </si>
  <si>
    <t>Mairo Ott</t>
  </si>
  <si>
    <t>Raijan Maasik</t>
  </si>
  <si>
    <t>Kert Ustav</t>
  </si>
  <si>
    <t>Kait Viks</t>
  </si>
  <si>
    <t>Järvamaa</t>
  </si>
  <si>
    <t>Tartu Ülikooli Spordihoone</t>
  </si>
  <si>
    <t xml:space="preserve"> Madixi Spordimaja, Tartu</t>
  </si>
  <si>
    <t>Viljandimaa</t>
  </si>
  <si>
    <t>13.juuli 2019</t>
  </si>
  <si>
    <t>Ida-Virumaa</t>
  </si>
  <si>
    <t>18.mai 2019</t>
  </si>
  <si>
    <t>Kaalumine: 09:00-10:00</t>
  </si>
  <si>
    <t>Jõgevamaa</t>
  </si>
  <si>
    <t>Võistluse algus 11:00</t>
  </si>
  <si>
    <t>Pärnumaa</t>
  </si>
  <si>
    <t>Võistleja</t>
  </si>
  <si>
    <t>Võistluse käik</t>
  </si>
  <si>
    <t>Lot</t>
  </si>
  <si>
    <t>LOT</t>
  </si>
  <si>
    <t>Nimi</t>
  </si>
  <si>
    <t>Sünd</t>
  </si>
  <si>
    <t>Maakond</t>
  </si>
  <si>
    <t>Kehakaal</t>
  </si>
  <si>
    <t>Kategooria</t>
  </si>
  <si>
    <t>Koefitsient</t>
  </si>
  <si>
    <t xml:space="preserve">         Rebimine</t>
  </si>
  <si>
    <t xml:space="preserve">      Tõukamine</t>
  </si>
  <si>
    <t xml:space="preserve">  Rebimine</t>
  </si>
  <si>
    <t xml:space="preserve">  Tõukamine</t>
  </si>
  <si>
    <t xml:space="preserve">   Summa</t>
  </si>
  <si>
    <t>Koht</t>
  </si>
  <si>
    <t>Sp</t>
  </si>
  <si>
    <t>Maakond. punktid</t>
  </si>
  <si>
    <t>I GRUPP: NAISED</t>
  </si>
  <si>
    <t>W 55</t>
  </si>
  <si>
    <t>33x</t>
  </si>
  <si>
    <t>47x</t>
  </si>
  <si>
    <t>42x</t>
  </si>
  <si>
    <t>45x</t>
  </si>
  <si>
    <t>55x</t>
  </si>
  <si>
    <t>65x</t>
  </si>
  <si>
    <t>x</t>
  </si>
  <si>
    <t>W 59</t>
  </si>
  <si>
    <t>W 64</t>
  </si>
  <si>
    <t>W 71</t>
  </si>
  <si>
    <t>35x</t>
  </si>
  <si>
    <t>46x</t>
  </si>
  <si>
    <t>63x</t>
  </si>
  <si>
    <t>78x</t>
  </si>
  <si>
    <t>77x</t>
  </si>
  <si>
    <t>95x</t>
  </si>
  <si>
    <t>W 76</t>
  </si>
  <si>
    <t>38x</t>
  </si>
  <si>
    <t>48x</t>
  </si>
  <si>
    <t>W +76</t>
  </si>
  <si>
    <t>40x</t>
  </si>
  <si>
    <t>72x</t>
  </si>
  <si>
    <t>Võistluse direktor:</t>
  </si>
  <si>
    <t>Kohtunikud:</t>
  </si>
  <si>
    <t>Merilyn Kalmus</t>
  </si>
  <si>
    <t>Sekretär:</t>
  </si>
  <si>
    <t>Nadežda Masjukova</t>
  </si>
  <si>
    <t>Anne Fljaum</t>
  </si>
  <si>
    <t>Loore Lii Aviste - U13 Eesti rekordid kk. -45kg: rebimises 33kg, tõukamises 46kg, kogusummas 79kg</t>
  </si>
  <si>
    <t>Kaalumine: 11:00-12:00</t>
  </si>
  <si>
    <t>Võistluse algus: 13:00</t>
  </si>
  <si>
    <t>II GRUPP: MEHED -55, -61, -67, -73</t>
  </si>
  <si>
    <t>M 55</t>
  </si>
  <si>
    <t>M 61</t>
  </si>
  <si>
    <t>44x</t>
  </si>
  <si>
    <t>57x</t>
  </si>
  <si>
    <t>70x</t>
  </si>
  <si>
    <t>M 67</t>
  </si>
  <si>
    <t>-</t>
  </si>
  <si>
    <t>M 73</t>
  </si>
  <si>
    <t>83x</t>
  </si>
  <si>
    <t>97x</t>
  </si>
  <si>
    <t>Kaalumine: 12:30-13:30</t>
  </si>
  <si>
    <t>Võistluse algus: 14:30</t>
  </si>
  <si>
    <t>III GRUPP: MEHED -81, -89, -96</t>
  </si>
  <si>
    <t>M 81</t>
  </si>
  <si>
    <t>112x</t>
  </si>
  <si>
    <t>125x</t>
  </si>
  <si>
    <t>93x</t>
  </si>
  <si>
    <t>80x</t>
  </si>
  <si>
    <t>85x</t>
  </si>
  <si>
    <t>73x</t>
  </si>
  <si>
    <t>M 89</t>
  </si>
  <si>
    <t>86x</t>
  </si>
  <si>
    <t>120x</t>
  </si>
  <si>
    <t>150x</t>
  </si>
  <si>
    <t>M 96</t>
  </si>
  <si>
    <t>146x</t>
  </si>
  <si>
    <t xml:space="preserve">- </t>
  </si>
  <si>
    <t>130x</t>
  </si>
  <si>
    <t>87x</t>
  </si>
  <si>
    <t>100x</t>
  </si>
  <si>
    <t>Robert Põdoja - U20 Eesti rekord kk. -96kg: rebimises 112kg</t>
  </si>
  <si>
    <t>Kaalumine: 14:30-15:30</t>
  </si>
  <si>
    <t>Võistluse algus: 16:30</t>
  </si>
  <si>
    <t>IV GRUPP: MEHED -102, -109, +109</t>
  </si>
  <si>
    <t>M 102</t>
  </si>
  <si>
    <t>170x</t>
  </si>
  <si>
    <t>105x</t>
  </si>
  <si>
    <t>M 109</t>
  </si>
  <si>
    <t>89x</t>
  </si>
  <si>
    <t>M +109</t>
  </si>
  <si>
    <t>Mattias Viljamaal</t>
  </si>
  <si>
    <t>Reelika Põdersoo</t>
  </si>
  <si>
    <t>Roomet Väli - U15 Eesti rekord kk. -102kg: rebimises 100kg</t>
  </si>
  <si>
    <t>Džan Baškirov - U15 Eesti rekordid kk. +102kg: tõukamises 129kg, kogusummas 229kg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</si>
</sst>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d/\ mmm\ yy"/>
    <numFmt numFmtId="166" formatCode="0.000000"/>
  </numFmts>
  <fonts count="10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sz val="8"/>
      <name val="Arial"/>
    </font>
    <font>
      <b/>
      <sz val="10"/>
      <name val="Arial"/>
    </font>
    <font>
      <sz val="7"/>
      <name val="Arial"/>
    </font>
    <font>
      <sz val="6"/>
      <name val="Arial"/>
    </font>
    <font>
      <sz val="10"/>
      <color rgb="FFFFFF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  <fill>
      <patternFill patternType="solid">
        <fgColor rgb="FF83CAFF"/>
        <bgColor rgb="FF83CAFF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5" borderId="1" xfId="0" applyFont="1" applyFill="1" applyBorder="1"/>
    <xf numFmtId="0" fontId="1" fillId="5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7" borderId="17" xfId="0" applyFont="1" applyFill="1" applyBorder="1" applyAlignment="1">
      <alignment horizontal="center"/>
    </xf>
    <xf numFmtId="0" fontId="1" fillId="0" borderId="18" xfId="0" applyFont="1" applyBorder="1"/>
    <xf numFmtId="1" fontId="1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20" xfId="0" applyFont="1" applyBorder="1"/>
    <xf numFmtId="0" fontId="1" fillId="0" borderId="22" xfId="0" applyFont="1" applyBorder="1"/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24" xfId="0" applyFont="1" applyBorder="1"/>
    <xf numFmtId="0" fontId="1" fillId="7" borderId="25" xfId="0" applyFont="1" applyFill="1" applyBorder="1" applyAlignment="1">
      <alignment horizontal="center"/>
    </xf>
    <xf numFmtId="0" fontId="1" fillId="0" borderId="26" xfId="0" applyFont="1" applyBorder="1"/>
    <xf numFmtId="1" fontId="0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28" xfId="0" applyFont="1" applyBorder="1"/>
    <xf numFmtId="0" fontId="1" fillId="7" borderId="30" xfId="0" applyFont="1" applyFill="1" applyBorder="1" applyAlignment="1">
      <alignment horizontal="center"/>
    </xf>
    <xf numFmtId="0" fontId="1" fillId="0" borderId="31" xfId="0" applyFont="1" applyBorder="1"/>
    <xf numFmtId="1" fontId="0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33" xfId="0" applyFont="1" applyBorder="1"/>
    <xf numFmtId="0" fontId="1" fillId="8" borderId="33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right"/>
    </xf>
    <xf numFmtId="0" fontId="1" fillId="8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36" xfId="0" applyFont="1" applyBorder="1"/>
    <xf numFmtId="0" fontId="1" fillId="9" borderId="30" xfId="0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5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1" fontId="0" fillId="5" borderId="18" xfId="0" applyNumberFormat="1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1" fontId="0" fillId="5" borderId="26" xfId="0" applyNumberFormat="1" applyFont="1" applyFill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2" fontId="1" fillId="0" borderId="18" xfId="0" applyNumberFormat="1" applyFont="1" applyBorder="1"/>
    <xf numFmtId="0" fontId="6" fillId="0" borderId="18" xfId="0" applyFont="1" applyBorder="1"/>
    <xf numFmtId="2" fontId="1" fillId="0" borderId="15" xfId="0" applyNumberFormat="1" applyFont="1" applyBorder="1"/>
    <xf numFmtId="49" fontId="1" fillId="0" borderId="15" xfId="0" applyNumberFormat="1" applyFont="1" applyBorder="1" applyAlignment="1">
      <alignment horizontal="center"/>
    </xf>
    <xf numFmtId="0" fontId="6" fillId="0" borderId="15" xfId="0" applyFont="1" applyBorder="1"/>
    <xf numFmtId="0" fontId="1" fillId="3" borderId="15" xfId="0" applyFont="1" applyFill="1" applyBorder="1" applyAlignment="1">
      <alignment horizontal="center"/>
    </xf>
    <xf numFmtId="2" fontId="1" fillId="0" borderId="26" xfId="0" applyNumberFormat="1" applyFont="1" applyBorder="1"/>
    <xf numFmtId="0" fontId="6" fillId="0" borderId="26" xfId="0" applyFont="1" applyBorder="1"/>
    <xf numFmtId="0" fontId="1" fillId="0" borderId="26" xfId="0" applyFont="1" applyBorder="1" applyAlignment="1"/>
    <xf numFmtId="49" fontId="1" fillId="0" borderId="26" xfId="0" applyNumberFormat="1" applyFont="1" applyBorder="1" applyAlignment="1">
      <alignment horizontal="center"/>
    </xf>
    <xf numFmtId="0" fontId="1" fillId="0" borderId="23" xfId="0" applyFont="1" applyBorder="1"/>
    <xf numFmtId="0" fontId="1" fillId="0" borderId="37" xfId="0" applyFont="1" applyBorder="1"/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5" xfId="0" applyFont="1" applyBorder="1"/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6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1" fontId="5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35" xfId="0" applyFont="1" applyBorder="1"/>
    <xf numFmtId="0" fontId="3" fillId="0" borderId="11" xfId="0" applyFont="1" applyBorder="1"/>
    <xf numFmtId="0" fontId="7" fillId="0" borderId="8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/>
    <xf numFmtId="2" fontId="8" fillId="0" borderId="8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14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58050" cy="962025"/>
    <xdr:pic>
      <xdr:nvPicPr>
        <xdr:cNvPr id="2" name="image1.jpg" title="Pilt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66675</xdr:rowOff>
    </xdr:from>
    <xdr:ext cx="9153525" cy="1219200"/>
    <xdr:pic>
      <xdr:nvPicPr>
        <xdr:cNvPr id="2" name="image1.jpg" title="Pilt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34125" cy="838200"/>
    <xdr:pic>
      <xdr:nvPicPr>
        <xdr:cNvPr id="2" name="image1.jpg" title="Pilt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7:G13"/>
  <sheetViews>
    <sheetView workbookViewId="0"/>
  </sheetViews>
  <sheetFormatPr defaultColWidth="14.44140625" defaultRowHeight="15" customHeight="1" x14ac:dyDescent="0.25"/>
  <sheetData>
    <row r="7" spans="1:7" ht="15" customHeight="1" x14ac:dyDescent="0.25">
      <c r="A7" s="3"/>
      <c r="B7" s="3" t="s">
        <v>2</v>
      </c>
      <c r="C7" s="5"/>
      <c r="D7" t="s">
        <v>3</v>
      </c>
      <c r="E7" s="4"/>
      <c r="F7" s="4"/>
      <c r="G7" s="7"/>
    </row>
    <row r="8" spans="1:7" ht="15" customHeight="1" x14ac:dyDescent="0.25">
      <c r="A8" s="9">
        <v>1</v>
      </c>
      <c r="B8" s="10" t="s">
        <v>14</v>
      </c>
      <c r="C8" s="12">
        <f>Protokoll!U17+Protokoll!U18+Protokoll!U21+Protokoll!U26+Protokoll!U41+Protokoll!U42+Protokoll!U63+Protokoll!U86</f>
        <v>200</v>
      </c>
      <c r="D8" s="4"/>
    </row>
    <row r="9" spans="1:7" ht="15" customHeight="1" x14ac:dyDescent="0.25">
      <c r="A9" s="9">
        <v>2</v>
      </c>
      <c r="B9" s="10" t="s">
        <v>50</v>
      </c>
      <c r="C9" s="12">
        <f>Protokoll!U15+Protokoll!U19+Protokoll!U22+Protokoll!U39+Protokoll!U40+Protokoll!U54+Protokoll!U64+Protokoll!U83</f>
        <v>186</v>
      </c>
      <c r="D9" s="4"/>
    </row>
    <row r="10" spans="1:7" ht="15" customHeight="1" x14ac:dyDescent="0.25">
      <c r="A10" s="9">
        <v>3</v>
      </c>
      <c r="B10" s="10" t="s">
        <v>53</v>
      </c>
      <c r="C10" s="12">
        <f>Protokoll!U23+Protokoll!U57+Protokoll!U58+Protokoll!U59+Protokoll!U60+Protokoll!U66+Protokoll!U82+Protokoll!U79</f>
        <v>163</v>
      </c>
      <c r="D10" s="4"/>
    </row>
    <row r="11" spans="1:7" ht="15" customHeight="1" x14ac:dyDescent="0.25">
      <c r="A11" s="4">
        <v>4</v>
      </c>
      <c r="B11" s="15" t="s">
        <v>55</v>
      </c>
      <c r="C11" s="18">
        <f>Protokoll!U16+Protokoll!U38</f>
        <v>50</v>
      </c>
      <c r="D11" s="4"/>
    </row>
    <row r="12" spans="1:7" ht="15" customHeight="1" x14ac:dyDescent="0.25">
      <c r="A12" s="4">
        <v>5</v>
      </c>
      <c r="B12" s="15" t="s">
        <v>58</v>
      </c>
      <c r="C12" s="18">
        <f>Protokoll!U87+Protokoll!U62</f>
        <v>40</v>
      </c>
      <c r="D12" s="4"/>
    </row>
    <row r="13" spans="1:7" ht="15" customHeight="1" x14ac:dyDescent="0.25">
      <c r="A13" s="4">
        <v>6</v>
      </c>
      <c r="B13" s="15" t="s">
        <v>60</v>
      </c>
      <c r="C13" s="18">
        <f>Protokoll!U25</f>
        <v>22</v>
      </c>
      <c r="D13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8"/>
  <sheetViews>
    <sheetView tabSelected="1" topLeftCell="C1" workbookViewId="0"/>
  </sheetViews>
  <sheetFormatPr defaultColWidth="14.44140625" defaultRowHeight="15" customHeight="1" x14ac:dyDescent="0.25"/>
  <cols>
    <col min="1" max="2" width="8.6640625" hidden="1" customWidth="1"/>
    <col min="3" max="3" width="4" customWidth="1"/>
    <col min="4" max="4" width="19.5546875" customWidth="1"/>
    <col min="5" max="5" width="7" customWidth="1"/>
    <col min="6" max="6" width="12" customWidth="1"/>
    <col min="7" max="7" width="7.88671875" customWidth="1"/>
    <col min="8" max="9" width="7.109375" customWidth="1"/>
    <col min="10" max="15" width="5.6640625" customWidth="1"/>
    <col min="16" max="16" width="7.6640625" customWidth="1"/>
    <col min="17" max="17" width="7.33203125" customWidth="1"/>
    <col min="18" max="18" width="6" customWidth="1"/>
    <col min="19" max="19" width="4.33203125" customWidth="1"/>
    <col min="20" max="20" width="7.88671875" customWidth="1"/>
    <col min="21" max="21" width="5.88671875" customWidth="1"/>
    <col min="22" max="22" width="9" customWidth="1"/>
    <col min="23" max="256" width="8.6640625" customWidth="1"/>
  </cols>
  <sheetData>
    <row r="1" spans="1:256" ht="12.75" customHeight="1" x14ac:dyDescent="0.25">
      <c r="E1" s="2"/>
      <c r="V1" s="4"/>
    </row>
    <row r="2" spans="1:256" ht="12.75" customHeight="1" x14ac:dyDescent="0.25">
      <c r="E2" s="2"/>
      <c r="V2" s="4"/>
    </row>
    <row r="3" spans="1:256" ht="12.75" customHeight="1" x14ac:dyDescent="0.25">
      <c r="E3" s="2"/>
      <c r="V3" s="4"/>
    </row>
    <row r="4" spans="1:256" ht="12.75" customHeight="1" x14ac:dyDescent="0.25">
      <c r="E4" s="2"/>
      <c r="V4" s="4"/>
    </row>
    <row r="5" spans="1:256" ht="17.25" customHeight="1" x14ac:dyDescent="0.3">
      <c r="A5" s="162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4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162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62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62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62"/>
      <c r="IT5" s="158"/>
      <c r="IU5" s="158"/>
      <c r="IV5" s="158"/>
    </row>
    <row r="6" spans="1:256" ht="17.25" customHeight="1" x14ac:dyDescent="0.3">
      <c r="A6" s="163" t="s">
        <v>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  <c r="V6" s="4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63" t="s">
        <v>32</v>
      </c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5"/>
      <c r="HC6" s="163" t="s">
        <v>32</v>
      </c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5"/>
      <c r="HX6" s="163" t="s">
        <v>32</v>
      </c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5"/>
      <c r="IS6" s="163" t="s">
        <v>32</v>
      </c>
      <c r="IT6" s="164"/>
      <c r="IU6" s="164"/>
      <c r="IV6" s="165"/>
    </row>
    <row r="7" spans="1:256" ht="17.25" customHeight="1" x14ac:dyDescent="0.3">
      <c r="A7" s="160" t="s">
        <v>51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4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60" t="s">
        <v>52</v>
      </c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60" t="s">
        <v>52</v>
      </c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60" t="s">
        <v>52</v>
      </c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60" t="s">
        <v>52</v>
      </c>
      <c r="IT7" s="158"/>
      <c r="IU7" s="158"/>
      <c r="IV7" s="158"/>
    </row>
    <row r="8" spans="1:256" ht="17.25" customHeight="1" x14ac:dyDescent="0.25">
      <c r="A8" s="157" t="s">
        <v>54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57" t="s">
        <v>56</v>
      </c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7" t="s">
        <v>56</v>
      </c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7" t="s">
        <v>56</v>
      </c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7" t="s">
        <v>56</v>
      </c>
      <c r="IT8" s="158"/>
      <c r="IU8" s="158"/>
      <c r="IV8" s="158"/>
    </row>
    <row r="9" spans="1:256" ht="17.25" customHeight="1" x14ac:dyDescent="0.25">
      <c r="A9" s="16"/>
      <c r="B9" s="16"/>
      <c r="C9" s="2"/>
      <c r="D9" s="2"/>
      <c r="E9" s="2"/>
      <c r="F9" s="17" t="s">
        <v>57</v>
      </c>
      <c r="G9" s="19"/>
      <c r="H9" s="18"/>
      <c r="I9" s="2"/>
      <c r="J9" s="20" t="s">
        <v>59</v>
      </c>
      <c r="K9" s="2"/>
      <c r="L9" s="2"/>
      <c r="M9" s="2"/>
      <c r="N9" s="2"/>
      <c r="O9" s="2"/>
      <c r="P9" s="2"/>
      <c r="Q9" s="2"/>
      <c r="R9" s="2"/>
      <c r="S9" s="2"/>
      <c r="T9" s="2"/>
      <c r="V9" s="4"/>
    </row>
    <row r="10" spans="1:256" ht="12.75" customHeight="1" x14ac:dyDescent="0.25">
      <c r="A10" s="144" t="s">
        <v>61</v>
      </c>
      <c r="B10" s="145"/>
      <c r="C10" s="145"/>
      <c r="D10" s="145"/>
      <c r="E10" s="145"/>
      <c r="F10" s="145"/>
      <c r="G10" s="145"/>
      <c r="H10" s="145"/>
      <c r="I10" s="146"/>
      <c r="J10" s="144" t="s">
        <v>62</v>
      </c>
      <c r="K10" s="145"/>
      <c r="L10" s="145"/>
      <c r="M10" s="145"/>
      <c r="N10" s="145"/>
      <c r="O10" s="146"/>
      <c r="P10" s="144"/>
      <c r="Q10" s="145"/>
      <c r="R10" s="145"/>
      <c r="S10" s="145"/>
      <c r="T10" s="145"/>
      <c r="U10" s="146"/>
      <c r="V10" s="4"/>
    </row>
    <row r="11" spans="1:256" ht="12.75" customHeight="1" x14ac:dyDescent="0.25">
      <c r="A11" s="142" t="s">
        <v>63</v>
      </c>
      <c r="B11" s="142" t="s">
        <v>64</v>
      </c>
      <c r="C11" s="142" t="s">
        <v>64</v>
      </c>
      <c r="D11" s="142" t="s">
        <v>65</v>
      </c>
      <c r="E11" s="148" t="s">
        <v>66</v>
      </c>
      <c r="F11" s="142" t="s">
        <v>67</v>
      </c>
      <c r="G11" s="149" t="s">
        <v>68</v>
      </c>
      <c r="H11" s="147" t="s">
        <v>69</v>
      </c>
      <c r="I11" s="150" t="s">
        <v>70</v>
      </c>
      <c r="J11" s="151" t="s">
        <v>71</v>
      </c>
      <c r="K11" s="145"/>
      <c r="L11" s="146"/>
      <c r="M11" s="151" t="s">
        <v>72</v>
      </c>
      <c r="N11" s="145"/>
      <c r="O11" s="146"/>
      <c r="P11" s="156" t="s">
        <v>73</v>
      </c>
      <c r="Q11" s="156" t="s">
        <v>74</v>
      </c>
      <c r="R11" s="156" t="s">
        <v>75</v>
      </c>
      <c r="S11" s="156" t="s">
        <v>76</v>
      </c>
      <c r="T11" s="161" t="s">
        <v>77</v>
      </c>
      <c r="U11" s="159" t="s">
        <v>78</v>
      </c>
      <c r="V11" s="4"/>
    </row>
    <row r="12" spans="1:256" ht="12.75" customHeight="1" x14ac:dyDescent="0.25">
      <c r="A12" s="143"/>
      <c r="B12" s="143"/>
      <c r="C12" s="143"/>
      <c r="D12" s="143"/>
      <c r="E12" s="143"/>
      <c r="F12" s="143"/>
      <c r="G12" s="143"/>
      <c r="H12" s="143"/>
      <c r="I12" s="143"/>
      <c r="J12" s="21">
        <v>1</v>
      </c>
      <c r="K12" s="21">
        <v>2</v>
      </c>
      <c r="L12" s="21">
        <v>3</v>
      </c>
      <c r="M12" s="21">
        <v>1</v>
      </c>
      <c r="N12" s="21">
        <v>2</v>
      </c>
      <c r="O12" s="21">
        <v>3</v>
      </c>
      <c r="P12" s="143"/>
      <c r="Q12" s="143"/>
      <c r="R12" s="143"/>
      <c r="S12" s="143"/>
      <c r="T12" s="143"/>
      <c r="U12" s="15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256" ht="13.5" customHeight="1" x14ac:dyDescent="0.25">
      <c r="A13" s="152" t="s">
        <v>79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6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256" ht="12.75" customHeight="1" x14ac:dyDescent="0.25">
      <c r="A14" s="22"/>
      <c r="B14" s="23"/>
      <c r="C14" s="24">
        <v>38</v>
      </c>
      <c r="D14" s="25" t="s">
        <v>12</v>
      </c>
      <c r="E14" s="26">
        <v>2007</v>
      </c>
      <c r="F14" s="27" t="s">
        <v>14</v>
      </c>
      <c r="G14" s="28">
        <v>45</v>
      </c>
      <c r="H14" s="25" t="s">
        <v>80</v>
      </c>
      <c r="I14" s="29">
        <f t="shared" ref="I14:I26" si="0">POWER(10,(0.783497476*(LOG10(G14/153.655)*LOG10(G14/153.655))))</f>
        <v>1.6705605235499641</v>
      </c>
      <c r="J14" s="30">
        <v>30</v>
      </c>
      <c r="K14" s="31" t="s">
        <v>81</v>
      </c>
      <c r="L14" s="32">
        <v>33</v>
      </c>
      <c r="M14" s="30">
        <v>42</v>
      </c>
      <c r="N14" s="33">
        <v>46</v>
      </c>
      <c r="O14" s="34" t="s">
        <v>82</v>
      </c>
      <c r="P14" s="35">
        <f t="shared" ref="P14:P26" si="1">MAX(J14:L14)</f>
        <v>33</v>
      </c>
      <c r="Q14" s="36">
        <f t="shared" ref="Q14:Q26" si="2">MAX(M14:O14)</f>
        <v>46</v>
      </c>
      <c r="R14" s="37">
        <f t="shared" ref="R14:R26" si="3">P14+Q14</f>
        <v>79</v>
      </c>
      <c r="S14" s="38">
        <v>3</v>
      </c>
      <c r="T14" s="28">
        <f t="shared" ref="T14:T26" si="4">R14*I14</f>
        <v>131.97428136044715</v>
      </c>
      <c r="U14" s="39">
        <v>20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2.75" customHeight="1" x14ac:dyDescent="0.25">
      <c r="A15" s="41"/>
      <c r="B15" s="42"/>
      <c r="C15" s="43">
        <v>34</v>
      </c>
      <c r="D15" s="22" t="s">
        <v>11</v>
      </c>
      <c r="E15" s="44">
        <v>2006</v>
      </c>
      <c r="F15" s="45" t="s">
        <v>50</v>
      </c>
      <c r="G15" s="46">
        <v>52.35</v>
      </c>
      <c r="H15" s="22" t="s">
        <v>80</v>
      </c>
      <c r="I15" s="47">
        <f t="shared" si="0"/>
        <v>1.4836570534885418</v>
      </c>
      <c r="J15" s="48" t="s">
        <v>83</v>
      </c>
      <c r="K15" s="49">
        <v>42</v>
      </c>
      <c r="L15" s="50" t="s">
        <v>84</v>
      </c>
      <c r="M15" s="51">
        <v>50</v>
      </c>
      <c r="N15" s="52" t="s">
        <v>85</v>
      </c>
      <c r="O15" s="50" t="s">
        <v>85</v>
      </c>
      <c r="P15" s="53">
        <f t="shared" si="1"/>
        <v>42</v>
      </c>
      <c r="Q15" s="54">
        <f t="shared" si="2"/>
        <v>50</v>
      </c>
      <c r="R15" s="55">
        <f t="shared" si="3"/>
        <v>92</v>
      </c>
      <c r="S15" s="55">
        <v>2</v>
      </c>
      <c r="T15" s="46">
        <f t="shared" si="4"/>
        <v>136.49644892094585</v>
      </c>
      <c r="U15" s="56">
        <v>22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0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2.75" customHeight="1" x14ac:dyDescent="0.25">
      <c r="A16" s="22"/>
      <c r="B16" s="23"/>
      <c r="C16" s="57">
        <v>84</v>
      </c>
      <c r="D16" s="58" t="s">
        <v>1</v>
      </c>
      <c r="E16" s="59">
        <v>2003</v>
      </c>
      <c r="F16" s="60" t="s">
        <v>55</v>
      </c>
      <c r="G16" s="61">
        <v>54.75</v>
      </c>
      <c r="H16" s="58" t="s">
        <v>80</v>
      </c>
      <c r="I16" s="62">
        <f t="shared" si="0"/>
        <v>1.4366971389955299</v>
      </c>
      <c r="J16" s="63">
        <v>58</v>
      </c>
      <c r="K16" s="64">
        <v>62</v>
      </c>
      <c r="L16" s="65" t="s">
        <v>86</v>
      </c>
      <c r="M16" s="63">
        <v>80</v>
      </c>
      <c r="N16" s="64">
        <v>85</v>
      </c>
      <c r="O16" s="65" t="s">
        <v>87</v>
      </c>
      <c r="P16" s="66">
        <f t="shared" si="1"/>
        <v>62</v>
      </c>
      <c r="Q16" s="67">
        <f t="shared" si="2"/>
        <v>85</v>
      </c>
      <c r="R16" s="68">
        <f t="shared" si="3"/>
        <v>147</v>
      </c>
      <c r="S16" s="68">
        <v>1</v>
      </c>
      <c r="T16" s="61">
        <f t="shared" si="4"/>
        <v>211.19447943234289</v>
      </c>
      <c r="U16" s="69">
        <v>25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0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.75" customHeight="1" x14ac:dyDescent="0.25">
      <c r="A17" s="22"/>
      <c r="B17" s="23"/>
      <c r="C17" s="70">
        <v>52</v>
      </c>
      <c r="D17" s="71" t="s">
        <v>7</v>
      </c>
      <c r="E17" s="72">
        <v>1986</v>
      </c>
      <c r="F17" s="73" t="s">
        <v>14</v>
      </c>
      <c r="G17" s="74">
        <v>58.65</v>
      </c>
      <c r="H17" s="71" t="s">
        <v>88</v>
      </c>
      <c r="I17" s="75">
        <f t="shared" si="0"/>
        <v>1.3711292973883995</v>
      </c>
      <c r="J17" s="76">
        <v>50</v>
      </c>
      <c r="K17" s="77" t="s">
        <v>85</v>
      </c>
      <c r="L17" s="78">
        <v>55</v>
      </c>
      <c r="M17" s="79" t="s">
        <v>86</v>
      </c>
      <c r="N17" s="80">
        <v>65</v>
      </c>
      <c r="O17" s="78">
        <v>68</v>
      </c>
      <c r="P17" s="81">
        <f t="shared" si="1"/>
        <v>55</v>
      </c>
      <c r="Q17" s="82">
        <f t="shared" si="2"/>
        <v>68</v>
      </c>
      <c r="R17" s="83">
        <f t="shared" si="3"/>
        <v>123</v>
      </c>
      <c r="S17" s="83">
        <v>1</v>
      </c>
      <c r="T17" s="74">
        <f t="shared" si="4"/>
        <v>168.64890357877314</v>
      </c>
      <c r="U17" s="84">
        <v>25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0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2.75" customHeight="1" x14ac:dyDescent="0.25">
      <c r="A18" s="41"/>
      <c r="B18" s="42"/>
      <c r="C18" s="70">
        <v>2</v>
      </c>
      <c r="D18" s="71" t="s">
        <v>8</v>
      </c>
      <c r="E18" s="72">
        <v>2003</v>
      </c>
      <c r="F18" s="73" t="s">
        <v>14</v>
      </c>
      <c r="G18" s="74">
        <v>63.6</v>
      </c>
      <c r="H18" s="71" t="s">
        <v>89</v>
      </c>
      <c r="I18" s="75">
        <f t="shared" si="0"/>
        <v>1.3031194607515202</v>
      </c>
      <c r="J18" s="76">
        <v>50</v>
      </c>
      <c r="K18" s="80">
        <v>53</v>
      </c>
      <c r="L18" s="85" t="s">
        <v>85</v>
      </c>
      <c r="M18" s="76">
        <v>60</v>
      </c>
      <c r="N18" s="80">
        <v>64</v>
      </c>
      <c r="O18" s="78">
        <v>66</v>
      </c>
      <c r="P18" s="81">
        <f t="shared" si="1"/>
        <v>53</v>
      </c>
      <c r="Q18" s="82">
        <f t="shared" si="2"/>
        <v>66</v>
      </c>
      <c r="R18" s="83">
        <f t="shared" si="3"/>
        <v>119</v>
      </c>
      <c r="S18" s="83">
        <v>1</v>
      </c>
      <c r="T18" s="74">
        <f t="shared" si="4"/>
        <v>155.07121582943091</v>
      </c>
      <c r="U18" s="84">
        <v>25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0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3.5" customHeight="1" x14ac:dyDescent="0.25">
      <c r="A19" s="22"/>
      <c r="B19" s="23"/>
      <c r="C19" s="24">
        <v>39</v>
      </c>
      <c r="D19" s="25" t="s">
        <v>17</v>
      </c>
      <c r="E19" s="86">
        <v>2004</v>
      </c>
      <c r="F19" s="27" t="s">
        <v>50</v>
      </c>
      <c r="G19" s="28">
        <v>69.099999999999994</v>
      </c>
      <c r="H19" s="25" t="s">
        <v>90</v>
      </c>
      <c r="I19" s="29">
        <f t="shared" si="0"/>
        <v>1.2427319938711998</v>
      </c>
      <c r="J19" s="30">
        <v>30</v>
      </c>
      <c r="K19" s="87">
        <v>33</v>
      </c>
      <c r="L19" s="34" t="s">
        <v>91</v>
      </c>
      <c r="M19" s="88" t="s">
        <v>83</v>
      </c>
      <c r="N19" s="87">
        <v>42</v>
      </c>
      <c r="O19" s="34" t="s">
        <v>92</v>
      </c>
      <c r="P19" s="35">
        <f t="shared" si="1"/>
        <v>33</v>
      </c>
      <c r="Q19" s="36">
        <f t="shared" si="2"/>
        <v>42</v>
      </c>
      <c r="R19" s="38">
        <f t="shared" si="3"/>
        <v>75</v>
      </c>
      <c r="S19" s="38">
        <v>3</v>
      </c>
      <c r="T19" s="28">
        <f t="shared" si="4"/>
        <v>93.20489954033998</v>
      </c>
      <c r="U19" s="39">
        <v>20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0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3.5" customHeight="1" x14ac:dyDescent="0.25">
      <c r="A20" s="22"/>
      <c r="B20" s="23"/>
      <c r="C20" s="43">
        <v>57</v>
      </c>
      <c r="D20" s="22" t="s">
        <v>6</v>
      </c>
      <c r="E20" s="44">
        <v>2002</v>
      </c>
      <c r="F20" s="45" t="s">
        <v>14</v>
      </c>
      <c r="G20" s="46">
        <v>65.349999999999994</v>
      </c>
      <c r="H20" s="22" t="s">
        <v>90</v>
      </c>
      <c r="I20" s="47">
        <f t="shared" si="0"/>
        <v>1.2823792911652918</v>
      </c>
      <c r="J20" s="51">
        <v>59</v>
      </c>
      <c r="K20" s="52" t="s">
        <v>93</v>
      </c>
      <c r="L20" s="50" t="s">
        <v>93</v>
      </c>
      <c r="M20" s="51">
        <v>74</v>
      </c>
      <c r="N20" s="52" t="s">
        <v>94</v>
      </c>
      <c r="O20" s="50" t="s">
        <v>87</v>
      </c>
      <c r="P20" s="53">
        <f t="shared" si="1"/>
        <v>59</v>
      </c>
      <c r="Q20" s="54">
        <f t="shared" si="2"/>
        <v>74</v>
      </c>
      <c r="R20" s="55">
        <f t="shared" si="3"/>
        <v>133</v>
      </c>
      <c r="S20" s="55">
        <v>2</v>
      </c>
      <c r="T20" s="46">
        <f t="shared" si="4"/>
        <v>170.5564457249838</v>
      </c>
      <c r="U20" s="56">
        <v>22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0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.75" customHeight="1" x14ac:dyDescent="0.25">
      <c r="A21" s="22"/>
      <c r="B21" s="23"/>
      <c r="C21" s="57">
        <v>76</v>
      </c>
      <c r="D21" s="58" t="s">
        <v>5</v>
      </c>
      <c r="E21" s="89">
        <v>1990</v>
      </c>
      <c r="F21" s="60" t="s">
        <v>14</v>
      </c>
      <c r="G21" s="61">
        <v>70.3</v>
      </c>
      <c r="H21" s="58" t="s">
        <v>90</v>
      </c>
      <c r="I21" s="62">
        <f t="shared" si="0"/>
        <v>1.2312740624640053</v>
      </c>
      <c r="J21" s="63">
        <v>73</v>
      </c>
      <c r="K21" s="90" t="s">
        <v>95</v>
      </c>
      <c r="L21" s="91">
        <v>77</v>
      </c>
      <c r="M21" s="63">
        <v>88</v>
      </c>
      <c r="N21" s="64">
        <v>92</v>
      </c>
      <c r="O21" s="65" t="s">
        <v>96</v>
      </c>
      <c r="P21" s="66">
        <f t="shared" si="1"/>
        <v>77</v>
      </c>
      <c r="Q21" s="67">
        <f t="shared" si="2"/>
        <v>92</v>
      </c>
      <c r="R21" s="68">
        <f t="shared" si="3"/>
        <v>169</v>
      </c>
      <c r="S21" s="68">
        <v>1</v>
      </c>
      <c r="T21" s="61">
        <f t="shared" si="4"/>
        <v>208.0853165564169</v>
      </c>
      <c r="U21" s="69">
        <v>25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0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3.5" customHeight="1" x14ac:dyDescent="0.25">
      <c r="A22" s="22"/>
      <c r="B22" s="23"/>
      <c r="C22" s="24">
        <v>75</v>
      </c>
      <c r="D22" s="25" t="s">
        <v>9</v>
      </c>
      <c r="E22" s="86">
        <v>1996</v>
      </c>
      <c r="F22" s="27" t="s">
        <v>50</v>
      </c>
      <c r="G22" s="28">
        <v>71.099999999999994</v>
      </c>
      <c r="H22" s="25" t="s">
        <v>97</v>
      </c>
      <c r="I22" s="29">
        <f t="shared" si="0"/>
        <v>1.2239356357506053</v>
      </c>
      <c r="J22" s="30">
        <v>45</v>
      </c>
      <c r="K22" s="87">
        <v>48</v>
      </c>
      <c r="L22" s="92">
        <v>51</v>
      </c>
      <c r="M22" s="30">
        <v>60</v>
      </c>
      <c r="N22" s="87">
        <v>65</v>
      </c>
      <c r="O22" s="92">
        <v>68</v>
      </c>
      <c r="P22" s="35">
        <f t="shared" si="1"/>
        <v>51</v>
      </c>
      <c r="Q22" s="36">
        <f t="shared" si="2"/>
        <v>68</v>
      </c>
      <c r="R22" s="38">
        <f t="shared" si="3"/>
        <v>119</v>
      </c>
      <c r="S22" s="38">
        <v>1</v>
      </c>
      <c r="T22" s="28">
        <f t="shared" si="4"/>
        <v>145.64834065432203</v>
      </c>
      <c r="U22" s="39">
        <v>25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0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2.75" customHeight="1" x14ac:dyDescent="0.25">
      <c r="A23" s="22"/>
      <c r="B23" s="23"/>
      <c r="C23" s="43">
        <v>59</v>
      </c>
      <c r="D23" s="22" t="s">
        <v>15</v>
      </c>
      <c r="E23" s="44">
        <v>2002</v>
      </c>
      <c r="F23" s="45" t="s">
        <v>53</v>
      </c>
      <c r="G23" s="46">
        <v>74.900000000000006</v>
      </c>
      <c r="H23" s="22" t="s">
        <v>97</v>
      </c>
      <c r="I23" s="47">
        <f t="shared" si="0"/>
        <v>1.1920665489136657</v>
      </c>
      <c r="J23" s="51">
        <v>30</v>
      </c>
      <c r="K23" s="49">
        <v>35</v>
      </c>
      <c r="L23" s="50" t="s">
        <v>98</v>
      </c>
      <c r="M23" s="51">
        <v>40</v>
      </c>
      <c r="N23" s="49">
        <v>45</v>
      </c>
      <c r="O23" s="50" t="s">
        <v>99</v>
      </c>
      <c r="P23" s="53">
        <f t="shared" si="1"/>
        <v>35</v>
      </c>
      <c r="Q23" s="54">
        <f t="shared" si="2"/>
        <v>45</v>
      </c>
      <c r="R23" s="55">
        <f t="shared" si="3"/>
        <v>80</v>
      </c>
      <c r="S23" s="55">
        <v>3</v>
      </c>
      <c r="T23" s="46">
        <f t="shared" si="4"/>
        <v>95.365323913093249</v>
      </c>
      <c r="U23" s="56">
        <v>20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0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.75" customHeight="1" x14ac:dyDescent="0.25">
      <c r="A24" s="22"/>
      <c r="B24" s="23"/>
      <c r="C24" s="57">
        <v>60</v>
      </c>
      <c r="D24" s="58" t="s">
        <v>13</v>
      </c>
      <c r="E24" s="89">
        <v>1973</v>
      </c>
      <c r="F24" s="60" t="s">
        <v>14</v>
      </c>
      <c r="G24" s="61">
        <v>75.900000000000006</v>
      </c>
      <c r="H24" s="58" t="s">
        <v>97</v>
      </c>
      <c r="I24" s="62">
        <f t="shared" si="0"/>
        <v>1.1844312364015019</v>
      </c>
      <c r="J24" s="63">
        <v>40</v>
      </c>
      <c r="K24" s="64">
        <v>43</v>
      </c>
      <c r="L24" s="65" t="s">
        <v>92</v>
      </c>
      <c r="M24" s="63">
        <v>55</v>
      </c>
      <c r="N24" s="64">
        <v>60</v>
      </c>
      <c r="O24" s="65" t="s">
        <v>86</v>
      </c>
      <c r="P24" s="66">
        <f t="shared" si="1"/>
        <v>43</v>
      </c>
      <c r="Q24" s="67">
        <f t="shared" si="2"/>
        <v>60</v>
      </c>
      <c r="R24" s="68">
        <f t="shared" si="3"/>
        <v>103</v>
      </c>
      <c r="S24" s="68">
        <v>2</v>
      </c>
      <c r="T24" s="61">
        <f t="shared" si="4"/>
        <v>121.9964173493547</v>
      </c>
      <c r="U24" s="69">
        <v>22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0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2.75" customHeight="1" x14ac:dyDescent="0.25">
      <c r="A25" s="22"/>
      <c r="B25" s="23"/>
      <c r="C25" s="24">
        <v>40</v>
      </c>
      <c r="D25" s="25" t="s">
        <v>16</v>
      </c>
      <c r="E25" s="26">
        <v>1969</v>
      </c>
      <c r="F25" s="27" t="s">
        <v>60</v>
      </c>
      <c r="G25" s="93">
        <v>105</v>
      </c>
      <c r="H25" s="25" t="s">
        <v>100</v>
      </c>
      <c r="I25" s="29">
        <f t="shared" si="0"/>
        <v>1.0505657198112117</v>
      </c>
      <c r="J25" s="30">
        <v>35</v>
      </c>
      <c r="K25" s="31" t="s">
        <v>101</v>
      </c>
      <c r="L25" s="92">
        <v>40</v>
      </c>
      <c r="M25" s="30">
        <v>50</v>
      </c>
      <c r="N25" s="31" t="s">
        <v>85</v>
      </c>
      <c r="O25" s="34" t="s">
        <v>87</v>
      </c>
      <c r="P25" s="35">
        <f t="shared" si="1"/>
        <v>40</v>
      </c>
      <c r="Q25" s="36">
        <f t="shared" si="2"/>
        <v>50</v>
      </c>
      <c r="R25" s="38">
        <f t="shared" si="3"/>
        <v>90</v>
      </c>
      <c r="S25" s="38">
        <v>2</v>
      </c>
      <c r="T25" s="28">
        <f t="shared" si="4"/>
        <v>94.550914783009048</v>
      </c>
      <c r="U25" s="39">
        <v>22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0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2.75" customHeight="1" x14ac:dyDescent="0.25">
      <c r="A26" s="22"/>
      <c r="B26" s="23"/>
      <c r="C26" s="57">
        <v>77</v>
      </c>
      <c r="D26" s="58" t="s">
        <v>10</v>
      </c>
      <c r="E26" s="89">
        <v>2005</v>
      </c>
      <c r="F26" s="60" t="s">
        <v>14</v>
      </c>
      <c r="G26" s="61">
        <v>92.6</v>
      </c>
      <c r="H26" s="58" t="s">
        <v>100</v>
      </c>
      <c r="I26" s="62">
        <f t="shared" si="0"/>
        <v>1.0911868356489181</v>
      </c>
      <c r="J26" s="63">
        <v>56</v>
      </c>
      <c r="K26" s="64">
        <v>61</v>
      </c>
      <c r="L26" s="65" t="s">
        <v>93</v>
      </c>
      <c r="M26" s="94" t="s">
        <v>102</v>
      </c>
      <c r="N26" s="64">
        <v>72</v>
      </c>
      <c r="O26" s="65" t="s">
        <v>94</v>
      </c>
      <c r="P26" s="66">
        <f t="shared" si="1"/>
        <v>61</v>
      </c>
      <c r="Q26" s="67">
        <f t="shared" si="2"/>
        <v>72</v>
      </c>
      <c r="R26" s="68">
        <f t="shared" si="3"/>
        <v>133</v>
      </c>
      <c r="S26" s="68">
        <v>1</v>
      </c>
      <c r="T26" s="61">
        <f t="shared" si="4"/>
        <v>145.12784914130611</v>
      </c>
      <c r="U26" s="69">
        <v>25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0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.75" customHeight="1" x14ac:dyDescent="0.25">
      <c r="A27" s="4"/>
      <c r="B27" s="4"/>
      <c r="C27" s="2"/>
      <c r="D27" s="15" t="s">
        <v>103</v>
      </c>
      <c r="E27" s="20" t="s">
        <v>5</v>
      </c>
      <c r="F27" s="95"/>
      <c r="G27" s="19"/>
      <c r="H27" s="18"/>
      <c r="I27" s="7"/>
      <c r="J27" s="20" t="s">
        <v>104</v>
      </c>
      <c r="K27" s="96"/>
      <c r="L27" s="20" t="s">
        <v>105</v>
      </c>
      <c r="M27" s="96"/>
      <c r="N27" s="96"/>
      <c r="O27" s="96"/>
      <c r="P27" s="96"/>
      <c r="R27" s="20"/>
      <c r="S27" s="97"/>
      <c r="T27" s="19"/>
      <c r="U27" s="98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.75" customHeight="1" x14ac:dyDescent="0.25">
      <c r="A28" s="4"/>
      <c r="B28" s="4"/>
      <c r="C28" s="2"/>
      <c r="D28" s="15" t="s">
        <v>106</v>
      </c>
      <c r="E28" s="20" t="s">
        <v>107</v>
      </c>
      <c r="F28" s="95"/>
      <c r="G28" s="19"/>
      <c r="H28" s="18"/>
      <c r="I28" s="7"/>
      <c r="J28" s="2"/>
      <c r="K28" s="96"/>
      <c r="L28" s="20" t="s">
        <v>108</v>
      </c>
      <c r="M28" s="96"/>
      <c r="N28" s="96"/>
      <c r="O28" s="96"/>
      <c r="P28" s="96"/>
      <c r="R28" s="20"/>
      <c r="S28" s="97"/>
      <c r="T28" s="19"/>
      <c r="U28" s="98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 customHeight="1" x14ac:dyDescent="0.25">
      <c r="A29" s="4"/>
      <c r="B29" s="4"/>
      <c r="C29" s="2"/>
      <c r="D29" s="15"/>
      <c r="E29" s="2"/>
      <c r="F29" s="95"/>
      <c r="G29" s="19"/>
      <c r="H29" s="18"/>
      <c r="I29" s="7"/>
      <c r="J29" s="2"/>
      <c r="K29" s="96"/>
      <c r="L29" s="20" t="s">
        <v>29</v>
      </c>
      <c r="M29" s="96"/>
      <c r="N29" s="96"/>
      <c r="O29" s="96"/>
      <c r="P29" s="96"/>
      <c r="R29" s="20"/>
      <c r="S29" s="97"/>
      <c r="T29" s="19"/>
      <c r="U29" s="9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5.75" customHeight="1" x14ac:dyDescent="0.25">
      <c r="A30" s="4"/>
      <c r="B30" s="4"/>
      <c r="C30" s="2"/>
      <c r="D30" s="15"/>
      <c r="E30" s="2"/>
      <c r="F30" s="95"/>
      <c r="G30" s="19"/>
      <c r="H30" s="18"/>
      <c r="I30" s="7"/>
      <c r="J30" s="2"/>
      <c r="K30" s="96"/>
      <c r="L30" s="2"/>
      <c r="M30" s="96"/>
      <c r="N30" s="96"/>
      <c r="O30" s="96"/>
      <c r="P30" s="96"/>
      <c r="R30" s="20"/>
      <c r="S30" s="97"/>
      <c r="T30" s="19"/>
      <c r="U30" s="98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5.75" customHeight="1" x14ac:dyDescent="0.25">
      <c r="A31" s="4"/>
      <c r="B31" s="4"/>
      <c r="C31" s="2"/>
      <c r="D31" s="20" t="s">
        <v>109</v>
      </c>
      <c r="E31" s="2"/>
      <c r="F31" s="95"/>
      <c r="G31" s="19"/>
      <c r="H31" s="18"/>
      <c r="I31" s="7"/>
      <c r="J31" s="2"/>
      <c r="K31" s="96"/>
      <c r="L31" s="2"/>
      <c r="M31" s="96"/>
      <c r="N31" s="96"/>
      <c r="O31" s="96"/>
      <c r="P31" s="96"/>
      <c r="R31" s="20"/>
      <c r="S31" s="97"/>
      <c r="T31" s="19"/>
      <c r="U31" s="98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 customHeight="1" x14ac:dyDescent="0.25">
      <c r="A32" s="4"/>
      <c r="B32" s="4"/>
      <c r="C32" s="2"/>
      <c r="D32" s="15"/>
      <c r="E32" s="2"/>
      <c r="F32" s="95"/>
      <c r="G32" s="19"/>
      <c r="H32" s="18"/>
      <c r="I32" s="7"/>
      <c r="J32" s="2"/>
      <c r="K32" s="96"/>
      <c r="L32" s="2"/>
      <c r="M32" s="96"/>
      <c r="N32" s="96"/>
      <c r="O32" s="96"/>
      <c r="P32" s="96"/>
      <c r="R32" s="20"/>
      <c r="S32" s="97"/>
      <c r="T32" s="19"/>
      <c r="U32" s="98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7.25" customHeight="1" x14ac:dyDescent="0.25">
      <c r="A33" s="16"/>
      <c r="B33" s="16"/>
      <c r="C33" s="2"/>
      <c r="D33" s="2"/>
      <c r="E33" s="2"/>
      <c r="F33" s="17" t="s">
        <v>110</v>
      </c>
      <c r="G33" s="19"/>
      <c r="H33" s="18"/>
      <c r="I33" s="2"/>
      <c r="J33" s="20" t="s">
        <v>111</v>
      </c>
      <c r="K33" s="2"/>
      <c r="L33" s="2"/>
      <c r="M33" s="2"/>
      <c r="N33" s="2"/>
      <c r="O33" s="2"/>
      <c r="P33" s="2"/>
      <c r="Q33" s="2"/>
      <c r="R33" s="2"/>
      <c r="S33" s="2"/>
      <c r="T33" s="2"/>
      <c r="V33" s="4"/>
    </row>
    <row r="34" spans="1:256" ht="12.75" customHeight="1" x14ac:dyDescent="0.25">
      <c r="A34" s="144" t="s">
        <v>61</v>
      </c>
      <c r="B34" s="145"/>
      <c r="C34" s="145"/>
      <c r="D34" s="145"/>
      <c r="E34" s="145"/>
      <c r="F34" s="145"/>
      <c r="G34" s="145"/>
      <c r="H34" s="145"/>
      <c r="I34" s="146"/>
      <c r="J34" s="144" t="s">
        <v>62</v>
      </c>
      <c r="K34" s="145"/>
      <c r="L34" s="145"/>
      <c r="M34" s="145"/>
      <c r="N34" s="145"/>
      <c r="O34" s="146"/>
      <c r="P34" s="144"/>
      <c r="Q34" s="145"/>
      <c r="R34" s="145"/>
      <c r="S34" s="145"/>
      <c r="T34" s="145"/>
      <c r="U34" s="146"/>
      <c r="V34" s="4"/>
    </row>
    <row r="35" spans="1:256" ht="12.75" customHeight="1" x14ac:dyDescent="0.25">
      <c r="A35" s="142" t="s">
        <v>63</v>
      </c>
      <c r="B35" s="142" t="s">
        <v>64</v>
      </c>
      <c r="C35" s="142"/>
      <c r="D35" s="142" t="s">
        <v>65</v>
      </c>
      <c r="E35" s="148" t="s">
        <v>66</v>
      </c>
      <c r="F35" s="142" t="s">
        <v>67</v>
      </c>
      <c r="G35" s="149" t="s">
        <v>68</v>
      </c>
      <c r="H35" s="147" t="s">
        <v>69</v>
      </c>
      <c r="I35" s="150" t="s">
        <v>70</v>
      </c>
      <c r="J35" s="151" t="s">
        <v>71</v>
      </c>
      <c r="K35" s="145"/>
      <c r="L35" s="146"/>
      <c r="M35" s="151" t="s">
        <v>72</v>
      </c>
      <c r="N35" s="145"/>
      <c r="O35" s="146"/>
      <c r="P35" s="156" t="s">
        <v>73</v>
      </c>
      <c r="Q35" s="156" t="s">
        <v>74</v>
      </c>
      <c r="R35" s="156" t="s">
        <v>75</v>
      </c>
      <c r="S35" s="156" t="s">
        <v>76</v>
      </c>
      <c r="T35" s="161" t="s">
        <v>77</v>
      </c>
      <c r="U35" s="159" t="s">
        <v>78</v>
      </c>
      <c r="V35" s="4"/>
    </row>
    <row r="36" spans="1:256" ht="12.75" customHeight="1" x14ac:dyDescent="0.25">
      <c r="A36" s="143"/>
      <c r="B36" s="143"/>
      <c r="C36" s="143"/>
      <c r="D36" s="143"/>
      <c r="E36" s="143"/>
      <c r="F36" s="143"/>
      <c r="G36" s="143"/>
      <c r="H36" s="143"/>
      <c r="I36" s="143"/>
      <c r="J36" s="2"/>
      <c r="K36" s="2"/>
      <c r="L36" s="2"/>
      <c r="M36" s="2"/>
      <c r="N36" s="2"/>
      <c r="O36" s="2"/>
      <c r="P36" s="143"/>
      <c r="Q36" s="143"/>
      <c r="R36" s="143"/>
      <c r="S36" s="143"/>
      <c r="T36" s="143"/>
      <c r="U36" s="155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 customHeight="1" x14ac:dyDescent="0.25">
      <c r="A37" s="152" t="s">
        <v>112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4"/>
      <c r="V37" s="4"/>
    </row>
    <row r="38" spans="1:256" ht="12.75" customHeight="1" x14ac:dyDescent="0.25">
      <c r="A38" s="99"/>
      <c r="B38" s="99"/>
      <c r="C38" s="100">
        <v>12</v>
      </c>
      <c r="D38" s="71" t="s">
        <v>41</v>
      </c>
      <c r="E38" s="82">
        <v>2005</v>
      </c>
      <c r="F38" s="82" t="s">
        <v>55</v>
      </c>
      <c r="G38" s="74">
        <v>47.55</v>
      </c>
      <c r="H38" s="71" t="s">
        <v>113</v>
      </c>
      <c r="I38" s="101">
        <f t="shared" ref="I38:I44" si="5">POWER(10,(0.75194503*(LOG10(G38/175.508)*LOG10(G38/175.508))))</f>
        <v>1.7452872039301275</v>
      </c>
      <c r="J38" s="80">
        <v>50</v>
      </c>
      <c r="K38" s="77" t="s">
        <v>85</v>
      </c>
      <c r="L38" s="80">
        <v>55</v>
      </c>
      <c r="M38" s="80">
        <v>60</v>
      </c>
      <c r="N38" s="77" t="s">
        <v>86</v>
      </c>
      <c r="O38" s="80">
        <v>65</v>
      </c>
      <c r="P38" s="82">
        <f t="shared" ref="P38:P44" si="6">MAX(J38:L38)</f>
        <v>55</v>
      </c>
      <c r="Q38" s="82">
        <f t="shared" ref="Q38:Q44" si="7">MAX(M38:O38)</f>
        <v>65</v>
      </c>
      <c r="R38" s="83">
        <f t="shared" ref="R38:R44" si="8">P38+Q38</f>
        <v>120</v>
      </c>
      <c r="S38" s="83">
        <v>1</v>
      </c>
      <c r="T38" s="74">
        <f t="shared" ref="T38:T44" si="9">R38*I38</f>
        <v>209.43446447161529</v>
      </c>
      <c r="U38" s="84">
        <v>25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.75" customHeight="1" x14ac:dyDescent="0.25">
      <c r="A39" s="99"/>
      <c r="B39" s="99"/>
      <c r="C39" s="102">
        <v>42</v>
      </c>
      <c r="D39" s="25" t="s">
        <v>49</v>
      </c>
      <c r="E39" s="36">
        <v>2007</v>
      </c>
      <c r="F39" s="36" t="s">
        <v>50</v>
      </c>
      <c r="G39" s="28">
        <v>58.1</v>
      </c>
      <c r="H39" s="25" t="s">
        <v>114</v>
      </c>
      <c r="I39" s="103">
        <f t="shared" si="5"/>
        <v>1.490511518346098</v>
      </c>
      <c r="J39" s="87">
        <v>40</v>
      </c>
      <c r="K39" s="31" t="s">
        <v>115</v>
      </c>
      <c r="L39" s="31" t="s">
        <v>84</v>
      </c>
      <c r="M39" s="87">
        <v>52</v>
      </c>
      <c r="N39" s="31" t="s">
        <v>116</v>
      </c>
      <c r="O39" s="31" t="s">
        <v>116</v>
      </c>
      <c r="P39" s="36">
        <f t="shared" si="6"/>
        <v>40</v>
      </c>
      <c r="Q39" s="36">
        <f t="shared" si="7"/>
        <v>52</v>
      </c>
      <c r="R39" s="38">
        <f t="shared" si="8"/>
        <v>92</v>
      </c>
      <c r="S39" s="38">
        <v>2</v>
      </c>
      <c r="T39" s="28">
        <f t="shared" si="9"/>
        <v>137.12705968784101</v>
      </c>
      <c r="U39" s="39">
        <v>22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 customHeight="1" x14ac:dyDescent="0.25">
      <c r="A40" s="99"/>
      <c r="B40" s="99"/>
      <c r="C40" s="104">
        <v>54</v>
      </c>
      <c r="D40" s="58" t="s">
        <v>44</v>
      </c>
      <c r="E40" s="67">
        <v>2006</v>
      </c>
      <c r="F40" s="67" t="s">
        <v>50</v>
      </c>
      <c r="G40" s="61">
        <v>55.9</v>
      </c>
      <c r="H40" s="58" t="s">
        <v>114</v>
      </c>
      <c r="I40" s="105">
        <f t="shared" si="5"/>
        <v>1.5333854102567248</v>
      </c>
      <c r="J40" s="64">
        <v>52</v>
      </c>
      <c r="K40" s="90" t="s">
        <v>116</v>
      </c>
      <c r="L40" s="106">
        <v>57</v>
      </c>
      <c r="M40" s="64">
        <v>65</v>
      </c>
      <c r="N40" s="107" t="s">
        <v>117</v>
      </c>
      <c r="O40" s="90" t="s">
        <v>117</v>
      </c>
      <c r="P40" s="67">
        <f t="shared" si="6"/>
        <v>57</v>
      </c>
      <c r="Q40" s="67">
        <f t="shared" si="7"/>
        <v>65</v>
      </c>
      <c r="R40" s="68">
        <f t="shared" si="8"/>
        <v>122</v>
      </c>
      <c r="S40" s="68">
        <v>1</v>
      </c>
      <c r="T40" s="61">
        <f t="shared" si="9"/>
        <v>187.07302005132044</v>
      </c>
      <c r="U40" s="69">
        <v>25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 customHeight="1" x14ac:dyDescent="0.25">
      <c r="A41" s="99"/>
      <c r="B41" s="99"/>
      <c r="C41" s="100">
        <v>29</v>
      </c>
      <c r="D41" s="71" t="s">
        <v>29</v>
      </c>
      <c r="E41" s="82">
        <v>2001</v>
      </c>
      <c r="F41" s="82" t="s">
        <v>14</v>
      </c>
      <c r="G41" s="74">
        <v>65.75</v>
      </c>
      <c r="H41" s="71" t="s">
        <v>118</v>
      </c>
      <c r="I41" s="101">
        <f t="shared" si="5"/>
        <v>1.3699890733521123</v>
      </c>
      <c r="J41" s="80">
        <v>80</v>
      </c>
      <c r="K41" s="80">
        <v>85</v>
      </c>
      <c r="L41" s="108" t="s">
        <v>119</v>
      </c>
      <c r="M41" s="80">
        <v>98</v>
      </c>
      <c r="N41" s="80">
        <v>105</v>
      </c>
      <c r="O41" s="108" t="s">
        <v>119</v>
      </c>
      <c r="P41" s="82">
        <f t="shared" si="6"/>
        <v>85</v>
      </c>
      <c r="Q41" s="82">
        <f t="shared" si="7"/>
        <v>105</v>
      </c>
      <c r="R41" s="83">
        <f t="shared" si="8"/>
        <v>190</v>
      </c>
      <c r="S41" s="83">
        <v>1</v>
      </c>
      <c r="T41" s="74">
        <f t="shared" si="9"/>
        <v>260.29792393690133</v>
      </c>
      <c r="U41" s="84">
        <v>25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 customHeight="1" x14ac:dyDescent="0.25">
      <c r="A42" s="99"/>
      <c r="B42" s="99"/>
      <c r="C42" s="102">
        <v>87</v>
      </c>
      <c r="D42" s="25" t="s">
        <v>22</v>
      </c>
      <c r="E42" s="36">
        <v>2003</v>
      </c>
      <c r="F42" s="36" t="s">
        <v>14</v>
      </c>
      <c r="G42" s="28">
        <v>71.5</v>
      </c>
      <c r="H42" s="25" t="s">
        <v>120</v>
      </c>
      <c r="I42" s="103">
        <f t="shared" si="5"/>
        <v>1.3012642169362538</v>
      </c>
      <c r="J42" s="87">
        <v>98</v>
      </c>
      <c r="K42" s="87">
        <v>103</v>
      </c>
      <c r="L42" s="87">
        <v>108</v>
      </c>
      <c r="M42" s="87">
        <v>116</v>
      </c>
      <c r="N42" s="87">
        <v>123</v>
      </c>
      <c r="O42" s="33">
        <v>129</v>
      </c>
      <c r="P42" s="36">
        <f t="shared" si="6"/>
        <v>108</v>
      </c>
      <c r="Q42" s="36">
        <f t="shared" si="7"/>
        <v>129</v>
      </c>
      <c r="R42" s="37">
        <f t="shared" si="8"/>
        <v>237</v>
      </c>
      <c r="S42" s="38">
        <v>1</v>
      </c>
      <c r="T42" s="28">
        <f t="shared" si="9"/>
        <v>308.39961941389214</v>
      </c>
      <c r="U42" s="39">
        <v>25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.75" customHeight="1" x14ac:dyDescent="0.25">
      <c r="A43" s="99"/>
      <c r="B43" s="99"/>
      <c r="C43" s="109">
        <v>9</v>
      </c>
      <c r="D43" s="22" t="s">
        <v>37</v>
      </c>
      <c r="E43" s="54">
        <v>1990</v>
      </c>
      <c r="F43" s="54" t="s">
        <v>14</v>
      </c>
      <c r="G43" s="46">
        <v>71.25</v>
      </c>
      <c r="H43" s="22" t="s">
        <v>120</v>
      </c>
      <c r="I43" s="110">
        <f t="shared" si="5"/>
        <v>1.3039453820049061</v>
      </c>
      <c r="J43" s="49">
        <v>75</v>
      </c>
      <c r="K43" s="52" t="s">
        <v>94</v>
      </c>
      <c r="L43" s="49">
        <v>78</v>
      </c>
      <c r="M43" s="52" t="s">
        <v>96</v>
      </c>
      <c r="N43" s="49">
        <v>95</v>
      </c>
      <c r="O43" s="49">
        <v>98</v>
      </c>
      <c r="P43" s="54">
        <f t="shared" si="6"/>
        <v>78</v>
      </c>
      <c r="Q43" s="54">
        <f t="shared" si="7"/>
        <v>98</v>
      </c>
      <c r="R43" s="55">
        <f t="shared" si="8"/>
        <v>176</v>
      </c>
      <c r="S43" s="55">
        <v>2</v>
      </c>
      <c r="T43" s="46">
        <f t="shared" si="9"/>
        <v>229.49438723286346</v>
      </c>
      <c r="U43" s="56">
        <v>22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.75" customHeight="1" x14ac:dyDescent="0.25">
      <c r="C44" s="104">
        <v>62</v>
      </c>
      <c r="D44" s="58" t="s">
        <v>38</v>
      </c>
      <c r="E44" s="67">
        <v>2006</v>
      </c>
      <c r="F44" s="67" t="s">
        <v>14</v>
      </c>
      <c r="G44" s="61">
        <v>72.2</v>
      </c>
      <c r="H44" s="58" t="s">
        <v>120</v>
      </c>
      <c r="I44" s="105">
        <f t="shared" si="5"/>
        <v>1.293890016760971</v>
      </c>
      <c r="J44" s="64">
        <v>77</v>
      </c>
      <c r="K44" s="111">
        <v>81</v>
      </c>
      <c r="L44" s="90" t="s">
        <v>121</v>
      </c>
      <c r="M44" s="64">
        <v>89</v>
      </c>
      <c r="N44" s="111">
        <v>94</v>
      </c>
      <c r="O44" s="90" t="s">
        <v>122</v>
      </c>
      <c r="P44" s="67">
        <f t="shared" si="6"/>
        <v>81</v>
      </c>
      <c r="Q44" s="67">
        <f t="shared" si="7"/>
        <v>94</v>
      </c>
      <c r="R44" s="112">
        <f t="shared" si="8"/>
        <v>175</v>
      </c>
      <c r="S44" s="68">
        <v>3</v>
      </c>
      <c r="T44" s="61">
        <f t="shared" si="9"/>
        <v>226.43075293316994</v>
      </c>
      <c r="U44" s="69">
        <v>20</v>
      </c>
    </row>
    <row r="45" spans="1:256" ht="12.75" customHeight="1" x14ac:dyDescent="0.25">
      <c r="D45" s="15" t="s">
        <v>103</v>
      </c>
      <c r="E45" s="20" t="s">
        <v>5</v>
      </c>
      <c r="F45" s="95"/>
      <c r="G45" s="19"/>
      <c r="H45" s="18"/>
      <c r="I45" s="7"/>
      <c r="J45" s="20" t="s">
        <v>104</v>
      </c>
      <c r="K45" s="96"/>
      <c r="L45" s="20" t="s">
        <v>108</v>
      </c>
      <c r="M45" s="96"/>
      <c r="N45" s="96"/>
      <c r="O45" s="96"/>
      <c r="P45" s="96"/>
      <c r="R45" s="2"/>
      <c r="S45" s="97"/>
      <c r="T45" s="19"/>
      <c r="U45" s="98"/>
    </row>
    <row r="46" spans="1:256" ht="12.75" customHeight="1" x14ac:dyDescent="0.25">
      <c r="D46" s="15" t="s">
        <v>106</v>
      </c>
      <c r="E46" s="20" t="s">
        <v>5</v>
      </c>
      <c r="F46" s="95"/>
      <c r="G46" s="19"/>
      <c r="H46" s="18"/>
      <c r="I46" s="7"/>
      <c r="J46" s="2"/>
      <c r="K46" s="96"/>
      <c r="L46" s="20" t="s">
        <v>105</v>
      </c>
      <c r="M46" s="96"/>
      <c r="N46" s="96"/>
      <c r="O46" s="96"/>
      <c r="P46" s="96"/>
      <c r="R46" s="20"/>
      <c r="S46" s="97"/>
      <c r="T46" s="19"/>
      <c r="U46" s="98"/>
    </row>
    <row r="47" spans="1:256" ht="12.75" customHeight="1" x14ac:dyDescent="0.25">
      <c r="D47" s="15"/>
      <c r="E47" s="20"/>
      <c r="F47" s="95"/>
      <c r="G47" s="19"/>
      <c r="H47" s="18"/>
      <c r="I47" s="7"/>
      <c r="J47" s="2"/>
      <c r="K47" s="96"/>
      <c r="L47" s="20" t="s">
        <v>107</v>
      </c>
      <c r="M47" s="96"/>
      <c r="N47" s="96"/>
      <c r="O47" s="96"/>
      <c r="P47" s="96"/>
      <c r="R47" s="20"/>
      <c r="S47" s="97"/>
      <c r="T47" s="19"/>
      <c r="U47" s="98"/>
    </row>
    <row r="48" spans="1:256" ht="17.25" customHeight="1" x14ac:dyDescent="0.25">
      <c r="A48" s="16"/>
      <c r="B48" s="16"/>
      <c r="C48" s="2"/>
      <c r="D48" s="2"/>
      <c r="E48" s="2"/>
      <c r="F48" s="17"/>
      <c r="G48" s="19"/>
      <c r="H48" s="18"/>
      <c r="I48" s="2"/>
      <c r="J48" s="20"/>
      <c r="K48" s="2"/>
      <c r="L48" s="2"/>
      <c r="M48" s="2"/>
      <c r="N48" s="2"/>
      <c r="O48" s="2"/>
      <c r="P48" s="2"/>
      <c r="Q48" s="2"/>
      <c r="R48" s="2"/>
      <c r="S48" s="2"/>
      <c r="T48" s="2"/>
      <c r="V48" s="4"/>
    </row>
    <row r="49" spans="1:256" ht="17.25" customHeight="1" x14ac:dyDescent="0.25">
      <c r="A49" s="16"/>
      <c r="B49" s="16"/>
      <c r="C49" s="2"/>
      <c r="D49" s="2"/>
      <c r="E49" s="2"/>
      <c r="F49" s="17" t="s">
        <v>123</v>
      </c>
      <c r="G49" s="19"/>
      <c r="H49" s="18"/>
      <c r="I49" s="2"/>
      <c r="J49" s="20" t="s">
        <v>124</v>
      </c>
      <c r="K49" s="2"/>
      <c r="L49" s="2"/>
      <c r="M49" s="2"/>
      <c r="N49" s="2"/>
      <c r="O49" s="2"/>
      <c r="P49" s="2"/>
      <c r="Q49" s="2"/>
      <c r="R49" s="2"/>
      <c r="S49" s="2"/>
      <c r="T49" s="2"/>
      <c r="V49" s="4"/>
    </row>
    <row r="50" spans="1:256" ht="12.75" customHeight="1" x14ac:dyDescent="0.25">
      <c r="A50" s="144" t="s">
        <v>61</v>
      </c>
      <c r="B50" s="145"/>
      <c r="C50" s="145"/>
      <c r="D50" s="145"/>
      <c r="E50" s="145"/>
      <c r="F50" s="145"/>
      <c r="G50" s="145"/>
      <c r="H50" s="145"/>
      <c r="I50" s="146"/>
      <c r="J50" s="144" t="s">
        <v>62</v>
      </c>
      <c r="K50" s="145"/>
      <c r="L50" s="145"/>
      <c r="M50" s="145"/>
      <c r="N50" s="145"/>
      <c r="O50" s="146"/>
      <c r="P50" s="144"/>
      <c r="Q50" s="145"/>
      <c r="R50" s="145"/>
      <c r="S50" s="145"/>
      <c r="T50" s="145"/>
      <c r="U50" s="146"/>
      <c r="V50" s="4"/>
    </row>
    <row r="51" spans="1:256" ht="12.75" customHeight="1" x14ac:dyDescent="0.25">
      <c r="A51" s="142" t="s">
        <v>63</v>
      </c>
      <c r="B51" s="142" t="s">
        <v>64</v>
      </c>
      <c r="C51" s="142"/>
      <c r="D51" s="142" t="s">
        <v>65</v>
      </c>
      <c r="E51" s="148" t="s">
        <v>66</v>
      </c>
      <c r="F51" s="142" t="s">
        <v>67</v>
      </c>
      <c r="G51" s="149" t="s">
        <v>68</v>
      </c>
      <c r="H51" s="147" t="s">
        <v>69</v>
      </c>
      <c r="I51" s="150" t="s">
        <v>70</v>
      </c>
      <c r="J51" s="151" t="s">
        <v>71</v>
      </c>
      <c r="K51" s="145"/>
      <c r="L51" s="146"/>
      <c r="M51" s="151" t="s">
        <v>72</v>
      </c>
      <c r="N51" s="145"/>
      <c r="O51" s="146"/>
      <c r="P51" s="156" t="s">
        <v>73</v>
      </c>
      <c r="Q51" s="156" t="s">
        <v>74</v>
      </c>
      <c r="R51" s="156" t="s">
        <v>75</v>
      </c>
      <c r="S51" s="156" t="s">
        <v>76</v>
      </c>
      <c r="T51" s="161" t="s">
        <v>77</v>
      </c>
      <c r="U51" s="159" t="s">
        <v>78</v>
      </c>
      <c r="V51" s="4"/>
    </row>
    <row r="52" spans="1:256" ht="12.75" customHeight="1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P52" s="143"/>
      <c r="Q52" s="143"/>
      <c r="R52" s="143"/>
      <c r="S52" s="143"/>
      <c r="T52" s="143"/>
      <c r="U52" s="155"/>
    </row>
    <row r="53" spans="1:256" ht="13.5" customHeight="1" x14ac:dyDescent="0.25">
      <c r="A53" s="152" t="s">
        <v>125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4"/>
      <c r="V53" s="4"/>
    </row>
    <row r="54" spans="1:256" ht="12.75" customHeight="1" x14ac:dyDescent="0.25">
      <c r="A54" s="4"/>
      <c r="B54" s="99"/>
      <c r="C54" s="102">
        <v>74</v>
      </c>
      <c r="D54" s="25" t="s">
        <v>25</v>
      </c>
      <c r="E54" s="86">
        <v>1998</v>
      </c>
      <c r="F54" s="25" t="s">
        <v>50</v>
      </c>
      <c r="G54" s="28">
        <v>79.55</v>
      </c>
      <c r="H54" s="25" t="s">
        <v>126</v>
      </c>
      <c r="I54" s="103">
        <f t="shared" ref="I54:I67" si="10">POWER(10,(0.75194503*(LOG10(G54/175.508)*LOG10(G54/175.508))))</f>
        <v>1.2268872993145292</v>
      </c>
      <c r="J54" s="87">
        <v>106</v>
      </c>
      <c r="K54" s="31" t="s">
        <v>127</v>
      </c>
      <c r="L54" s="31" t="s">
        <v>127</v>
      </c>
      <c r="M54" s="31" t="s">
        <v>128</v>
      </c>
      <c r="N54" s="31" t="s">
        <v>128</v>
      </c>
      <c r="O54" s="87">
        <v>125</v>
      </c>
      <c r="P54" s="36">
        <f t="shared" ref="P54:P67" si="11">MAX(J54:L54)</f>
        <v>106</v>
      </c>
      <c r="Q54" s="36">
        <f t="shared" ref="Q54:Q67" si="12">MAX(M54:O54)</f>
        <v>125</v>
      </c>
      <c r="R54" s="38">
        <f t="shared" ref="R54:R67" si="13">P54+Q54</f>
        <v>231</v>
      </c>
      <c r="S54" s="38">
        <v>1</v>
      </c>
      <c r="T54" s="28">
        <f t="shared" ref="T54:T67" si="14">R54*I54</f>
        <v>283.41096614165627</v>
      </c>
      <c r="U54" s="39">
        <v>25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2.75" customHeight="1" x14ac:dyDescent="0.25">
      <c r="A55" s="4"/>
      <c r="B55" s="99"/>
      <c r="C55" s="109">
        <v>99</v>
      </c>
      <c r="D55" s="22" t="s">
        <v>31</v>
      </c>
      <c r="E55" s="44">
        <v>1986</v>
      </c>
      <c r="F55" s="22" t="s">
        <v>14</v>
      </c>
      <c r="G55" s="46">
        <v>80</v>
      </c>
      <c r="H55" s="22" t="s">
        <v>126</v>
      </c>
      <c r="I55" s="110">
        <f t="shared" si="10"/>
        <v>1.2233284377549736</v>
      </c>
      <c r="J55" s="49">
        <v>82</v>
      </c>
      <c r="K55" s="49">
        <v>89</v>
      </c>
      <c r="L55" s="52" t="s">
        <v>129</v>
      </c>
      <c r="M55" s="49">
        <v>110</v>
      </c>
      <c r="N55" s="49">
        <v>117</v>
      </c>
      <c r="O55" s="49">
        <v>121</v>
      </c>
      <c r="P55" s="54">
        <f t="shared" si="11"/>
        <v>89</v>
      </c>
      <c r="Q55" s="54">
        <f t="shared" si="12"/>
        <v>121</v>
      </c>
      <c r="R55" s="55">
        <f t="shared" si="13"/>
        <v>210</v>
      </c>
      <c r="S55" s="55">
        <v>2</v>
      </c>
      <c r="T55" s="46">
        <f t="shared" si="14"/>
        <v>256.89897192854443</v>
      </c>
      <c r="U55" s="56">
        <v>22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2.75" customHeight="1" x14ac:dyDescent="0.25">
      <c r="A56" s="4"/>
      <c r="B56" s="99"/>
      <c r="C56" s="109">
        <v>85</v>
      </c>
      <c r="D56" s="22" t="s">
        <v>39</v>
      </c>
      <c r="E56" s="44">
        <v>1997</v>
      </c>
      <c r="F56" s="22" t="s">
        <v>14</v>
      </c>
      <c r="G56" s="46">
        <v>77.349999999999994</v>
      </c>
      <c r="H56" s="22" t="s">
        <v>126</v>
      </c>
      <c r="I56" s="110">
        <f t="shared" si="10"/>
        <v>1.2451195239885147</v>
      </c>
      <c r="J56" s="49">
        <v>75</v>
      </c>
      <c r="K56" s="52" t="s">
        <v>130</v>
      </c>
      <c r="L56" s="52" t="s">
        <v>130</v>
      </c>
      <c r="M56" s="49">
        <v>95</v>
      </c>
      <c r="N56" s="49">
        <v>101</v>
      </c>
      <c r="O56" s="49">
        <v>105</v>
      </c>
      <c r="P56" s="54">
        <f t="shared" si="11"/>
        <v>75</v>
      </c>
      <c r="Q56" s="54">
        <f t="shared" si="12"/>
        <v>105</v>
      </c>
      <c r="R56" s="55">
        <f t="shared" si="13"/>
        <v>180</v>
      </c>
      <c r="S56" s="55">
        <v>3</v>
      </c>
      <c r="T56" s="46">
        <f t="shared" si="14"/>
        <v>224.12151431793265</v>
      </c>
      <c r="U56" s="56">
        <v>20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2.75" customHeight="1" x14ac:dyDescent="0.25">
      <c r="A57" s="4"/>
      <c r="B57" s="99"/>
      <c r="C57" s="109">
        <v>13</v>
      </c>
      <c r="D57" s="22" t="s">
        <v>40</v>
      </c>
      <c r="E57" s="44">
        <v>2002</v>
      </c>
      <c r="F57" s="22" t="s">
        <v>53</v>
      </c>
      <c r="G57" s="46">
        <v>79.95</v>
      </c>
      <c r="H57" s="22" t="s">
        <v>126</v>
      </c>
      <c r="I57" s="110">
        <f t="shared" si="10"/>
        <v>1.2237211145424529</v>
      </c>
      <c r="J57" s="52" t="s">
        <v>130</v>
      </c>
      <c r="K57" s="49">
        <v>80</v>
      </c>
      <c r="L57" s="52" t="s">
        <v>131</v>
      </c>
      <c r="M57" s="52" t="s">
        <v>96</v>
      </c>
      <c r="N57" s="52" t="s">
        <v>96</v>
      </c>
      <c r="O57" s="49">
        <v>95</v>
      </c>
      <c r="P57" s="54">
        <f t="shared" si="11"/>
        <v>80</v>
      </c>
      <c r="Q57" s="54">
        <f t="shared" si="12"/>
        <v>95</v>
      </c>
      <c r="R57" s="55">
        <f t="shared" si="13"/>
        <v>175</v>
      </c>
      <c r="S57" s="55">
        <v>4</v>
      </c>
      <c r="T57" s="46">
        <f t="shared" si="14"/>
        <v>214.15119504492927</v>
      </c>
      <c r="U57" s="56">
        <v>18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2.75" customHeight="1" x14ac:dyDescent="0.25">
      <c r="A58" s="99"/>
      <c r="B58" s="99"/>
      <c r="C58" s="104">
        <v>27</v>
      </c>
      <c r="D58" s="58" t="s">
        <v>46</v>
      </c>
      <c r="E58" s="67">
        <v>2002</v>
      </c>
      <c r="F58" s="113" t="s">
        <v>53</v>
      </c>
      <c r="G58" s="61">
        <v>74.900000000000006</v>
      </c>
      <c r="H58" s="58" t="s">
        <v>126</v>
      </c>
      <c r="I58" s="105">
        <f t="shared" si="10"/>
        <v>1.2671803053111905</v>
      </c>
      <c r="J58" s="64">
        <v>40</v>
      </c>
      <c r="K58" s="64">
        <v>47</v>
      </c>
      <c r="L58" s="64">
        <v>52</v>
      </c>
      <c r="M58" s="64">
        <v>65</v>
      </c>
      <c r="N58" s="90" t="s">
        <v>132</v>
      </c>
      <c r="O58" s="64">
        <v>75</v>
      </c>
      <c r="P58" s="67">
        <f t="shared" si="11"/>
        <v>52</v>
      </c>
      <c r="Q58" s="67">
        <f t="shared" si="12"/>
        <v>75</v>
      </c>
      <c r="R58" s="68">
        <f t="shared" si="13"/>
        <v>127</v>
      </c>
      <c r="S58" s="68">
        <v>5</v>
      </c>
      <c r="T58" s="61">
        <f t="shared" si="14"/>
        <v>160.93189877452119</v>
      </c>
      <c r="U58" s="69">
        <v>17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2.75" customHeight="1" x14ac:dyDescent="0.25">
      <c r="A59" s="4"/>
      <c r="B59" s="99"/>
      <c r="C59" s="102">
        <v>31</v>
      </c>
      <c r="D59" s="25" t="s">
        <v>28</v>
      </c>
      <c r="E59" s="86">
        <v>1992</v>
      </c>
      <c r="F59" s="25" t="s">
        <v>53</v>
      </c>
      <c r="G59" s="28">
        <v>88.6</v>
      </c>
      <c r="H59" s="25" t="s">
        <v>133</v>
      </c>
      <c r="I59" s="103">
        <f t="shared" si="10"/>
        <v>1.1648425561653784</v>
      </c>
      <c r="J59" s="87">
        <v>90</v>
      </c>
      <c r="K59" s="87">
        <v>100</v>
      </c>
      <c r="L59" s="87">
        <v>107</v>
      </c>
      <c r="M59" s="87">
        <v>110</v>
      </c>
      <c r="N59" s="87">
        <v>115</v>
      </c>
      <c r="O59" s="87">
        <v>120</v>
      </c>
      <c r="P59" s="36">
        <f t="shared" si="11"/>
        <v>107</v>
      </c>
      <c r="Q59" s="36">
        <f t="shared" si="12"/>
        <v>120</v>
      </c>
      <c r="R59" s="38">
        <f t="shared" si="13"/>
        <v>227</v>
      </c>
      <c r="S59" s="38">
        <v>1</v>
      </c>
      <c r="T59" s="28">
        <f t="shared" si="14"/>
        <v>264.41926024954091</v>
      </c>
      <c r="U59" s="39">
        <v>25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2.75" customHeight="1" x14ac:dyDescent="0.25">
      <c r="A60" s="4"/>
      <c r="B60" s="99"/>
      <c r="C60" s="109">
        <v>37</v>
      </c>
      <c r="D60" s="22" t="s">
        <v>34</v>
      </c>
      <c r="E60" s="44">
        <v>1988</v>
      </c>
      <c r="F60" s="22" t="s">
        <v>53</v>
      </c>
      <c r="G60" s="46">
        <v>88.6</v>
      </c>
      <c r="H60" s="22" t="s">
        <v>133</v>
      </c>
      <c r="I60" s="110">
        <f t="shared" si="10"/>
        <v>1.1648425561653784</v>
      </c>
      <c r="J60" s="49">
        <v>90</v>
      </c>
      <c r="K60" s="52" t="s">
        <v>96</v>
      </c>
      <c r="L60" s="52" t="s">
        <v>96</v>
      </c>
      <c r="M60" s="49">
        <v>110</v>
      </c>
      <c r="N60" s="49">
        <v>118</v>
      </c>
      <c r="O60" s="52" t="s">
        <v>128</v>
      </c>
      <c r="P60" s="54">
        <f t="shared" si="11"/>
        <v>90</v>
      </c>
      <c r="Q60" s="54">
        <f t="shared" si="12"/>
        <v>118</v>
      </c>
      <c r="R60" s="55">
        <f t="shared" si="13"/>
        <v>208</v>
      </c>
      <c r="S60" s="55">
        <v>2</v>
      </c>
      <c r="T60" s="46">
        <f t="shared" si="14"/>
        <v>242.2872516823987</v>
      </c>
      <c r="U60" s="56">
        <v>22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2.75" customHeight="1" x14ac:dyDescent="0.25">
      <c r="A61" s="4"/>
      <c r="B61" s="99"/>
      <c r="C61" s="109">
        <v>80</v>
      </c>
      <c r="D61" s="22" t="s">
        <v>35</v>
      </c>
      <c r="E61" s="44">
        <v>1975</v>
      </c>
      <c r="F61" s="22" t="s">
        <v>14</v>
      </c>
      <c r="G61" s="46">
        <v>85.1</v>
      </c>
      <c r="H61" s="22" t="s">
        <v>133</v>
      </c>
      <c r="I61" s="110">
        <f t="shared" si="10"/>
        <v>1.1866218680074117</v>
      </c>
      <c r="J61" s="49">
        <v>81</v>
      </c>
      <c r="K61" s="52" t="s">
        <v>134</v>
      </c>
      <c r="L61" s="49">
        <v>87</v>
      </c>
      <c r="M61" s="49">
        <v>105</v>
      </c>
      <c r="N61" s="49">
        <v>110</v>
      </c>
      <c r="O61" s="49">
        <v>116</v>
      </c>
      <c r="P61" s="54">
        <f t="shared" si="11"/>
        <v>87</v>
      </c>
      <c r="Q61" s="54">
        <f t="shared" si="12"/>
        <v>116</v>
      </c>
      <c r="R61" s="55">
        <f t="shared" si="13"/>
        <v>203</v>
      </c>
      <c r="S61" s="55">
        <v>3</v>
      </c>
      <c r="T61" s="46">
        <f t="shared" si="14"/>
        <v>240.88423920550457</v>
      </c>
      <c r="U61" s="56">
        <v>20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2.75" customHeight="1" x14ac:dyDescent="0.25">
      <c r="A62" s="4"/>
      <c r="B62" s="99"/>
      <c r="C62" s="104">
        <v>24</v>
      </c>
      <c r="D62" s="58" t="s">
        <v>48</v>
      </c>
      <c r="E62" s="59">
        <v>1990</v>
      </c>
      <c r="F62" s="58" t="s">
        <v>58</v>
      </c>
      <c r="G62" s="61">
        <v>86.5</v>
      </c>
      <c r="H62" s="58" t="s">
        <v>133</v>
      </c>
      <c r="I62" s="105">
        <f t="shared" si="10"/>
        <v>1.1776053625822174</v>
      </c>
      <c r="J62" s="64">
        <v>115</v>
      </c>
      <c r="K62" s="90" t="s">
        <v>135</v>
      </c>
      <c r="L62" s="64">
        <v>120</v>
      </c>
      <c r="M62" s="90" t="s">
        <v>136</v>
      </c>
      <c r="N62" s="90" t="s">
        <v>136</v>
      </c>
      <c r="O62" s="90" t="s">
        <v>136</v>
      </c>
      <c r="P62" s="67">
        <f t="shared" si="11"/>
        <v>120</v>
      </c>
      <c r="Q62" s="67">
        <f t="shared" si="12"/>
        <v>0</v>
      </c>
      <c r="R62" s="68">
        <f t="shared" si="13"/>
        <v>120</v>
      </c>
      <c r="S62" s="68">
        <v>4</v>
      </c>
      <c r="T62" s="61">
        <f t="shared" si="14"/>
        <v>141.31264350986609</v>
      </c>
      <c r="U62" s="69">
        <v>18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2.75" customHeight="1" x14ac:dyDescent="0.25">
      <c r="A63" s="4"/>
      <c r="B63" s="4"/>
      <c r="C63" s="102">
        <v>25</v>
      </c>
      <c r="D63" s="25" t="s">
        <v>24</v>
      </c>
      <c r="E63" s="36">
        <v>2000</v>
      </c>
      <c r="F63" s="25" t="s">
        <v>14</v>
      </c>
      <c r="G63" s="28">
        <v>93.5</v>
      </c>
      <c r="H63" s="25" t="s">
        <v>137</v>
      </c>
      <c r="I63" s="103">
        <f t="shared" si="10"/>
        <v>1.1382591145675278</v>
      </c>
      <c r="J63" s="87">
        <v>103</v>
      </c>
      <c r="K63" s="114">
        <v>109</v>
      </c>
      <c r="L63" s="115">
        <v>112</v>
      </c>
      <c r="M63" s="116">
        <v>135</v>
      </c>
      <c r="N63" s="114">
        <v>140</v>
      </c>
      <c r="O63" s="117" t="s">
        <v>138</v>
      </c>
      <c r="P63" s="36">
        <f t="shared" si="11"/>
        <v>112</v>
      </c>
      <c r="Q63" s="26">
        <f t="shared" si="12"/>
        <v>140</v>
      </c>
      <c r="R63" s="118">
        <f t="shared" si="13"/>
        <v>252</v>
      </c>
      <c r="S63" s="38">
        <v>1</v>
      </c>
      <c r="T63" s="28">
        <f t="shared" si="14"/>
        <v>286.84129687101699</v>
      </c>
      <c r="U63" s="39">
        <v>25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.75" customHeight="1" x14ac:dyDescent="0.25">
      <c r="A64" s="4"/>
      <c r="B64" s="4"/>
      <c r="C64" s="109">
        <v>61</v>
      </c>
      <c r="D64" s="22" t="s">
        <v>26</v>
      </c>
      <c r="E64" s="44">
        <v>1996</v>
      </c>
      <c r="F64" s="22" t="s">
        <v>50</v>
      </c>
      <c r="G64" s="46">
        <v>90.2</v>
      </c>
      <c r="H64" s="22" t="s">
        <v>137</v>
      </c>
      <c r="I64" s="110">
        <f t="shared" si="10"/>
        <v>1.1556930144447788</v>
      </c>
      <c r="J64" s="49">
        <v>105</v>
      </c>
      <c r="K64" s="119" t="s">
        <v>127</v>
      </c>
      <c r="L64" s="120">
        <v>112</v>
      </c>
      <c r="M64" s="49">
        <v>133</v>
      </c>
      <c r="N64" s="121" t="s">
        <v>119</v>
      </c>
      <c r="O64" s="121" t="s">
        <v>139</v>
      </c>
      <c r="P64" s="54">
        <f t="shared" si="11"/>
        <v>112</v>
      </c>
      <c r="Q64" s="54">
        <f t="shared" si="12"/>
        <v>133</v>
      </c>
      <c r="R64" s="55">
        <f t="shared" si="13"/>
        <v>245</v>
      </c>
      <c r="S64" s="55">
        <v>2</v>
      </c>
      <c r="T64" s="46">
        <f t="shared" si="14"/>
        <v>283.14478853897083</v>
      </c>
      <c r="U64" s="56">
        <v>22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 customHeight="1" x14ac:dyDescent="0.25">
      <c r="A65" s="4"/>
      <c r="B65" s="4"/>
      <c r="C65" s="109">
        <v>79</v>
      </c>
      <c r="D65" s="22" t="s">
        <v>27</v>
      </c>
      <c r="E65" s="44">
        <v>1993</v>
      </c>
      <c r="F65" s="22" t="s">
        <v>50</v>
      </c>
      <c r="G65" s="46">
        <v>89.85</v>
      </c>
      <c r="H65" s="22" t="s">
        <v>137</v>
      </c>
      <c r="I65" s="110">
        <f t="shared" si="10"/>
        <v>1.1576538097416378</v>
      </c>
      <c r="J65" s="49">
        <v>95</v>
      </c>
      <c r="K65" s="120">
        <v>100</v>
      </c>
      <c r="L65" s="120">
        <v>105</v>
      </c>
      <c r="M65" s="49">
        <v>120</v>
      </c>
      <c r="N65" s="120">
        <v>125</v>
      </c>
      <c r="O65" s="119" t="s">
        <v>140</v>
      </c>
      <c r="P65" s="54">
        <f t="shared" si="11"/>
        <v>105</v>
      </c>
      <c r="Q65" s="54">
        <f t="shared" si="12"/>
        <v>125</v>
      </c>
      <c r="R65" s="55">
        <f t="shared" si="13"/>
        <v>230</v>
      </c>
      <c r="S65" s="55">
        <v>3</v>
      </c>
      <c r="T65" s="46">
        <f t="shared" si="14"/>
        <v>266.2603762405767</v>
      </c>
      <c r="U65" s="56">
        <v>20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2.75" customHeight="1" x14ac:dyDescent="0.25">
      <c r="A66" s="4"/>
      <c r="B66" s="99"/>
      <c r="C66" s="109">
        <v>82</v>
      </c>
      <c r="D66" s="22" t="s">
        <v>43</v>
      </c>
      <c r="E66" s="54">
        <v>1986</v>
      </c>
      <c r="F66" s="22" t="s">
        <v>53</v>
      </c>
      <c r="G66" s="46">
        <v>95.4</v>
      </c>
      <c r="H66" s="22" t="s">
        <v>137</v>
      </c>
      <c r="I66" s="110">
        <f t="shared" si="10"/>
        <v>1.129029198763106</v>
      </c>
      <c r="J66" s="49">
        <v>80</v>
      </c>
      <c r="K66" s="119" t="s">
        <v>131</v>
      </c>
      <c r="L66" s="119" t="s">
        <v>141</v>
      </c>
      <c r="M66" s="52" t="s">
        <v>142</v>
      </c>
      <c r="N66" s="119" t="s">
        <v>142</v>
      </c>
      <c r="O66" s="120">
        <v>100</v>
      </c>
      <c r="P66" s="54">
        <f t="shared" si="11"/>
        <v>80</v>
      </c>
      <c r="Q66" s="54">
        <f t="shared" si="12"/>
        <v>100</v>
      </c>
      <c r="R66" s="55">
        <f t="shared" si="13"/>
        <v>180</v>
      </c>
      <c r="S66" s="55">
        <v>4</v>
      </c>
      <c r="T66" s="46">
        <f t="shared" si="14"/>
        <v>203.22525577735908</v>
      </c>
      <c r="U66" s="56">
        <v>18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2.75" customHeight="1" x14ac:dyDescent="0.25">
      <c r="B67" s="99"/>
      <c r="C67" s="104">
        <v>50</v>
      </c>
      <c r="D67" s="58" t="s">
        <v>47</v>
      </c>
      <c r="E67" s="67">
        <v>2006</v>
      </c>
      <c r="F67" s="58" t="s">
        <v>50</v>
      </c>
      <c r="G67" s="61">
        <v>91.5</v>
      </c>
      <c r="H67" s="58" t="s">
        <v>137</v>
      </c>
      <c r="I67" s="105">
        <f t="shared" si="10"/>
        <v>1.1486023152006029</v>
      </c>
      <c r="J67" s="64">
        <v>50</v>
      </c>
      <c r="K67" s="122">
        <v>55</v>
      </c>
      <c r="L67" s="122">
        <v>59</v>
      </c>
      <c r="M67" s="122">
        <v>65</v>
      </c>
      <c r="N67" s="107" t="s">
        <v>117</v>
      </c>
      <c r="O67" s="107" t="s">
        <v>117</v>
      </c>
      <c r="P67" s="67">
        <f t="shared" si="11"/>
        <v>59</v>
      </c>
      <c r="Q67" s="89">
        <f t="shared" si="12"/>
        <v>65</v>
      </c>
      <c r="R67" s="123">
        <f t="shared" si="13"/>
        <v>124</v>
      </c>
      <c r="S67" s="68">
        <v>5</v>
      </c>
      <c r="T67" s="61">
        <f t="shared" si="14"/>
        <v>142.42668708487474</v>
      </c>
      <c r="U67" s="69">
        <v>17</v>
      </c>
    </row>
    <row r="68" spans="1:256" ht="12.75" customHeight="1" x14ac:dyDescent="0.25">
      <c r="A68" s="4"/>
      <c r="B68" s="4"/>
      <c r="C68" s="2"/>
      <c r="D68" s="15" t="s">
        <v>103</v>
      </c>
      <c r="E68" s="20" t="s">
        <v>5</v>
      </c>
      <c r="F68" s="95"/>
      <c r="G68" s="19"/>
      <c r="H68" s="18"/>
      <c r="I68" s="7"/>
      <c r="J68" s="20" t="s">
        <v>104</v>
      </c>
      <c r="K68" s="96"/>
      <c r="L68" s="4" t="s">
        <v>29</v>
      </c>
      <c r="M68" s="96"/>
      <c r="N68" s="96"/>
      <c r="O68" s="96"/>
      <c r="P68" s="96"/>
      <c r="R68" s="97"/>
      <c r="S68" s="4"/>
      <c r="T68" s="19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2.75" customHeight="1" x14ac:dyDescent="0.25">
      <c r="C69" s="2"/>
      <c r="D69" s="15" t="s">
        <v>106</v>
      </c>
      <c r="E69" s="20" t="s">
        <v>5</v>
      </c>
      <c r="F69" s="95"/>
      <c r="G69" s="8"/>
      <c r="H69" s="18"/>
      <c r="L69" t="s">
        <v>105</v>
      </c>
      <c r="V69" s="4"/>
    </row>
    <row r="70" spans="1:256" ht="12.75" customHeight="1" x14ac:dyDescent="0.25">
      <c r="A70" s="4"/>
      <c r="B70" s="4"/>
      <c r="C70" s="2"/>
      <c r="D70" s="15"/>
      <c r="E70" s="2"/>
      <c r="F70" s="95"/>
      <c r="G70" s="19"/>
      <c r="H70" s="18"/>
      <c r="I70" s="7"/>
      <c r="J70" s="2"/>
      <c r="K70" s="96"/>
      <c r="L70" s="4" t="s">
        <v>108</v>
      </c>
      <c r="M70" s="96"/>
      <c r="N70" s="96"/>
      <c r="O70" s="96"/>
      <c r="P70" s="96"/>
      <c r="R70" s="97"/>
      <c r="S70" s="4"/>
      <c r="T70" s="1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2.75" customHeight="1" x14ac:dyDescent="0.25">
      <c r="A71" s="4"/>
      <c r="B71" s="4"/>
      <c r="C71" s="2"/>
      <c r="D71" s="15"/>
      <c r="E71" s="2"/>
      <c r="F71" s="95"/>
      <c r="G71" s="19"/>
      <c r="H71" s="18"/>
      <c r="I71" s="7"/>
      <c r="J71" s="2"/>
      <c r="K71" s="96"/>
      <c r="L71" s="4"/>
      <c r="M71" s="96"/>
      <c r="N71" s="96"/>
      <c r="O71" s="96"/>
      <c r="P71" s="96"/>
      <c r="R71" s="97"/>
      <c r="S71" s="4"/>
      <c r="T71" s="1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2.75" customHeight="1" x14ac:dyDescent="0.25">
      <c r="A72" s="4"/>
      <c r="B72" s="4"/>
      <c r="C72" s="2"/>
      <c r="D72" s="20" t="s">
        <v>143</v>
      </c>
      <c r="E72" s="2"/>
      <c r="F72" s="95"/>
      <c r="G72" s="19"/>
      <c r="H72" s="18"/>
      <c r="I72" s="7"/>
      <c r="J72" s="2"/>
      <c r="K72" s="96"/>
      <c r="L72" s="4"/>
      <c r="M72" s="96"/>
      <c r="N72" s="96"/>
      <c r="O72" s="96"/>
      <c r="P72" s="96"/>
      <c r="R72" s="97"/>
      <c r="S72" s="4"/>
      <c r="T72" s="19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2.75" customHeight="1" x14ac:dyDescent="0.3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2.75" customHeight="1" x14ac:dyDescent="0.25">
      <c r="C74" s="14"/>
      <c r="D74" s="14"/>
      <c r="E74" s="14"/>
      <c r="F74" s="124" t="s">
        <v>144</v>
      </c>
      <c r="G74" s="14"/>
      <c r="H74" s="14"/>
      <c r="I74" s="14"/>
      <c r="J74" s="124" t="s">
        <v>145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56" ht="12.75" customHeight="1" x14ac:dyDescent="0.25">
      <c r="A75" s="144" t="s">
        <v>61</v>
      </c>
      <c r="B75" s="145"/>
      <c r="C75" s="145"/>
      <c r="D75" s="145"/>
      <c r="E75" s="145"/>
      <c r="F75" s="145"/>
      <c r="G75" s="145"/>
      <c r="H75" s="145"/>
      <c r="I75" s="146"/>
      <c r="J75" s="144" t="s">
        <v>62</v>
      </c>
      <c r="K75" s="145"/>
      <c r="L75" s="145"/>
      <c r="M75" s="145"/>
      <c r="N75" s="145"/>
      <c r="O75" s="146"/>
      <c r="P75" s="144"/>
      <c r="Q75" s="145"/>
      <c r="R75" s="145"/>
      <c r="S75" s="145"/>
      <c r="T75" s="145"/>
      <c r="U75" s="146"/>
      <c r="V75" s="4"/>
    </row>
    <row r="76" spans="1:256" ht="12.75" customHeight="1" x14ac:dyDescent="0.25">
      <c r="A76" s="142" t="s">
        <v>63</v>
      </c>
      <c r="B76" s="142" t="s">
        <v>64</v>
      </c>
      <c r="C76" s="125"/>
      <c r="D76" s="142" t="s">
        <v>65</v>
      </c>
      <c r="E76" s="148" t="s">
        <v>66</v>
      </c>
      <c r="F76" s="142" t="s">
        <v>67</v>
      </c>
      <c r="G76" s="149" t="s">
        <v>68</v>
      </c>
      <c r="H76" s="147" t="s">
        <v>69</v>
      </c>
      <c r="I76" s="150" t="s">
        <v>70</v>
      </c>
      <c r="J76" s="151" t="s">
        <v>71</v>
      </c>
      <c r="K76" s="145"/>
      <c r="L76" s="146"/>
      <c r="M76" s="151" t="s">
        <v>72</v>
      </c>
      <c r="N76" s="145"/>
      <c r="O76" s="146"/>
      <c r="P76" s="156" t="s">
        <v>73</v>
      </c>
      <c r="Q76" s="156" t="s">
        <v>74</v>
      </c>
      <c r="R76" s="156" t="s">
        <v>75</v>
      </c>
      <c r="S76" s="156" t="s">
        <v>76</v>
      </c>
      <c r="T76" s="161" t="s">
        <v>77</v>
      </c>
      <c r="U76" s="159" t="s">
        <v>78</v>
      </c>
      <c r="V76" s="4"/>
    </row>
    <row r="77" spans="1:256" ht="12.75" customHeight="1" x14ac:dyDescent="0.25">
      <c r="A77" s="155"/>
      <c r="B77" s="155"/>
      <c r="C77" s="126"/>
      <c r="D77" s="155"/>
      <c r="E77" s="155"/>
      <c r="F77" s="155"/>
      <c r="G77" s="155"/>
      <c r="H77" s="155"/>
      <c r="I77" s="155"/>
      <c r="P77" s="155"/>
      <c r="Q77" s="155"/>
      <c r="R77" s="155"/>
      <c r="S77" s="155"/>
      <c r="T77" s="155"/>
      <c r="U77" s="155"/>
    </row>
    <row r="78" spans="1:256" ht="13.5" customHeight="1" x14ac:dyDescent="0.25">
      <c r="A78" s="152" t="s">
        <v>146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4"/>
      <c r="V78" s="4"/>
    </row>
    <row r="79" spans="1:256" ht="12.75" customHeight="1" x14ac:dyDescent="0.25">
      <c r="C79" s="102">
        <v>14</v>
      </c>
      <c r="D79" s="25" t="s">
        <v>20</v>
      </c>
      <c r="E79" s="36">
        <v>1989</v>
      </c>
      <c r="F79" s="25" t="s">
        <v>53</v>
      </c>
      <c r="G79" s="127">
        <v>99.05</v>
      </c>
      <c r="H79" s="25" t="s">
        <v>147</v>
      </c>
      <c r="I79" s="103">
        <f t="shared" ref="I79:I87" si="15">POWER(10,(0.75194503*(LOG10(G79/175.508)*LOG10(G79/175.508))))</f>
        <v>1.1127889074621029</v>
      </c>
      <c r="J79" s="87">
        <v>120</v>
      </c>
      <c r="K79" s="87">
        <v>130</v>
      </c>
      <c r="L79" s="87">
        <v>135</v>
      </c>
      <c r="M79" s="87">
        <v>145</v>
      </c>
      <c r="N79" s="87">
        <v>160</v>
      </c>
      <c r="O79" s="31" t="s">
        <v>148</v>
      </c>
      <c r="P79" s="36">
        <f t="shared" ref="P79:P87" si="16">MAX(J79:L79)</f>
        <v>135</v>
      </c>
      <c r="Q79" s="36">
        <f t="shared" ref="Q79:Q87" si="17">MAX(M79:O79)</f>
        <v>160</v>
      </c>
      <c r="R79" s="38">
        <f t="shared" ref="R79:R87" si="18">P79+Q79</f>
        <v>295</v>
      </c>
      <c r="S79" s="128">
        <v>1</v>
      </c>
      <c r="T79" s="28">
        <f t="shared" ref="T79:T87" si="19">R79*I79</f>
        <v>328.27272770132038</v>
      </c>
      <c r="U79" s="39">
        <v>25</v>
      </c>
      <c r="V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2.75" customHeight="1" x14ac:dyDescent="0.25">
      <c r="C80" s="109">
        <v>6</v>
      </c>
      <c r="D80" s="22" t="s">
        <v>30</v>
      </c>
      <c r="E80" s="54">
        <v>1969</v>
      </c>
      <c r="F80" s="22" t="s">
        <v>14</v>
      </c>
      <c r="G80" s="129">
        <v>96.1</v>
      </c>
      <c r="H80" s="22" t="s">
        <v>147</v>
      </c>
      <c r="I80" s="110">
        <f t="shared" si="15"/>
        <v>1.1257672591763599</v>
      </c>
      <c r="J80" s="49">
        <v>95</v>
      </c>
      <c r="K80" s="49">
        <v>100</v>
      </c>
      <c r="L80" s="52" t="s">
        <v>149</v>
      </c>
      <c r="M80" s="49">
        <v>120</v>
      </c>
      <c r="N80" s="49">
        <v>130</v>
      </c>
      <c r="O80" s="130" t="s">
        <v>119</v>
      </c>
      <c r="P80" s="54">
        <f t="shared" si="16"/>
        <v>100</v>
      </c>
      <c r="Q80" s="54">
        <f t="shared" si="17"/>
        <v>130</v>
      </c>
      <c r="R80" s="55">
        <f t="shared" si="18"/>
        <v>230</v>
      </c>
      <c r="S80" s="131">
        <v>2</v>
      </c>
      <c r="T80" s="46">
        <f t="shared" si="19"/>
        <v>258.92646961056278</v>
      </c>
      <c r="U80" s="56">
        <v>22</v>
      </c>
      <c r="V80" s="4"/>
    </row>
    <row r="81" spans="1:256" ht="12.75" customHeight="1" x14ac:dyDescent="0.25">
      <c r="C81" s="109">
        <v>58</v>
      </c>
      <c r="D81" s="22" t="s">
        <v>36</v>
      </c>
      <c r="E81" s="54">
        <v>2005</v>
      </c>
      <c r="F81" s="22" t="s">
        <v>50</v>
      </c>
      <c r="G81" s="129">
        <v>99.3</v>
      </c>
      <c r="H81" s="22" t="s">
        <v>147</v>
      </c>
      <c r="I81" s="110">
        <f t="shared" si="15"/>
        <v>1.1117436321003735</v>
      </c>
      <c r="J81" s="49">
        <v>95</v>
      </c>
      <c r="K81" s="52" t="s">
        <v>142</v>
      </c>
      <c r="L81" s="132">
        <v>100</v>
      </c>
      <c r="M81" s="120">
        <v>110</v>
      </c>
      <c r="N81" s="130" t="s">
        <v>119</v>
      </c>
      <c r="O81" s="130" t="s">
        <v>119</v>
      </c>
      <c r="P81" s="54">
        <f t="shared" si="16"/>
        <v>100</v>
      </c>
      <c r="Q81" s="54">
        <f t="shared" si="17"/>
        <v>110</v>
      </c>
      <c r="R81" s="55">
        <f t="shared" si="18"/>
        <v>210</v>
      </c>
      <c r="S81" s="131">
        <v>3</v>
      </c>
      <c r="T81" s="46">
        <f t="shared" si="19"/>
        <v>233.46616274107845</v>
      </c>
      <c r="U81" s="56">
        <v>20</v>
      </c>
      <c r="V81" s="4"/>
    </row>
    <row r="82" spans="1:256" ht="13.5" customHeight="1" x14ac:dyDescent="0.25">
      <c r="C82" s="104">
        <v>19</v>
      </c>
      <c r="D82" s="58" t="s">
        <v>45</v>
      </c>
      <c r="E82" s="67">
        <v>2000</v>
      </c>
      <c r="F82" s="58" t="s">
        <v>53</v>
      </c>
      <c r="G82" s="133">
        <v>100.05</v>
      </c>
      <c r="H82" s="58" t="s">
        <v>147</v>
      </c>
      <c r="I82" s="105">
        <f t="shared" si="15"/>
        <v>1.1086567245443582</v>
      </c>
      <c r="J82" s="64">
        <v>60</v>
      </c>
      <c r="K82" s="64">
        <v>70</v>
      </c>
      <c r="L82" s="90" t="s">
        <v>132</v>
      </c>
      <c r="M82" s="64">
        <v>80</v>
      </c>
      <c r="N82" s="64">
        <v>90</v>
      </c>
      <c r="O82" s="90" t="s">
        <v>142</v>
      </c>
      <c r="P82" s="67">
        <f t="shared" si="16"/>
        <v>70</v>
      </c>
      <c r="Q82" s="67">
        <f t="shared" si="17"/>
        <v>90</v>
      </c>
      <c r="R82" s="68">
        <f t="shared" si="18"/>
        <v>160</v>
      </c>
      <c r="S82" s="134">
        <v>4</v>
      </c>
      <c r="T82" s="61">
        <f t="shared" si="19"/>
        <v>177.38507592709732</v>
      </c>
      <c r="U82" s="69">
        <v>18</v>
      </c>
      <c r="V82" s="4"/>
    </row>
    <row r="83" spans="1:256" ht="12.75" customHeight="1" x14ac:dyDescent="0.25">
      <c r="C83" s="102">
        <v>4</v>
      </c>
      <c r="D83" s="25" t="s">
        <v>19</v>
      </c>
      <c r="E83" s="36">
        <v>1990</v>
      </c>
      <c r="F83" s="25" t="s">
        <v>50</v>
      </c>
      <c r="G83" s="127">
        <v>102.1</v>
      </c>
      <c r="H83" s="25" t="s">
        <v>150</v>
      </c>
      <c r="I83" s="103">
        <f t="shared" si="15"/>
        <v>1.1005811157376724</v>
      </c>
      <c r="J83" s="87">
        <v>125</v>
      </c>
      <c r="K83" s="87">
        <v>130</v>
      </c>
      <c r="L83" s="87">
        <v>140</v>
      </c>
      <c r="M83" s="87">
        <v>145</v>
      </c>
      <c r="N83" s="87">
        <v>160</v>
      </c>
      <c r="O83" s="87">
        <v>175</v>
      </c>
      <c r="P83" s="36">
        <f t="shared" si="16"/>
        <v>140</v>
      </c>
      <c r="Q83" s="36">
        <f t="shared" si="17"/>
        <v>175</v>
      </c>
      <c r="R83" s="38">
        <f t="shared" si="18"/>
        <v>315</v>
      </c>
      <c r="S83" s="128">
        <v>1</v>
      </c>
      <c r="T83" s="28">
        <f t="shared" si="19"/>
        <v>346.68305145736679</v>
      </c>
      <c r="U83" s="39">
        <v>25</v>
      </c>
      <c r="V83" s="4"/>
    </row>
    <row r="84" spans="1:256" ht="12.75" customHeight="1" x14ac:dyDescent="0.25">
      <c r="C84" s="109">
        <v>1</v>
      </c>
      <c r="D84" s="22" t="s">
        <v>23</v>
      </c>
      <c r="E84" s="54">
        <v>1984</v>
      </c>
      <c r="F84" s="22" t="s">
        <v>14</v>
      </c>
      <c r="G84" s="129">
        <v>103.55</v>
      </c>
      <c r="H84" s="22" t="s">
        <v>150</v>
      </c>
      <c r="I84" s="110">
        <f t="shared" si="15"/>
        <v>1.0951745095306593</v>
      </c>
      <c r="J84" s="49">
        <v>120</v>
      </c>
      <c r="K84" s="49">
        <v>125</v>
      </c>
      <c r="L84" s="130" t="s">
        <v>119</v>
      </c>
      <c r="M84" s="49">
        <v>150</v>
      </c>
      <c r="N84" s="49">
        <v>155</v>
      </c>
      <c r="O84" s="130" t="s">
        <v>119</v>
      </c>
      <c r="P84" s="54">
        <f t="shared" si="16"/>
        <v>125</v>
      </c>
      <c r="Q84" s="54">
        <f t="shared" si="17"/>
        <v>155</v>
      </c>
      <c r="R84" s="55">
        <f t="shared" si="18"/>
        <v>280</v>
      </c>
      <c r="S84" s="131">
        <v>2</v>
      </c>
      <c r="T84" s="46">
        <f t="shared" si="19"/>
        <v>306.64886266858463</v>
      </c>
      <c r="U84" s="56">
        <v>22</v>
      </c>
      <c r="V84" s="4"/>
    </row>
    <row r="85" spans="1:256" ht="12.75" customHeight="1" x14ac:dyDescent="0.25">
      <c r="C85" s="104">
        <v>25</v>
      </c>
      <c r="D85" s="58" t="s">
        <v>33</v>
      </c>
      <c r="E85" s="67">
        <v>2004</v>
      </c>
      <c r="F85" s="58" t="s">
        <v>14</v>
      </c>
      <c r="G85" s="133">
        <v>108</v>
      </c>
      <c r="H85" s="58" t="s">
        <v>150</v>
      </c>
      <c r="I85" s="105">
        <f t="shared" si="15"/>
        <v>1.0800332063438201</v>
      </c>
      <c r="J85" s="90" t="s">
        <v>151</v>
      </c>
      <c r="K85" s="64">
        <v>89</v>
      </c>
      <c r="L85" s="64">
        <v>100</v>
      </c>
      <c r="M85" s="64">
        <v>118</v>
      </c>
      <c r="N85" s="64">
        <v>124</v>
      </c>
      <c r="O85" s="111">
        <v>129</v>
      </c>
      <c r="P85" s="67">
        <f t="shared" si="16"/>
        <v>100</v>
      </c>
      <c r="Q85" s="67">
        <f t="shared" si="17"/>
        <v>129</v>
      </c>
      <c r="R85" s="112">
        <f t="shared" si="18"/>
        <v>229</v>
      </c>
      <c r="S85" s="134">
        <v>3</v>
      </c>
      <c r="T85" s="61">
        <f t="shared" si="19"/>
        <v>247.3276042527348</v>
      </c>
      <c r="U85" s="69">
        <v>20</v>
      </c>
      <c r="V85" s="4"/>
    </row>
    <row r="86" spans="1:256" ht="12.75" customHeight="1" x14ac:dyDescent="0.25">
      <c r="A86" s="4"/>
      <c r="B86" s="4"/>
      <c r="C86" s="102">
        <v>71</v>
      </c>
      <c r="D86" s="25" t="s">
        <v>21</v>
      </c>
      <c r="E86" s="36">
        <v>2000</v>
      </c>
      <c r="F86" s="25" t="s">
        <v>14</v>
      </c>
      <c r="G86" s="127">
        <v>126.75</v>
      </c>
      <c r="H86" s="25" t="s">
        <v>152</v>
      </c>
      <c r="I86" s="103">
        <f t="shared" si="15"/>
        <v>1.035198192111831</v>
      </c>
      <c r="J86" s="87">
        <v>125</v>
      </c>
      <c r="K86" s="87">
        <v>130</v>
      </c>
      <c r="L86" s="87">
        <v>135</v>
      </c>
      <c r="M86" s="87">
        <v>145</v>
      </c>
      <c r="N86" s="87">
        <v>155</v>
      </c>
      <c r="O86" s="87">
        <v>165</v>
      </c>
      <c r="P86" s="36">
        <f t="shared" si="16"/>
        <v>135</v>
      </c>
      <c r="Q86" s="36">
        <f t="shared" si="17"/>
        <v>165</v>
      </c>
      <c r="R86" s="38">
        <f t="shared" si="18"/>
        <v>300</v>
      </c>
      <c r="S86" s="128">
        <v>1</v>
      </c>
      <c r="T86" s="28">
        <f t="shared" si="19"/>
        <v>310.5594576335493</v>
      </c>
      <c r="U86" s="39">
        <v>25</v>
      </c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2.75" customHeight="1" x14ac:dyDescent="0.25">
      <c r="A87" s="4"/>
      <c r="B87" s="4"/>
      <c r="C87" s="104">
        <v>49</v>
      </c>
      <c r="D87" s="135" t="s">
        <v>153</v>
      </c>
      <c r="E87" s="67">
        <v>1990</v>
      </c>
      <c r="F87" s="58" t="s">
        <v>58</v>
      </c>
      <c r="G87" s="133">
        <v>111.05</v>
      </c>
      <c r="H87" s="58" t="s">
        <v>152</v>
      </c>
      <c r="I87" s="105">
        <f t="shared" si="15"/>
        <v>1.0708076847268768</v>
      </c>
      <c r="J87" s="64">
        <v>70</v>
      </c>
      <c r="K87" s="90" t="s">
        <v>130</v>
      </c>
      <c r="L87" s="136" t="s">
        <v>119</v>
      </c>
      <c r="M87" s="64">
        <v>110</v>
      </c>
      <c r="N87" s="90" t="s">
        <v>135</v>
      </c>
      <c r="O87" s="64">
        <v>120</v>
      </c>
      <c r="P87" s="67">
        <f t="shared" si="16"/>
        <v>70</v>
      </c>
      <c r="Q87" s="67">
        <f t="shared" si="17"/>
        <v>120</v>
      </c>
      <c r="R87" s="68">
        <f t="shared" si="18"/>
        <v>190</v>
      </c>
      <c r="S87" s="134">
        <v>2</v>
      </c>
      <c r="T87" s="61">
        <f t="shared" si="19"/>
        <v>203.4534600981066</v>
      </c>
      <c r="U87" s="69">
        <v>22</v>
      </c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2.75" customHeight="1" x14ac:dyDescent="0.25">
      <c r="C88" s="4"/>
      <c r="D88" s="15" t="s">
        <v>103</v>
      </c>
      <c r="E88" s="20" t="s">
        <v>5</v>
      </c>
      <c r="F88" s="95"/>
      <c r="G88" s="19"/>
      <c r="H88" s="18"/>
      <c r="I88" s="7"/>
      <c r="J88" s="20" t="s">
        <v>104</v>
      </c>
      <c r="K88" s="96"/>
      <c r="L88" s="20" t="s">
        <v>29</v>
      </c>
      <c r="M88" s="96"/>
      <c r="N88" s="96"/>
      <c r="O88" s="96"/>
      <c r="P88" s="96"/>
      <c r="R88" s="97"/>
      <c r="S88" s="2"/>
      <c r="T88" s="19"/>
      <c r="U88" s="4"/>
      <c r="V88" s="4"/>
    </row>
    <row r="89" spans="1:256" ht="12.75" customHeight="1" x14ac:dyDescent="0.25">
      <c r="C89" s="4"/>
      <c r="D89" s="15" t="s">
        <v>106</v>
      </c>
      <c r="E89" s="20" t="s">
        <v>154</v>
      </c>
      <c r="F89" s="95"/>
      <c r="G89" s="19"/>
      <c r="H89" s="18"/>
      <c r="I89" s="7"/>
      <c r="J89" s="2"/>
      <c r="K89" s="96"/>
      <c r="L89" s="4" t="s">
        <v>105</v>
      </c>
      <c r="M89" s="96"/>
      <c r="N89" s="96"/>
      <c r="O89" s="96"/>
      <c r="P89" s="96"/>
      <c r="R89" s="97"/>
      <c r="S89" s="2"/>
      <c r="T89" s="19"/>
      <c r="U89" s="4"/>
      <c r="V89" s="4"/>
    </row>
    <row r="90" spans="1:256" ht="13.5" customHeight="1" x14ac:dyDescent="0.25">
      <c r="C90" s="4"/>
      <c r="D90" s="15"/>
      <c r="E90" s="2"/>
      <c r="F90" s="95"/>
      <c r="G90" s="19"/>
      <c r="H90" s="18"/>
      <c r="I90" s="7"/>
      <c r="J90" s="2"/>
      <c r="K90" s="96"/>
      <c r="L90" t="s">
        <v>107</v>
      </c>
      <c r="M90" s="96"/>
      <c r="N90" s="96"/>
      <c r="O90" s="96"/>
      <c r="P90" s="96"/>
      <c r="R90" s="97"/>
      <c r="S90" s="4"/>
      <c r="T90" s="19"/>
      <c r="U90" s="4"/>
      <c r="V90" s="4"/>
      <c r="AK90" s="2"/>
      <c r="AL90" s="97"/>
      <c r="AM90" s="97"/>
      <c r="AN90" s="19"/>
      <c r="AO90" s="4"/>
    </row>
    <row r="91" spans="1:256" ht="13.5" customHeight="1" x14ac:dyDescent="0.25">
      <c r="C91" s="4"/>
      <c r="D91" s="15"/>
      <c r="E91" s="2"/>
      <c r="F91" s="95"/>
      <c r="G91" s="19"/>
      <c r="H91" s="18"/>
      <c r="I91" s="7"/>
      <c r="J91" s="2"/>
      <c r="K91" s="96"/>
      <c r="M91" s="96"/>
      <c r="N91" s="96"/>
      <c r="O91" s="96"/>
      <c r="P91" s="96"/>
      <c r="R91" s="97"/>
      <c r="S91" s="4"/>
      <c r="T91" s="19"/>
      <c r="U91" s="4"/>
      <c r="V91" s="4"/>
      <c r="AK91" s="2"/>
      <c r="AL91" s="97"/>
      <c r="AM91" s="97"/>
      <c r="AN91" s="19"/>
      <c r="AO91" s="4"/>
    </row>
    <row r="92" spans="1:256" ht="13.5" customHeight="1" x14ac:dyDescent="0.25">
      <c r="C92" s="4"/>
      <c r="D92" s="20" t="s">
        <v>155</v>
      </c>
      <c r="E92" s="2"/>
      <c r="F92" s="95"/>
      <c r="G92" s="19"/>
      <c r="H92" s="18"/>
      <c r="I92" s="7"/>
      <c r="J92" s="2"/>
      <c r="K92" s="96"/>
      <c r="M92" s="96"/>
      <c r="N92" s="96"/>
      <c r="O92" s="96"/>
      <c r="P92" s="96"/>
      <c r="R92" s="97"/>
      <c r="S92" s="4"/>
      <c r="T92" s="19"/>
      <c r="U92" s="4"/>
      <c r="V92" s="4"/>
      <c r="AK92" s="2"/>
      <c r="AL92" s="97"/>
      <c r="AM92" s="97"/>
      <c r="AN92" s="19"/>
      <c r="AO92" s="4"/>
    </row>
    <row r="93" spans="1:256" ht="13.5" customHeight="1" x14ac:dyDescent="0.25">
      <c r="C93" s="4"/>
      <c r="D93" s="20" t="s">
        <v>156</v>
      </c>
      <c r="E93" s="2"/>
      <c r="F93" s="95"/>
      <c r="G93" s="19"/>
      <c r="H93" s="18"/>
      <c r="I93" s="7"/>
      <c r="J93" s="2"/>
      <c r="K93" s="96"/>
      <c r="M93" s="96"/>
      <c r="N93" s="96"/>
      <c r="O93" s="96"/>
      <c r="P93" s="96"/>
      <c r="R93" s="97"/>
      <c r="S93" s="4"/>
      <c r="T93" s="19"/>
      <c r="U93" s="4"/>
      <c r="V93" s="4"/>
      <c r="AK93" s="2"/>
      <c r="AL93" s="97"/>
      <c r="AM93" s="97"/>
      <c r="AN93" s="19"/>
      <c r="AO93" s="4"/>
    </row>
    <row r="94" spans="1:256" ht="13.5" customHeight="1" x14ac:dyDescent="0.25">
      <c r="C94" s="4"/>
      <c r="D94" s="20"/>
      <c r="E94" s="2"/>
      <c r="F94" s="95"/>
      <c r="G94" s="19"/>
      <c r="H94" s="18"/>
      <c r="I94" s="7"/>
      <c r="J94" s="2"/>
      <c r="K94" s="96"/>
      <c r="M94" s="96"/>
      <c r="N94" s="96"/>
      <c r="O94" s="96"/>
      <c r="P94" s="96"/>
      <c r="R94" s="97"/>
      <c r="S94" s="4"/>
      <c r="T94" s="19"/>
      <c r="U94" s="4"/>
      <c r="V94" s="4"/>
      <c r="AK94" s="2"/>
      <c r="AL94" s="97"/>
      <c r="AM94" s="97"/>
      <c r="AN94" s="19"/>
      <c r="AO94" s="4"/>
    </row>
    <row r="95" spans="1:256" ht="13.5" customHeight="1" x14ac:dyDescent="0.25">
      <c r="C95" s="4"/>
      <c r="D95" s="20"/>
      <c r="E95" s="2"/>
      <c r="F95" s="95"/>
      <c r="G95" s="19"/>
      <c r="H95" s="18"/>
      <c r="I95" s="7"/>
      <c r="J95" s="2"/>
      <c r="K95" s="96"/>
      <c r="M95" s="96"/>
      <c r="N95" s="96"/>
      <c r="O95" s="96"/>
      <c r="P95" s="96"/>
      <c r="R95" s="97"/>
      <c r="S95" s="4"/>
      <c r="T95" s="19"/>
      <c r="U95" s="4"/>
      <c r="V95" s="4"/>
      <c r="AK95" s="2"/>
      <c r="AL95" s="97"/>
      <c r="AM95" s="97"/>
      <c r="AN95" s="19"/>
      <c r="AO95" s="4"/>
    </row>
    <row r="96" spans="1:256" ht="12.75" customHeight="1" x14ac:dyDescent="0.25">
      <c r="J96" s="4"/>
      <c r="K96" s="4"/>
      <c r="L96" s="4"/>
      <c r="M96" s="4"/>
      <c r="N96" s="4"/>
      <c r="O96" s="4"/>
      <c r="P96" s="2"/>
      <c r="Q96" s="2"/>
      <c r="R96" s="97"/>
      <c r="S96" s="4"/>
      <c r="T96" s="19"/>
      <c r="U96" s="4"/>
      <c r="V96" s="4"/>
      <c r="AK96" s="2"/>
      <c r="AL96" s="97"/>
      <c r="AM96" s="97"/>
      <c r="AN96" s="19"/>
      <c r="AO96" s="4"/>
    </row>
    <row r="97" spans="3:256" ht="12.75" customHeight="1" x14ac:dyDescent="0.25">
      <c r="V97" s="4"/>
    </row>
    <row r="98" spans="3:256" ht="12.75" customHeight="1" x14ac:dyDescent="0.25">
      <c r="V98" s="4"/>
    </row>
    <row r="99" spans="3:256" ht="12.75" customHeight="1" x14ac:dyDescent="0.25">
      <c r="V99" s="4"/>
    </row>
    <row r="100" spans="3:256" ht="12.75" customHeight="1" x14ac:dyDescent="0.25">
      <c r="V100" s="4"/>
    </row>
    <row r="101" spans="3:256" ht="12.75" customHeight="1" x14ac:dyDescent="0.25">
      <c r="V101" s="4"/>
    </row>
    <row r="102" spans="3:256" ht="12.75" customHeight="1" x14ac:dyDescent="0.25">
      <c r="V102" s="4"/>
    </row>
    <row r="103" spans="3:256" ht="12.75" customHeight="1" x14ac:dyDescent="0.25">
      <c r="C103" s="4"/>
      <c r="D103" s="4"/>
      <c r="E103" s="19"/>
      <c r="F103" s="4"/>
      <c r="V103" s="4"/>
    </row>
    <row r="104" spans="3:256" ht="12.75" customHeight="1" x14ac:dyDescent="0.25">
      <c r="C104" s="4"/>
      <c r="D104" s="4"/>
      <c r="E104" s="19"/>
      <c r="F104" s="4"/>
      <c r="V104" s="4"/>
    </row>
    <row r="105" spans="3:256" ht="12.75" customHeight="1" x14ac:dyDescent="0.25">
      <c r="C105" s="4"/>
      <c r="D105" s="4"/>
      <c r="E105" s="2"/>
      <c r="F105" s="4"/>
      <c r="V105" s="4"/>
    </row>
    <row r="106" spans="3:256" ht="12.75" customHeight="1" x14ac:dyDescent="0.25">
      <c r="C106" s="4"/>
      <c r="D106" s="4"/>
      <c r="E106" s="2"/>
      <c r="F106" s="4"/>
      <c r="V106" s="4"/>
    </row>
    <row r="107" spans="3:256" ht="12.75" customHeight="1" x14ac:dyDescent="0.25">
      <c r="C107" s="4"/>
      <c r="D107" s="4"/>
      <c r="E107" s="2"/>
      <c r="F107" s="4"/>
      <c r="V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3:256" ht="12.75" customHeight="1" x14ac:dyDescent="0.25">
      <c r="C108" s="4"/>
      <c r="D108" s="4"/>
      <c r="E108" s="19"/>
      <c r="F108" s="4"/>
      <c r="V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3:256" ht="12.75" customHeight="1" x14ac:dyDescent="0.25">
      <c r="C109" s="4"/>
      <c r="D109" s="4"/>
      <c r="E109" s="19"/>
      <c r="F109" s="4"/>
      <c r="V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3:256" ht="12.75" customHeight="1" x14ac:dyDescent="0.25">
      <c r="C110" s="4"/>
      <c r="D110" s="4"/>
      <c r="E110" s="19"/>
      <c r="F110" s="4"/>
      <c r="V110" s="4"/>
    </row>
    <row r="111" spans="3:256" ht="12.75" customHeight="1" x14ac:dyDescent="0.25">
      <c r="C111" s="4"/>
      <c r="D111" s="4"/>
      <c r="E111" s="19"/>
      <c r="F111" s="4"/>
      <c r="V111" s="4"/>
    </row>
    <row r="112" spans="3:256" ht="12.75" customHeight="1" x14ac:dyDescent="0.25">
      <c r="C112" s="4"/>
      <c r="D112" s="4"/>
      <c r="E112" s="19"/>
      <c r="F112" s="4"/>
      <c r="V112" s="4"/>
    </row>
    <row r="113" spans="3:22" ht="14.25" customHeight="1" x14ac:dyDescent="0.25">
      <c r="C113" s="4"/>
      <c r="D113" s="4"/>
      <c r="E113" s="19"/>
      <c r="F113" s="4"/>
      <c r="V113" s="4"/>
    </row>
    <row r="114" spans="3:22" ht="14.25" customHeight="1" x14ac:dyDescent="0.25">
      <c r="C114" s="4"/>
      <c r="D114" s="4"/>
      <c r="E114" s="19"/>
      <c r="F114" s="4"/>
      <c r="V114" s="4"/>
    </row>
    <row r="115" spans="3:22" ht="12.75" customHeight="1" x14ac:dyDescent="0.25">
      <c r="C115" s="4"/>
      <c r="D115" s="4"/>
      <c r="E115" s="19"/>
      <c r="F115" s="4"/>
      <c r="V115" s="4"/>
    </row>
    <row r="116" spans="3:22" ht="12.75" customHeight="1" x14ac:dyDescent="0.25">
      <c r="C116" s="4"/>
      <c r="D116" s="4"/>
      <c r="E116" s="19"/>
      <c r="F116" s="4"/>
      <c r="V116" s="4"/>
    </row>
    <row r="117" spans="3:22" ht="12.75" customHeight="1" x14ac:dyDescent="0.25">
      <c r="C117" s="4"/>
      <c r="D117" s="4"/>
      <c r="E117" s="19"/>
      <c r="F117" s="4"/>
      <c r="V117" s="4"/>
    </row>
    <row r="118" spans="3:22" ht="13.5" customHeight="1" x14ac:dyDescent="0.25">
      <c r="C118" s="4"/>
      <c r="D118" s="4"/>
      <c r="E118" s="19"/>
      <c r="F118" s="4"/>
      <c r="V118" s="4"/>
    </row>
    <row r="119" spans="3:22" ht="12.75" customHeight="1" x14ac:dyDescent="0.25">
      <c r="C119" s="4"/>
      <c r="D119" s="4"/>
      <c r="E119" s="19"/>
      <c r="F119" s="4"/>
      <c r="V119" s="4"/>
    </row>
    <row r="120" spans="3:22" ht="12.75" customHeight="1" x14ac:dyDescent="0.25">
      <c r="C120" s="4"/>
      <c r="D120" s="4"/>
      <c r="E120" s="19"/>
      <c r="F120" s="4"/>
      <c r="V120" s="4"/>
    </row>
    <row r="121" spans="3:22" ht="12.75" customHeight="1" x14ac:dyDescent="0.25">
      <c r="C121" s="4"/>
      <c r="D121" s="4"/>
      <c r="E121" s="19"/>
      <c r="F121" s="4"/>
      <c r="V121" s="4"/>
    </row>
    <row r="122" spans="3:22" ht="12.75" customHeight="1" x14ac:dyDescent="0.25">
      <c r="C122" s="4"/>
      <c r="D122" s="4"/>
      <c r="E122" s="19"/>
      <c r="F122" s="4"/>
      <c r="V122" s="4"/>
    </row>
    <row r="123" spans="3:22" ht="12.75" customHeight="1" x14ac:dyDescent="0.25">
      <c r="C123" s="4"/>
      <c r="D123" s="4"/>
      <c r="E123" s="19"/>
      <c r="F123" s="4"/>
      <c r="V123" s="4"/>
    </row>
    <row r="124" spans="3:22" ht="12.75" customHeight="1" x14ac:dyDescent="0.25">
      <c r="C124" s="4"/>
      <c r="D124" s="4"/>
      <c r="E124" s="19"/>
      <c r="F124" s="4"/>
      <c r="V124" s="4"/>
    </row>
    <row r="125" spans="3:22" ht="12.75" customHeight="1" x14ac:dyDescent="0.25">
      <c r="C125" s="4"/>
      <c r="D125" s="4"/>
      <c r="E125" s="19"/>
      <c r="F125" s="4"/>
      <c r="V125" s="4"/>
    </row>
    <row r="126" spans="3:22" ht="12.75" customHeight="1" x14ac:dyDescent="0.25">
      <c r="C126" s="4"/>
      <c r="D126" s="4"/>
      <c r="E126" s="19"/>
      <c r="F126" s="4"/>
      <c r="V126" s="4"/>
    </row>
    <row r="127" spans="3:22" ht="12.75" customHeight="1" x14ac:dyDescent="0.25">
      <c r="C127" s="4"/>
      <c r="D127" s="4"/>
      <c r="E127" s="19"/>
      <c r="F127" s="4"/>
      <c r="V127" s="4"/>
    </row>
    <row r="128" spans="3:22" ht="12.75" customHeight="1" x14ac:dyDescent="0.25">
      <c r="C128" s="4"/>
      <c r="D128" s="4"/>
      <c r="E128" s="19"/>
      <c r="F128" s="4"/>
      <c r="V128" s="4"/>
    </row>
    <row r="129" spans="3:256" ht="12.75" customHeight="1" x14ac:dyDescent="0.25">
      <c r="C129" s="4"/>
      <c r="D129" s="4"/>
      <c r="E129" s="19"/>
      <c r="F129" s="4"/>
      <c r="V129" s="4"/>
    </row>
    <row r="130" spans="3:256" ht="12.75" customHeight="1" x14ac:dyDescent="0.25">
      <c r="C130" s="4"/>
      <c r="D130" s="4"/>
      <c r="E130" s="19"/>
      <c r="F130" s="4"/>
      <c r="V130" s="4"/>
    </row>
    <row r="131" spans="3:256" ht="12.75" customHeight="1" x14ac:dyDescent="0.25">
      <c r="C131" s="4"/>
      <c r="D131" s="4"/>
      <c r="E131" s="2"/>
      <c r="F131" s="4"/>
      <c r="V131" s="4"/>
    </row>
    <row r="132" spans="3:256" ht="12.75" customHeight="1" x14ac:dyDescent="0.25">
      <c r="C132" s="4"/>
      <c r="D132" s="4"/>
      <c r="E132" s="2"/>
      <c r="F132" s="4"/>
      <c r="V132" s="4"/>
    </row>
    <row r="133" spans="3:256" ht="12.75" customHeight="1" x14ac:dyDescent="0.25">
      <c r="C133" s="4"/>
      <c r="D133" s="4"/>
      <c r="E133" s="2"/>
      <c r="F133" s="4"/>
      <c r="V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3:256" ht="12.75" customHeight="1" x14ac:dyDescent="0.25">
      <c r="C134" s="4"/>
      <c r="D134" s="4"/>
      <c r="E134" s="2"/>
      <c r="F134" s="4"/>
      <c r="V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ht="12.75" customHeight="1" x14ac:dyDescent="0.25">
      <c r="C135" s="4"/>
      <c r="D135" s="4"/>
      <c r="E135" s="2"/>
      <c r="F135" s="4"/>
      <c r="V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ht="12.75" customHeight="1" x14ac:dyDescent="0.25">
      <c r="C136" s="4"/>
      <c r="D136" s="4"/>
      <c r="E136" s="2"/>
      <c r="F136" s="4"/>
      <c r="V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ht="12.75" customHeight="1" x14ac:dyDescent="0.25">
      <c r="C137" s="4"/>
      <c r="D137" s="4"/>
      <c r="E137" s="2"/>
      <c r="F137" s="4"/>
      <c r="V137" s="4"/>
    </row>
    <row r="138" spans="3:256" ht="12.75" customHeight="1" x14ac:dyDescent="0.25">
      <c r="C138" s="4"/>
      <c r="D138" s="4"/>
      <c r="E138" s="2"/>
      <c r="F138" s="4"/>
      <c r="V138" s="4"/>
    </row>
    <row r="139" spans="3:256" ht="12.75" customHeight="1" x14ac:dyDescent="0.25">
      <c r="C139" s="4"/>
      <c r="D139" s="4"/>
      <c r="E139" s="2"/>
      <c r="F139" s="4"/>
      <c r="V139" s="4"/>
    </row>
    <row r="140" spans="3:256" ht="17.25" customHeight="1" x14ac:dyDescent="0.25">
      <c r="C140" s="4"/>
      <c r="D140" s="4"/>
      <c r="E140" s="2"/>
      <c r="F140" s="4"/>
      <c r="V140" s="4"/>
    </row>
    <row r="141" spans="3:256" ht="17.25" customHeight="1" x14ac:dyDescent="0.25">
      <c r="C141" s="4"/>
      <c r="D141" s="4"/>
      <c r="E141" s="2"/>
      <c r="F141" s="4"/>
      <c r="V141" s="4"/>
    </row>
    <row r="142" spans="3:256" ht="12.75" customHeight="1" x14ac:dyDescent="0.25">
      <c r="C142" s="4"/>
      <c r="D142" s="4"/>
      <c r="E142" s="2"/>
      <c r="F142" s="4"/>
      <c r="V142" s="4"/>
    </row>
    <row r="143" spans="3:256" ht="12.75" customHeight="1" x14ac:dyDescent="0.25">
      <c r="C143" s="4"/>
      <c r="D143" s="4"/>
      <c r="E143" s="2"/>
      <c r="F143" s="4"/>
      <c r="V143" s="4"/>
    </row>
    <row r="144" spans="3:256" ht="12.75" customHeight="1" x14ac:dyDescent="0.25">
      <c r="C144" s="4"/>
      <c r="D144" s="4"/>
      <c r="E144" s="2"/>
      <c r="F144" s="4"/>
      <c r="V144" s="4"/>
    </row>
    <row r="145" spans="1:256" ht="13.5" customHeight="1" x14ac:dyDescent="0.25">
      <c r="C145" s="4"/>
      <c r="D145" s="4"/>
      <c r="E145" s="2"/>
      <c r="F145" s="4"/>
      <c r="V145" s="4"/>
    </row>
    <row r="146" spans="1:256" ht="12.75" customHeight="1" x14ac:dyDescent="0.25">
      <c r="C146" s="4"/>
      <c r="D146" s="4"/>
      <c r="E146" s="2"/>
      <c r="F146" s="4"/>
      <c r="V146" s="4"/>
    </row>
    <row r="147" spans="1:256" ht="12.75" customHeight="1" x14ac:dyDescent="0.25">
      <c r="C147" s="4"/>
      <c r="D147" s="4"/>
      <c r="E147" s="2"/>
      <c r="F147" s="4"/>
      <c r="V147" s="4"/>
    </row>
    <row r="148" spans="1:256" ht="12.75" customHeight="1" x14ac:dyDescent="0.25">
      <c r="C148" s="4"/>
      <c r="D148" s="4"/>
      <c r="E148" s="2"/>
      <c r="F148" s="4"/>
      <c r="V148" s="4"/>
    </row>
    <row r="149" spans="1:256" ht="12.75" customHeight="1" x14ac:dyDescent="0.25">
      <c r="C149" s="4"/>
      <c r="D149" s="4"/>
      <c r="E149" s="2"/>
      <c r="F149" s="4"/>
      <c r="V149" s="4"/>
    </row>
    <row r="150" spans="1:256" ht="12.75" customHeight="1" x14ac:dyDescent="0.25">
      <c r="C150" s="4"/>
      <c r="D150" s="4"/>
      <c r="E150" s="2"/>
      <c r="F150" s="4"/>
      <c r="V150" s="4"/>
    </row>
    <row r="151" spans="1:256" ht="12.75" customHeight="1" x14ac:dyDescent="0.25">
      <c r="C151" s="4"/>
      <c r="D151" s="4"/>
      <c r="E151" s="2"/>
      <c r="F151" s="4"/>
      <c r="V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2.75" customHeight="1" x14ac:dyDescent="0.25">
      <c r="A152" s="99"/>
      <c r="B152" s="137"/>
      <c r="C152" s="4"/>
      <c r="D152" s="4"/>
      <c r="E152" s="2"/>
      <c r="F152" s="4"/>
      <c r="V152" s="4"/>
    </row>
    <row r="153" spans="1:256" ht="12.75" customHeight="1" x14ac:dyDescent="0.25">
      <c r="B153" s="137"/>
      <c r="C153" s="4"/>
      <c r="D153" s="4"/>
      <c r="E153" s="2"/>
      <c r="F153" s="4"/>
      <c r="V153" s="4"/>
    </row>
    <row r="154" spans="1:256" ht="12.75" customHeight="1" x14ac:dyDescent="0.25">
      <c r="A154" s="138"/>
      <c r="B154" s="137"/>
      <c r="C154" s="4"/>
      <c r="D154" s="4"/>
      <c r="E154" s="2"/>
      <c r="F154" s="4"/>
      <c r="V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2.75" customHeight="1" x14ac:dyDescent="0.25">
      <c r="A155" s="138"/>
      <c r="B155" s="137"/>
      <c r="C155" s="4"/>
      <c r="D155" s="4"/>
      <c r="E155" s="2"/>
      <c r="F155" s="4"/>
      <c r="V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2.75" customHeight="1" x14ac:dyDescent="0.25">
      <c r="A156" s="138"/>
      <c r="B156" s="137"/>
      <c r="C156" s="4"/>
      <c r="D156" s="4"/>
      <c r="E156" s="2"/>
      <c r="F156" s="4"/>
      <c r="V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2.75" customHeight="1" x14ac:dyDescent="0.25">
      <c r="A157" s="138"/>
      <c r="B157" s="137"/>
      <c r="C157" s="4"/>
      <c r="D157" s="4"/>
      <c r="E157" s="2"/>
      <c r="F157" s="4"/>
      <c r="V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2.75" customHeight="1" x14ac:dyDescent="0.25">
      <c r="A158" s="139"/>
      <c r="B158" s="140"/>
      <c r="C158" s="4"/>
      <c r="D158" s="4"/>
      <c r="E158" s="2"/>
      <c r="F158" s="4"/>
      <c r="V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2.75" customHeight="1" x14ac:dyDescent="0.25">
      <c r="A159" s="4"/>
      <c r="B159" s="4"/>
      <c r="C159" s="4"/>
      <c r="D159" s="4"/>
      <c r="E159" s="2"/>
      <c r="F159" s="4"/>
      <c r="V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2.75" customHeight="1" x14ac:dyDescent="0.25">
      <c r="A160" s="4"/>
      <c r="B160" s="4"/>
      <c r="C160" s="4"/>
      <c r="D160" s="4"/>
      <c r="E160" s="2"/>
      <c r="F160" s="4"/>
      <c r="V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2" ht="12.75" customHeight="1" x14ac:dyDescent="0.25">
      <c r="A161" s="4"/>
      <c r="B161" s="4"/>
      <c r="C161" s="4"/>
      <c r="D161" s="4"/>
      <c r="E161" s="2"/>
      <c r="F161" s="4"/>
      <c r="V161" s="4"/>
    </row>
    <row r="162" spans="1:22" ht="12.75" customHeight="1" x14ac:dyDescent="0.25">
      <c r="C162" s="4"/>
      <c r="D162" s="4"/>
      <c r="E162" s="2"/>
      <c r="F162" s="4"/>
      <c r="V162" s="4"/>
    </row>
    <row r="163" spans="1:22" ht="12.75" customHeight="1" x14ac:dyDescent="0.25">
      <c r="A163" s="141"/>
      <c r="B163" s="4"/>
      <c r="C163" s="4"/>
      <c r="D163" s="4"/>
      <c r="E163" s="2"/>
      <c r="F163" s="4"/>
      <c r="V163" s="4"/>
    </row>
    <row r="164" spans="1:22" ht="12.75" customHeight="1" x14ac:dyDescent="0.25">
      <c r="A164" s="141"/>
      <c r="B164" s="4"/>
      <c r="C164" s="4"/>
      <c r="D164" s="4"/>
      <c r="E164" s="2"/>
      <c r="F164" s="4"/>
      <c r="V164" s="4"/>
    </row>
    <row r="165" spans="1:22" ht="12.75" customHeight="1" x14ac:dyDescent="0.25">
      <c r="C165" s="4"/>
      <c r="D165" s="4"/>
      <c r="E165" s="2"/>
      <c r="F165" s="4"/>
      <c r="V165" s="4"/>
    </row>
    <row r="166" spans="1:22" ht="12.75" customHeight="1" x14ac:dyDescent="0.25">
      <c r="B166" s="4"/>
      <c r="C166" s="4"/>
      <c r="D166" s="4"/>
      <c r="E166" s="2"/>
      <c r="F166" s="4"/>
      <c r="V166" s="4"/>
    </row>
    <row r="167" spans="1:22" ht="12.75" customHeight="1" x14ac:dyDescent="0.25">
      <c r="B167" s="4"/>
      <c r="C167" s="4"/>
      <c r="D167" s="4"/>
      <c r="E167" s="2"/>
      <c r="F167" s="4"/>
      <c r="V167" s="4"/>
    </row>
    <row r="168" spans="1:22" ht="12.75" customHeight="1" x14ac:dyDescent="0.25">
      <c r="B168" s="4"/>
      <c r="C168" s="4"/>
      <c r="D168" s="4"/>
      <c r="E168" s="2"/>
      <c r="F168" s="4"/>
      <c r="V168" s="4"/>
    </row>
    <row r="169" spans="1:22" ht="12.75" customHeight="1" x14ac:dyDescent="0.25">
      <c r="B169" s="4"/>
      <c r="C169" s="4"/>
      <c r="D169" s="4"/>
      <c r="E169" s="2"/>
      <c r="F169" s="4"/>
      <c r="V169" s="4"/>
    </row>
    <row r="170" spans="1:22" ht="12.75" customHeight="1" x14ac:dyDescent="0.25">
      <c r="B170" s="4"/>
      <c r="C170" s="4"/>
      <c r="D170" s="4"/>
      <c r="E170" s="2"/>
      <c r="F170" s="4"/>
      <c r="V170" s="4"/>
    </row>
    <row r="171" spans="1:22" ht="12.75" customHeight="1" x14ac:dyDescent="0.25">
      <c r="B171" s="4"/>
      <c r="C171" s="4"/>
      <c r="D171" s="4"/>
      <c r="E171" s="2"/>
      <c r="F171" s="4"/>
      <c r="V171" s="4"/>
    </row>
    <row r="172" spans="1:22" ht="12.75" customHeight="1" x14ac:dyDescent="0.25">
      <c r="B172" s="4"/>
      <c r="C172" s="4"/>
      <c r="D172" s="4"/>
      <c r="E172" s="2"/>
      <c r="F172" s="4"/>
      <c r="V172" s="4"/>
    </row>
    <row r="173" spans="1:22" ht="12.75" customHeight="1" x14ac:dyDescent="0.25">
      <c r="B173" s="4"/>
      <c r="C173" s="4"/>
      <c r="D173" s="4"/>
      <c r="E173" s="2"/>
      <c r="F173" s="4"/>
      <c r="V173" s="4"/>
    </row>
    <row r="174" spans="1:22" ht="12.75" customHeight="1" x14ac:dyDescent="0.25">
      <c r="B174" s="4"/>
      <c r="C174" s="4"/>
      <c r="D174" s="4"/>
      <c r="E174" s="2"/>
      <c r="F174" s="4"/>
      <c r="V174" s="4"/>
    </row>
    <row r="175" spans="1:22" ht="12.75" customHeight="1" x14ac:dyDescent="0.25">
      <c r="B175" s="4"/>
      <c r="C175" s="4"/>
      <c r="D175" s="4"/>
      <c r="E175" s="2"/>
      <c r="F175" s="4"/>
      <c r="V175" s="4"/>
    </row>
    <row r="176" spans="1:22" ht="12.75" customHeight="1" x14ac:dyDescent="0.25">
      <c r="B176" s="4"/>
      <c r="C176" s="4"/>
      <c r="D176" s="4"/>
      <c r="E176" s="2"/>
      <c r="F176" s="4"/>
      <c r="V176" s="4"/>
    </row>
    <row r="177" spans="2:22" ht="12.75" customHeight="1" x14ac:dyDescent="0.25">
      <c r="C177" s="4"/>
      <c r="D177" s="4"/>
      <c r="E177" s="2"/>
      <c r="F177" s="4"/>
      <c r="V177" s="4"/>
    </row>
    <row r="178" spans="2:22" ht="12.75" customHeight="1" x14ac:dyDescent="0.25">
      <c r="B178" s="4"/>
      <c r="C178" s="4"/>
      <c r="D178" s="4"/>
      <c r="E178" s="2"/>
      <c r="F178" s="4"/>
      <c r="V178" s="4"/>
    </row>
    <row r="179" spans="2:22" ht="12.75" customHeight="1" x14ac:dyDescent="0.25">
      <c r="B179" s="4"/>
      <c r="C179" s="4"/>
      <c r="D179" s="4"/>
      <c r="E179" s="2"/>
      <c r="F179" s="4"/>
      <c r="V179" s="4"/>
    </row>
    <row r="180" spans="2:22" ht="12.75" customHeight="1" x14ac:dyDescent="0.25">
      <c r="B180" s="4"/>
      <c r="C180" s="4"/>
      <c r="D180" s="4"/>
      <c r="E180" s="2"/>
      <c r="F180" s="4"/>
      <c r="V180" s="4"/>
    </row>
    <row r="181" spans="2:22" ht="12.75" customHeight="1" x14ac:dyDescent="0.25">
      <c r="B181" s="4"/>
      <c r="C181" s="4"/>
      <c r="D181" s="4"/>
      <c r="E181" s="2"/>
      <c r="F181" s="4"/>
      <c r="V181" s="4"/>
    </row>
    <row r="182" spans="2:22" ht="12.75" customHeight="1" x14ac:dyDescent="0.25">
      <c r="B182" s="4"/>
      <c r="C182" s="4"/>
      <c r="D182" s="4"/>
      <c r="E182" s="2"/>
      <c r="F182" s="4"/>
      <c r="V182" s="4"/>
    </row>
    <row r="183" spans="2:22" ht="12.75" customHeight="1" x14ac:dyDescent="0.25">
      <c r="B183" s="4"/>
      <c r="C183" s="4"/>
      <c r="D183" s="4"/>
      <c r="E183" s="2"/>
      <c r="F183" s="4"/>
      <c r="V183" s="4"/>
    </row>
    <row r="184" spans="2:22" ht="12.75" customHeight="1" x14ac:dyDescent="0.25">
      <c r="B184" s="4"/>
      <c r="C184" s="4"/>
      <c r="D184" s="4"/>
      <c r="E184" s="2"/>
      <c r="F184" s="4"/>
      <c r="V184" s="4"/>
    </row>
    <row r="185" spans="2:22" ht="12.75" customHeight="1" x14ac:dyDescent="0.25">
      <c r="B185" s="4"/>
      <c r="C185" s="4"/>
      <c r="D185" s="4"/>
      <c r="E185" s="2"/>
      <c r="F185" s="4"/>
      <c r="V185" s="4"/>
    </row>
    <row r="186" spans="2:22" ht="12.75" customHeight="1" x14ac:dyDescent="0.25">
      <c r="B186" s="4"/>
      <c r="C186" s="4"/>
      <c r="D186" s="4"/>
      <c r="E186" s="2"/>
      <c r="F186" s="4"/>
      <c r="V186" s="4"/>
    </row>
    <row r="187" spans="2:22" ht="12.75" customHeight="1" x14ac:dyDescent="0.25">
      <c r="B187" s="4"/>
      <c r="C187" s="4"/>
      <c r="D187" s="4"/>
      <c r="E187" s="2"/>
      <c r="F187" s="4"/>
      <c r="V187" s="4"/>
    </row>
    <row r="188" spans="2:22" ht="12.75" customHeight="1" x14ac:dyDescent="0.25">
      <c r="B188" s="4"/>
      <c r="C188" s="4"/>
      <c r="D188" s="4"/>
      <c r="E188" s="2"/>
      <c r="F188" s="4"/>
      <c r="V188" s="4"/>
    </row>
    <row r="189" spans="2:22" ht="12.75" customHeight="1" x14ac:dyDescent="0.25">
      <c r="B189" s="4"/>
      <c r="C189" s="4"/>
      <c r="D189" s="4"/>
      <c r="E189" s="2"/>
      <c r="F189" s="4"/>
      <c r="V189" s="4"/>
    </row>
    <row r="190" spans="2:22" ht="12.75" customHeight="1" x14ac:dyDescent="0.25">
      <c r="B190" s="4"/>
      <c r="C190" s="4"/>
      <c r="D190" s="4"/>
      <c r="E190" s="2"/>
      <c r="F190" s="4"/>
      <c r="V190" s="4"/>
    </row>
    <row r="191" spans="2:22" ht="12.75" customHeight="1" x14ac:dyDescent="0.25">
      <c r="B191" s="4"/>
      <c r="C191" s="4"/>
      <c r="D191" s="4"/>
      <c r="E191" s="2"/>
      <c r="F191" s="4"/>
      <c r="V191" s="4"/>
    </row>
    <row r="192" spans="2:22" ht="12.75" customHeight="1" x14ac:dyDescent="0.25">
      <c r="B192" s="4"/>
      <c r="C192" s="4"/>
      <c r="D192" s="4"/>
      <c r="E192" s="2"/>
      <c r="F192" s="4"/>
      <c r="V192" s="4"/>
    </row>
    <row r="193" spans="2:22" ht="12.75" customHeight="1" x14ac:dyDescent="0.25">
      <c r="B193" s="4"/>
      <c r="C193" s="4"/>
      <c r="D193" s="4"/>
      <c r="E193" s="2"/>
      <c r="F193" s="4"/>
      <c r="V193" s="4"/>
    </row>
    <row r="194" spans="2:22" ht="12.75" customHeight="1" x14ac:dyDescent="0.25">
      <c r="B194" s="4"/>
      <c r="C194" s="4"/>
      <c r="D194" s="4"/>
      <c r="E194" s="2"/>
      <c r="F194" s="4"/>
      <c r="V194" s="4"/>
    </row>
    <row r="195" spans="2:22" ht="12.75" customHeight="1" x14ac:dyDescent="0.25">
      <c r="B195" s="4"/>
      <c r="C195" s="4"/>
      <c r="D195" s="4"/>
      <c r="E195" s="2"/>
      <c r="F195" s="4"/>
      <c r="V195" s="4"/>
    </row>
    <row r="196" spans="2:22" ht="12.75" customHeight="1" x14ac:dyDescent="0.25">
      <c r="B196" s="4"/>
      <c r="C196" s="4"/>
      <c r="D196" s="4"/>
      <c r="E196" s="2"/>
      <c r="F196" s="4"/>
      <c r="V196" s="4"/>
    </row>
    <row r="197" spans="2:22" ht="12.75" customHeight="1" x14ac:dyDescent="0.25">
      <c r="B197" s="4"/>
      <c r="C197" s="4"/>
      <c r="D197" s="4"/>
      <c r="E197" s="2"/>
      <c r="F197" s="4"/>
      <c r="V197" s="4"/>
    </row>
    <row r="198" spans="2:22" ht="12.75" customHeight="1" x14ac:dyDescent="0.25">
      <c r="B198" s="4"/>
      <c r="C198" s="2"/>
      <c r="D198" s="4"/>
      <c r="E198" s="2"/>
      <c r="F198" s="4"/>
      <c r="V198" s="4"/>
    </row>
    <row r="199" spans="2:22" ht="12.75" customHeight="1" x14ac:dyDescent="0.25">
      <c r="B199" s="4"/>
      <c r="C199" s="2"/>
      <c r="D199" s="4"/>
      <c r="E199" s="2"/>
      <c r="F199" s="95"/>
      <c r="G199" s="8"/>
      <c r="H199" s="18"/>
      <c r="V199" s="4"/>
    </row>
    <row r="200" spans="2:22" ht="12.75" customHeight="1" x14ac:dyDescent="0.25">
      <c r="B200" s="4"/>
      <c r="C200" s="2"/>
      <c r="D200" s="4"/>
      <c r="E200" s="2"/>
      <c r="F200" s="95"/>
      <c r="G200" s="8"/>
      <c r="H200" s="18"/>
      <c r="V200" s="4"/>
    </row>
    <row r="201" spans="2:22" ht="12.75" customHeight="1" x14ac:dyDescent="0.25">
      <c r="B201" s="4"/>
      <c r="C201" s="2"/>
      <c r="D201" s="4"/>
      <c r="E201" s="2"/>
      <c r="F201" s="95"/>
      <c r="G201" s="8"/>
      <c r="H201" s="18"/>
      <c r="V201" s="4"/>
    </row>
    <row r="202" spans="2:22" ht="12.75" customHeight="1" x14ac:dyDescent="0.25">
      <c r="B202" s="4"/>
      <c r="C202" s="2"/>
      <c r="D202" s="4"/>
      <c r="E202" s="2"/>
      <c r="F202" s="95"/>
      <c r="G202" s="8"/>
      <c r="H202" s="18"/>
      <c r="V202" s="4"/>
    </row>
    <row r="203" spans="2:22" ht="12.75" customHeight="1" x14ac:dyDescent="0.25">
      <c r="B203" s="4"/>
      <c r="C203" s="2"/>
      <c r="D203" s="4"/>
      <c r="E203" s="2"/>
      <c r="F203" s="95"/>
      <c r="G203" s="8"/>
      <c r="H203" s="18"/>
      <c r="V203" s="4"/>
    </row>
    <row r="204" spans="2:22" ht="12.75" customHeight="1" x14ac:dyDescent="0.25">
      <c r="B204" s="4"/>
      <c r="C204" s="2"/>
      <c r="D204" s="4"/>
      <c r="E204" s="2"/>
      <c r="F204" s="95"/>
      <c r="G204" s="8"/>
      <c r="H204" s="18"/>
      <c r="V204" s="4"/>
    </row>
    <row r="205" spans="2:22" ht="12.75" customHeight="1" x14ac:dyDescent="0.25">
      <c r="B205" s="4"/>
      <c r="C205" s="2"/>
      <c r="D205" s="4"/>
      <c r="E205" s="2"/>
      <c r="F205" s="95"/>
      <c r="G205" s="8"/>
      <c r="H205" s="18"/>
      <c r="V205" s="4"/>
    </row>
    <row r="206" spans="2:22" ht="12.75" customHeight="1" x14ac:dyDescent="0.25">
      <c r="B206" s="4"/>
      <c r="C206" s="2"/>
      <c r="D206" s="4"/>
      <c r="E206" s="19"/>
      <c r="F206" s="95"/>
      <c r="G206" s="8"/>
      <c r="H206" s="18"/>
      <c r="V206" s="4"/>
    </row>
    <row r="207" spans="2:22" ht="12.75" customHeight="1" x14ac:dyDescent="0.25">
      <c r="B207" s="4"/>
      <c r="C207" s="2"/>
      <c r="D207" s="4"/>
      <c r="E207" s="19"/>
      <c r="F207" s="95"/>
      <c r="G207" s="8"/>
      <c r="H207" s="18"/>
      <c r="V207" s="4"/>
    </row>
    <row r="208" spans="2:22" ht="12.75" customHeight="1" x14ac:dyDescent="0.25">
      <c r="B208" s="4"/>
      <c r="C208" s="2"/>
      <c r="D208" s="4"/>
      <c r="E208" s="19"/>
      <c r="F208" s="95"/>
      <c r="G208" s="8"/>
      <c r="H208" s="18"/>
      <c r="V208" s="4"/>
    </row>
    <row r="209" spans="2:22" ht="12.75" customHeight="1" x14ac:dyDescent="0.25">
      <c r="B209" s="4"/>
      <c r="C209" s="2"/>
      <c r="D209" s="4"/>
      <c r="E209" s="19"/>
      <c r="F209" s="95"/>
      <c r="G209" s="8"/>
      <c r="H209" s="18"/>
      <c r="V209" s="4"/>
    </row>
    <row r="210" spans="2:22" ht="12.75" customHeight="1" x14ac:dyDescent="0.25">
      <c r="B210" s="4"/>
      <c r="C210" s="2"/>
      <c r="D210" s="4"/>
      <c r="E210" s="19"/>
      <c r="F210" s="95"/>
      <c r="G210" s="8"/>
      <c r="H210" s="18"/>
      <c r="V210" s="4"/>
    </row>
    <row r="211" spans="2:22" ht="12.75" customHeight="1" x14ac:dyDescent="0.25">
      <c r="B211" s="4"/>
      <c r="C211" s="2"/>
      <c r="D211" s="4"/>
      <c r="E211" s="19"/>
      <c r="F211" s="95"/>
      <c r="G211" s="8"/>
      <c r="H211" s="18"/>
      <c r="V211" s="4"/>
    </row>
    <row r="212" spans="2:22" ht="12.75" customHeight="1" x14ac:dyDescent="0.25">
      <c r="B212" s="4"/>
      <c r="C212" s="2"/>
      <c r="D212" s="4"/>
      <c r="E212" s="19"/>
      <c r="F212" s="95"/>
      <c r="G212" s="8"/>
      <c r="H212" s="18"/>
      <c r="V212" s="4"/>
    </row>
    <row r="213" spans="2:22" ht="12.75" customHeight="1" x14ac:dyDescent="0.25">
      <c r="B213" s="4"/>
      <c r="C213" s="2"/>
      <c r="D213" s="4"/>
      <c r="E213" s="19"/>
      <c r="F213" s="95"/>
      <c r="G213" s="8"/>
      <c r="H213" s="18"/>
      <c r="V213" s="4"/>
    </row>
    <row r="214" spans="2:22" ht="12.75" customHeight="1" x14ac:dyDescent="0.25">
      <c r="B214" s="4"/>
      <c r="C214" s="2"/>
      <c r="D214" s="4"/>
      <c r="E214" s="19"/>
      <c r="F214" s="95"/>
      <c r="G214" s="8"/>
      <c r="H214" s="18"/>
      <c r="V214" s="4"/>
    </row>
    <row r="215" spans="2:22" ht="12.75" customHeight="1" x14ac:dyDescent="0.25">
      <c r="B215" s="4"/>
      <c r="C215" s="2"/>
      <c r="D215" s="4"/>
      <c r="E215" s="19"/>
      <c r="F215" s="95"/>
      <c r="G215" s="8"/>
      <c r="H215" s="18"/>
      <c r="V215" s="4"/>
    </row>
    <row r="216" spans="2:22" ht="12.75" customHeight="1" x14ac:dyDescent="0.25">
      <c r="B216" s="4"/>
      <c r="C216" s="2"/>
      <c r="D216" s="4"/>
      <c r="E216" s="19"/>
      <c r="F216" s="95"/>
      <c r="G216" s="8"/>
      <c r="H216" s="18"/>
      <c r="V216" s="4"/>
    </row>
    <row r="217" spans="2:22" ht="12.75" customHeight="1" x14ac:dyDescent="0.25">
      <c r="B217" s="4"/>
      <c r="C217" s="2"/>
      <c r="D217" s="4"/>
      <c r="E217" s="19"/>
      <c r="F217" s="95"/>
      <c r="G217" s="8"/>
      <c r="H217" s="18"/>
      <c r="V217" s="4"/>
    </row>
    <row r="218" spans="2:22" ht="12.75" customHeight="1" x14ac:dyDescent="0.25">
      <c r="B218" s="4"/>
      <c r="C218" s="2"/>
      <c r="D218" s="4"/>
      <c r="E218" s="19"/>
      <c r="F218" s="95"/>
      <c r="G218" s="8"/>
      <c r="H218" s="18"/>
      <c r="V218" s="4"/>
    </row>
    <row r="219" spans="2:22" ht="12.75" customHeight="1" x14ac:dyDescent="0.25">
      <c r="B219" s="4"/>
      <c r="C219" s="2"/>
      <c r="D219" s="4"/>
      <c r="E219" s="19"/>
      <c r="F219" s="95"/>
      <c r="G219" s="8"/>
      <c r="H219" s="18"/>
      <c r="V219" s="4"/>
    </row>
    <row r="220" spans="2:22" ht="12.75" customHeight="1" x14ac:dyDescent="0.25">
      <c r="B220" s="4"/>
      <c r="C220" s="2"/>
      <c r="D220" s="4"/>
      <c r="E220" s="19"/>
      <c r="F220" s="95"/>
      <c r="G220" s="8"/>
      <c r="H220" s="18"/>
      <c r="V220" s="4"/>
    </row>
    <row r="221" spans="2:22" ht="12.75" customHeight="1" x14ac:dyDescent="0.25">
      <c r="C221" s="2"/>
      <c r="D221" s="4"/>
      <c r="E221" s="19"/>
      <c r="F221" s="95"/>
      <c r="G221" s="8"/>
      <c r="H221" s="18"/>
      <c r="V221" s="4"/>
    </row>
    <row r="222" spans="2:22" ht="12.75" customHeight="1" x14ac:dyDescent="0.25">
      <c r="C222" s="2"/>
      <c r="D222" s="4"/>
      <c r="E222" s="19"/>
      <c r="F222" s="95"/>
      <c r="G222" s="8"/>
      <c r="H222" s="18"/>
      <c r="V222" s="4"/>
    </row>
    <row r="223" spans="2:22" ht="12.75" customHeight="1" x14ac:dyDescent="0.25">
      <c r="C223" s="2"/>
      <c r="D223" s="4"/>
      <c r="E223" s="19"/>
      <c r="F223" s="95"/>
      <c r="G223" s="8"/>
      <c r="H223" s="18"/>
      <c r="V223" s="4"/>
    </row>
    <row r="224" spans="2:22" ht="12.75" customHeight="1" x14ac:dyDescent="0.25">
      <c r="C224" s="2"/>
      <c r="D224" s="4"/>
      <c r="E224" s="19"/>
      <c r="F224" s="95"/>
      <c r="G224" s="8"/>
      <c r="H224" s="18"/>
      <c r="V224" s="4"/>
    </row>
    <row r="225" spans="3:22" ht="12.75" customHeight="1" x14ac:dyDescent="0.25">
      <c r="C225" s="2"/>
      <c r="D225" s="4"/>
      <c r="E225" s="19"/>
      <c r="F225" s="95"/>
      <c r="G225" s="8"/>
      <c r="H225" s="18"/>
      <c r="V225" s="4"/>
    </row>
    <row r="226" spans="3:22" ht="12.75" customHeight="1" x14ac:dyDescent="0.25">
      <c r="C226" s="2"/>
      <c r="D226" s="4"/>
      <c r="E226" s="19"/>
      <c r="F226" s="95"/>
      <c r="G226" s="8"/>
      <c r="H226" s="18"/>
      <c r="V226" s="4"/>
    </row>
    <row r="227" spans="3:22" ht="12.75" customHeight="1" x14ac:dyDescent="0.25">
      <c r="C227" s="2"/>
      <c r="D227" s="4"/>
      <c r="E227" s="19"/>
      <c r="F227" s="95"/>
      <c r="G227" s="8"/>
      <c r="H227" s="18"/>
      <c r="V227" s="4"/>
    </row>
    <row r="228" spans="3:22" ht="12.75" customHeight="1" x14ac:dyDescent="0.25">
      <c r="C228" s="2"/>
      <c r="E228" s="2"/>
      <c r="F228" s="95"/>
      <c r="G228" s="8"/>
      <c r="H228" s="18"/>
      <c r="V228" s="4"/>
    </row>
  </sheetData>
  <mergeCells count="103">
    <mergeCell ref="M11:O11"/>
    <mergeCell ref="J11:L11"/>
    <mergeCell ref="Q11:Q12"/>
    <mergeCell ref="S11:S12"/>
    <mergeCell ref="H11:H12"/>
    <mergeCell ref="I11:I12"/>
    <mergeCell ref="A5:U5"/>
    <mergeCell ref="P11:P12"/>
    <mergeCell ref="A10:I10"/>
    <mergeCell ref="A51:A52"/>
    <mergeCell ref="A53:U53"/>
    <mergeCell ref="A50:I50"/>
    <mergeCell ref="J50:O50"/>
    <mergeCell ref="G51:G52"/>
    <mergeCell ref="I51:I52"/>
    <mergeCell ref="H51:H52"/>
    <mergeCell ref="T76:T77"/>
    <mergeCell ref="S76:S77"/>
    <mergeCell ref="A75:I75"/>
    <mergeCell ref="J76:L76"/>
    <mergeCell ref="J75:O75"/>
    <mergeCell ref="M51:O51"/>
    <mergeCell ref="J51:L51"/>
    <mergeCell ref="IS7:IV7"/>
    <mergeCell ref="HX8:IR8"/>
    <mergeCell ref="IS8:IV8"/>
    <mergeCell ref="IS5:IV5"/>
    <mergeCell ref="IS6:IV6"/>
    <mergeCell ref="S51:S52"/>
    <mergeCell ref="T51:T52"/>
    <mergeCell ref="B51:B52"/>
    <mergeCell ref="C51:C52"/>
    <mergeCell ref="D51:D52"/>
    <mergeCell ref="E51:E52"/>
    <mergeCell ref="F51:F52"/>
    <mergeCell ref="J35:L35"/>
    <mergeCell ref="M35:O35"/>
    <mergeCell ref="J34:O34"/>
    <mergeCell ref="GH7:HB7"/>
    <mergeCell ref="A6:U6"/>
    <mergeCell ref="A8:U8"/>
    <mergeCell ref="A7:U7"/>
    <mergeCell ref="GH5:HB5"/>
    <mergeCell ref="GH6:HB6"/>
    <mergeCell ref="T11:T12"/>
    <mergeCell ref="U11:U12"/>
    <mergeCell ref="J10:O10"/>
    <mergeCell ref="HC7:HW7"/>
    <mergeCell ref="U51:U52"/>
    <mergeCell ref="P50:U50"/>
    <mergeCell ref="R11:R12"/>
    <mergeCell ref="R35:R36"/>
    <mergeCell ref="S35:S36"/>
    <mergeCell ref="T35:T36"/>
    <mergeCell ref="HX5:IR5"/>
    <mergeCell ref="HX6:IR6"/>
    <mergeCell ref="HC6:HW6"/>
    <mergeCell ref="HC5:HW5"/>
    <mergeCell ref="HX7:IR7"/>
    <mergeCell ref="A13:U13"/>
    <mergeCell ref="A37:U37"/>
    <mergeCell ref="P34:U34"/>
    <mergeCell ref="R51:R52"/>
    <mergeCell ref="P51:P52"/>
    <mergeCell ref="Q51:Q52"/>
    <mergeCell ref="P35:P36"/>
    <mergeCell ref="Q35:Q36"/>
    <mergeCell ref="HC8:HW8"/>
    <mergeCell ref="GH8:HB8"/>
    <mergeCell ref="U76:U77"/>
    <mergeCell ref="P75:U75"/>
    <mergeCell ref="P10:U10"/>
    <mergeCell ref="U35:U36"/>
    <mergeCell ref="M76:O76"/>
    <mergeCell ref="A78:U78"/>
    <mergeCell ref="G76:G77"/>
    <mergeCell ref="I76:I77"/>
    <mergeCell ref="A76:A77"/>
    <mergeCell ref="R76:R77"/>
    <mergeCell ref="Q76:Q77"/>
    <mergeCell ref="F76:F77"/>
    <mergeCell ref="H76:H77"/>
    <mergeCell ref="B76:B77"/>
    <mergeCell ref="D76:D77"/>
    <mergeCell ref="E76:E77"/>
    <mergeCell ref="P76:P77"/>
    <mergeCell ref="D35:D36"/>
    <mergeCell ref="A34:I34"/>
    <mergeCell ref="H35:H36"/>
    <mergeCell ref="E35:E36"/>
    <mergeCell ref="G35:G36"/>
    <mergeCell ref="B35:B36"/>
    <mergeCell ref="A35:A36"/>
    <mergeCell ref="E11:E12"/>
    <mergeCell ref="F11:F12"/>
    <mergeCell ref="A11:A12"/>
    <mergeCell ref="D11:D12"/>
    <mergeCell ref="I35:I36"/>
    <mergeCell ref="F35:F36"/>
    <mergeCell ref="B11:B12"/>
    <mergeCell ref="C35:C36"/>
    <mergeCell ref="C11:C12"/>
    <mergeCell ref="G11:G12"/>
  </mergeCells>
  <pageMargins left="7.8472222222222221E-2" right="7.8472222222222221E-2" top="0.39374999999999999" bottom="0.39374999999999999" header="0" footer="0"/>
  <pageSetup paperSize="9" orientation="landscape"/>
  <rowBreaks count="2" manualBreakCount="2">
    <brk id="135" man="1"/>
    <brk id="10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4"/>
  <sheetViews>
    <sheetView workbookViewId="0"/>
  </sheetViews>
  <sheetFormatPr defaultColWidth="14.44140625" defaultRowHeight="15" customHeight="1" x14ac:dyDescent="0.25"/>
  <cols>
    <col min="1" max="1" width="8.6640625" customWidth="1"/>
    <col min="2" max="2" width="18.44140625" customWidth="1"/>
    <col min="3" max="3" width="9.5546875" customWidth="1"/>
    <col min="4" max="26" width="8.6640625" customWidth="1"/>
  </cols>
  <sheetData>
    <row r="1" spans="1:3" ht="12.75" customHeight="1" x14ac:dyDescent="0.25"/>
    <row r="2" spans="1:3" ht="12.75" customHeight="1" x14ac:dyDescent="0.25"/>
    <row r="3" spans="1:3" ht="12.75" customHeight="1" x14ac:dyDescent="0.25"/>
    <row r="4" spans="1:3" ht="12.75" customHeight="1" x14ac:dyDescent="0.25"/>
    <row r="5" spans="1:3" ht="12.75" customHeight="1" x14ac:dyDescent="0.25"/>
    <row r="6" spans="1:3" ht="12.75" customHeight="1" x14ac:dyDescent="0.25"/>
    <row r="7" spans="1:3" ht="12.75" customHeight="1" x14ac:dyDescent="0.25">
      <c r="A7" s="1"/>
      <c r="B7" s="1" t="s">
        <v>0</v>
      </c>
      <c r="C7" s="1"/>
    </row>
    <row r="8" spans="1:3" ht="12.75" customHeight="1" x14ac:dyDescent="0.25">
      <c r="A8" s="4">
        <v>1</v>
      </c>
      <c r="B8" s="4" t="s">
        <v>1</v>
      </c>
      <c r="C8" s="8">
        <v>211.19447943234289</v>
      </c>
    </row>
    <row r="9" spans="1:3" ht="12.75" customHeight="1" x14ac:dyDescent="0.25">
      <c r="A9" s="4">
        <v>2</v>
      </c>
      <c r="B9" s="4" t="s">
        <v>5</v>
      </c>
      <c r="C9" s="8">
        <v>208.0853165564169</v>
      </c>
    </row>
    <row r="10" spans="1:3" ht="12.75" customHeight="1" x14ac:dyDescent="0.25">
      <c r="A10" s="4">
        <v>3</v>
      </c>
      <c r="B10" s="4" t="s">
        <v>6</v>
      </c>
      <c r="C10" s="8">
        <v>170.5564457249838</v>
      </c>
    </row>
    <row r="11" spans="1:3" ht="12.75" customHeight="1" x14ac:dyDescent="0.25">
      <c r="A11" s="4">
        <v>4</v>
      </c>
      <c r="B11" s="4" t="s">
        <v>7</v>
      </c>
      <c r="C11" s="8">
        <v>168.64890357877314</v>
      </c>
    </row>
    <row r="12" spans="1:3" ht="12.75" customHeight="1" x14ac:dyDescent="0.25">
      <c r="A12" s="4">
        <v>5</v>
      </c>
      <c r="B12" s="4" t="s">
        <v>8</v>
      </c>
      <c r="C12" s="8">
        <v>155.07121582943091</v>
      </c>
    </row>
    <row r="13" spans="1:3" ht="12.75" customHeight="1" x14ac:dyDescent="0.25">
      <c r="A13" s="4">
        <v>6</v>
      </c>
      <c r="B13" s="4" t="s">
        <v>9</v>
      </c>
      <c r="C13" s="8">
        <v>145.64834065432203</v>
      </c>
    </row>
    <row r="14" spans="1:3" ht="12.75" customHeight="1" x14ac:dyDescent="0.25">
      <c r="A14" s="4">
        <v>7</v>
      </c>
      <c r="B14" s="4" t="s">
        <v>10</v>
      </c>
      <c r="C14" s="8">
        <v>145.12784914130611</v>
      </c>
    </row>
    <row r="15" spans="1:3" ht="12.75" customHeight="1" x14ac:dyDescent="0.25">
      <c r="A15" s="4">
        <v>8</v>
      </c>
      <c r="B15" s="4" t="s">
        <v>11</v>
      </c>
      <c r="C15" s="8">
        <v>136.49644892094585</v>
      </c>
    </row>
    <row r="16" spans="1:3" ht="12.75" customHeight="1" x14ac:dyDescent="0.25">
      <c r="A16" s="4">
        <v>9</v>
      </c>
      <c r="B16" s="4" t="s">
        <v>12</v>
      </c>
      <c r="C16" s="8">
        <v>131.97428136044715</v>
      </c>
    </row>
    <row r="17" spans="1:3" ht="12.75" customHeight="1" x14ac:dyDescent="0.25">
      <c r="A17" s="4">
        <v>10</v>
      </c>
      <c r="B17" s="4" t="s">
        <v>13</v>
      </c>
      <c r="C17" s="8">
        <v>121.9964173493547</v>
      </c>
    </row>
    <row r="18" spans="1:3" ht="12.75" customHeight="1" x14ac:dyDescent="0.25">
      <c r="A18" s="4">
        <v>11</v>
      </c>
      <c r="B18" s="4" t="s">
        <v>15</v>
      </c>
      <c r="C18" s="8">
        <v>95.365323913093249</v>
      </c>
    </row>
    <row r="19" spans="1:3" ht="12.75" customHeight="1" x14ac:dyDescent="0.25">
      <c r="A19" s="4">
        <v>12</v>
      </c>
      <c r="B19" s="4" t="s">
        <v>16</v>
      </c>
      <c r="C19" s="8">
        <v>94.550914783009048</v>
      </c>
    </row>
    <row r="20" spans="1:3" ht="12.75" customHeight="1" x14ac:dyDescent="0.25">
      <c r="A20" s="4">
        <v>13</v>
      </c>
      <c r="B20" s="4" t="s">
        <v>17</v>
      </c>
      <c r="C20" s="8">
        <v>93.20489954033998</v>
      </c>
    </row>
    <row r="21" spans="1:3" ht="12.75" customHeight="1" x14ac:dyDescent="0.25"/>
    <row r="22" spans="1:3" ht="12.75" customHeight="1" x14ac:dyDescent="0.25"/>
    <row r="23" spans="1:3" ht="12.75" customHeight="1" x14ac:dyDescent="0.25">
      <c r="A23" s="3"/>
      <c r="B23" s="3" t="s">
        <v>18</v>
      </c>
      <c r="C23" s="3"/>
    </row>
    <row r="24" spans="1:3" ht="12.75" customHeight="1" x14ac:dyDescent="0.25">
      <c r="A24" s="4">
        <v>1</v>
      </c>
      <c r="B24" s="4" t="s">
        <v>19</v>
      </c>
      <c r="C24" s="8">
        <v>346.68305145736679</v>
      </c>
    </row>
    <row r="25" spans="1:3" ht="12.75" customHeight="1" x14ac:dyDescent="0.25">
      <c r="A25" s="4">
        <v>2</v>
      </c>
      <c r="B25" s="4" t="s">
        <v>20</v>
      </c>
      <c r="C25" s="8">
        <v>328.27272770132038</v>
      </c>
    </row>
    <row r="26" spans="1:3" ht="12.75" customHeight="1" x14ac:dyDescent="0.25">
      <c r="A26" s="4">
        <v>3</v>
      </c>
      <c r="B26" s="4" t="s">
        <v>21</v>
      </c>
      <c r="C26" s="8">
        <v>310.5594576335493</v>
      </c>
    </row>
    <row r="27" spans="1:3" ht="12.75" customHeight="1" x14ac:dyDescent="0.25">
      <c r="A27" s="4">
        <v>4</v>
      </c>
      <c r="B27" s="4" t="s">
        <v>22</v>
      </c>
      <c r="C27" s="8">
        <v>308.39961941389214</v>
      </c>
    </row>
    <row r="28" spans="1:3" ht="12.75" customHeight="1" x14ac:dyDescent="0.25">
      <c r="A28" s="4">
        <v>5</v>
      </c>
      <c r="B28" s="4" t="s">
        <v>23</v>
      </c>
      <c r="C28" s="8">
        <v>306.64886266858463</v>
      </c>
    </row>
    <row r="29" spans="1:3" ht="12.75" customHeight="1" x14ac:dyDescent="0.25">
      <c r="A29" s="4">
        <v>6</v>
      </c>
      <c r="B29" s="4" t="s">
        <v>24</v>
      </c>
      <c r="C29" s="8">
        <v>286.84129687101699</v>
      </c>
    </row>
    <row r="30" spans="1:3" ht="12.75" customHeight="1" x14ac:dyDescent="0.25">
      <c r="A30" s="4">
        <v>7</v>
      </c>
      <c r="B30" s="4" t="s">
        <v>25</v>
      </c>
      <c r="C30" s="8">
        <v>283.41096614165627</v>
      </c>
    </row>
    <row r="31" spans="1:3" ht="12.75" customHeight="1" x14ac:dyDescent="0.25">
      <c r="A31" s="4">
        <v>8</v>
      </c>
      <c r="B31" s="4" t="s">
        <v>26</v>
      </c>
      <c r="C31" s="8">
        <v>283.14478853897083</v>
      </c>
    </row>
    <row r="32" spans="1:3" ht="12.75" customHeight="1" x14ac:dyDescent="0.25">
      <c r="A32" s="4">
        <v>9</v>
      </c>
      <c r="B32" s="4" t="s">
        <v>27</v>
      </c>
      <c r="C32" s="8">
        <v>266.2603762405767</v>
      </c>
    </row>
    <row r="33" spans="1:3" ht="12.75" customHeight="1" x14ac:dyDescent="0.25">
      <c r="A33" s="4">
        <v>10</v>
      </c>
      <c r="B33" s="4" t="s">
        <v>28</v>
      </c>
      <c r="C33" s="8">
        <v>264.41926024954091</v>
      </c>
    </row>
    <row r="34" spans="1:3" ht="12.75" customHeight="1" x14ac:dyDescent="0.25">
      <c r="A34" s="4">
        <v>11</v>
      </c>
      <c r="B34" s="4" t="s">
        <v>29</v>
      </c>
      <c r="C34" s="8">
        <v>260.29792393690133</v>
      </c>
    </row>
    <row r="35" spans="1:3" ht="12.75" customHeight="1" x14ac:dyDescent="0.25">
      <c r="A35" s="4">
        <v>12</v>
      </c>
      <c r="B35" s="4" t="s">
        <v>30</v>
      </c>
      <c r="C35" s="8">
        <v>258.92646961056278</v>
      </c>
    </row>
    <row r="36" spans="1:3" ht="12.75" customHeight="1" x14ac:dyDescent="0.25">
      <c r="A36" s="4">
        <v>13</v>
      </c>
      <c r="B36" s="4" t="s">
        <v>31</v>
      </c>
      <c r="C36" s="8">
        <v>256.89897192854443</v>
      </c>
    </row>
    <row r="37" spans="1:3" ht="12.75" customHeight="1" x14ac:dyDescent="0.25">
      <c r="A37" s="4">
        <v>14</v>
      </c>
      <c r="B37" s="4" t="s">
        <v>33</v>
      </c>
      <c r="C37" s="8">
        <v>247.3276042527348</v>
      </c>
    </row>
    <row r="38" spans="1:3" ht="12.75" customHeight="1" x14ac:dyDescent="0.25">
      <c r="A38" s="4">
        <v>15</v>
      </c>
      <c r="B38" s="4" t="s">
        <v>34</v>
      </c>
      <c r="C38" s="8">
        <v>242.2872516823987</v>
      </c>
    </row>
    <row r="39" spans="1:3" ht="12.75" customHeight="1" x14ac:dyDescent="0.25">
      <c r="A39" s="4">
        <v>16</v>
      </c>
      <c r="B39" s="4" t="s">
        <v>35</v>
      </c>
      <c r="C39" s="8">
        <v>240.88423920550457</v>
      </c>
    </row>
    <row r="40" spans="1:3" ht="12.75" customHeight="1" x14ac:dyDescent="0.25">
      <c r="A40" s="4">
        <v>17</v>
      </c>
      <c r="B40" s="4" t="s">
        <v>36</v>
      </c>
      <c r="C40" s="8">
        <v>233.46616274107845</v>
      </c>
    </row>
    <row r="41" spans="1:3" ht="12.75" customHeight="1" x14ac:dyDescent="0.25">
      <c r="A41" s="4">
        <v>18</v>
      </c>
      <c r="B41" s="4" t="s">
        <v>37</v>
      </c>
      <c r="C41" s="8">
        <v>229.49438723286346</v>
      </c>
    </row>
    <row r="42" spans="1:3" ht="12.75" customHeight="1" x14ac:dyDescent="0.25">
      <c r="A42" s="4">
        <v>19</v>
      </c>
      <c r="B42" s="4" t="s">
        <v>38</v>
      </c>
      <c r="C42" s="8">
        <v>226.43075293316994</v>
      </c>
    </row>
    <row r="43" spans="1:3" ht="12.75" customHeight="1" x14ac:dyDescent="0.25">
      <c r="A43" s="4">
        <v>20</v>
      </c>
      <c r="B43" s="4" t="s">
        <v>39</v>
      </c>
      <c r="C43" s="8">
        <v>224.12151431793265</v>
      </c>
    </row>
    <row r="44" spans="1:3" ht="12.75" customHeight="1" x14ac:dyDescent="0.25">
      <c r="A44" s="4">
        <v>21</v>
      </c>
      <c r="B44" s="4" t="s">
        <v>40</v>
      </c>
      <c r="C44" s="8">
        <v>214.15119504492927</v>
      </c>
    </row>
    <row r="45" spans="1:3" ht="12.75" customHeight="1" x14ac:dyDescent="0.25">
      <c r="A45" s="4">
        <v>22</v>
      </c>
      <c r="B45" s="4" t="s">
        <v>41</v>
      </c>
      <c r="C45" s="8">
        <v>209.43446447161529</v>
      </c>
    </row>
    <row r="46" spans="1:3" ht="12.75" customHeight="1" x14ac:dyDescent="0.25">
      <c r="A46" s="4">
        <v>23</v>
      </c>
      <c r="B46" s="4" t="s">
        <v>42</v>
      </c>
      <c r="C46" s="8">
        <v>203.4534600981066</v>
      </c>
    </row>
    <row r="47" spans="1:3" ht="12.75" customHeight="1" x14ac:dyDescent="0.25">
      <c r="A47" s="4">
        <v>24</v>
      </c>
      <c r="B47" s="4" t="s">
        <v>43</v>
      </c>
      <c r="C47" s="8">
        <v>203.22525577735908</v>
      </c>
    </row>
    <row r="48" spans="1:3" ht="12.75" customHeight="1" x14ac:dyDescent="0.25">
      <c r="A48" s="4">
        <v>25</v>
      </c>
      <c r="B48" s="4" t="s">
        <v>44</v>
      </c>
      <c r="C48" s="8">
        <v>187.07302005132044</v>
      </c>
    </row>
    <row r="49" spans="1:3" ht="12.75" customHeight="1" x14ac:dyDescent="0.25">
      <c r="A49" s="4">
        <v>26</v>
      </c>
      <c r="B49" s="4" t="s">
        <v>45</v>
      </c>
      <c r="C49" s="8">
        <v>177.38507592709732</v>
      </c>
    </row>
    <row r="50" spans="1:3" ht="12.75" customHeight="1" x14ac:dyDescent="0.25">
      <c r="A50" s="4">
        <v>27</v>
      </c>
      <c r="B50" s="4" t="s">
        <v>46</v>
      </c>
      <c r="C50" s="8">
        <v>160.93189877452119</v>
      </c>
    </row>
    <row r="51" spans="1:3" ht="12.75" customHeight="1" x14ac:dyDescent="0.25">
      <c r="A51" s="4">
        <v>28</v>
      </c>
      <c r="B51" s="4" t="s">
        <v>47</v>
      </c>
      <c r="C51" s="8">
        <v>142.42668708487474</v>
      </c>
    </row>
    <row r="52" spans="1:3" ht="12.75" customHeight="1" x14ac:dyDescent="0.25">
      <c r="A52" s="4">
        <v>29</v>
      </c>
      <c r="B52" s="4" t="s">
        <v>48</v>
      </c>
      <c r="C52" s="8">
        <v>141.31264350986609</v>
      </c>
    </row>
    <row r="53" spans="1:3" ht="12.75" customHeight="1" x14ac:dyDescent="0.25">
      <c r="A53" s="4">
        <v>30</v>
      </c>
      <c r="B53" s="4" t="s">
        <v>49</v>
      </c>
      <c r="C53" s="8">
        <v>137.12705968784101</v>
      </c>
    </row>
    <row r="54" spans="1:3" ht="12.75" customHeight="1" x14ac:dyDescent="0.25"/>
    <row r="55" spans="1:3" ht="12.75" customHeight="1" x14ac:dyDescent="0.25"/>
    <row r="56" spans="1:3" ht="12.75" customHeight="1" x14ac:dyDescent="0.25"/>
    <row r="57" spans="1:3" ht="12.75" customHeight="1" x14ac:dyDescent="0.25"/>
    <row r="58" spans="1:3" ht="12.75" customHeight="1" x14ac:dyDescent="0.25"/>
    <row r="59" spans="1:3" ht="12.75" customHeight="1" x14ac:dyDescent="0.25"/>
    <row r="60" spans="1:3" ht="12.75" customHeight="1" x14ac:dyDescent="0.25"/>
    <row r="61" spans="1:3" ht="12.75" customHeight="1" x14ac:dyDescent="0.25"/>
    <row r="62" spans="1:3" ht="12.75" customHeight="1" x14ac:dyDescent="0.25"/>
    <row r="63" spans="1:3" ht="12.75" customHeight="1" x14ac:dyDescent="0.25"/>
    <row r="64" spans="1:3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3</vt:i4>
      </vt:variant>
    </vt:vector>
  </HeadingPairs>
  <TitlesOfParts>
    <vt:vector size="6" baseType="lpstr">
      <vt:lpstr>Maakondlik paremusjärjestus</vt:lpstr>
      <vt:lpstr>Protokoll</vt:lpstr>
      <vt:lpstr>NAISED+MEHED Sinclair</vt:lpstr>
      <vt:lpstr>__Anonymous_Sheet_DB__1</vt:lpstr>
      <vt:lpstr>__Anonymous_Sheet_DB__1_1</vt:lpstr>
      <vt:lpstr>__Anonymous_Sheet_DB__1_2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2019-05-26T10:20:30Z</dcterms:created>
  <dcterms:modified xsi:type="dcterms:W3CDTF">2019-07-14T17:14:20Z</dcterms:modified>
</cp:coreProperties>
</file>