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tabRatio="500" activeTab="0"/>
  </bookViews>
  <sheets>
    <sheet name="ETL_võistluse_blankett" sheetId="1" r:id="rId1"/>
  </sheets>
  <definedNames/>
  <calcPr fullCalcOnLoad="1"/>
</workbook>
</file>

<file path=xl/sharedStrings.xml><?xml version="1.0" encoding="utf-8"?>
<sst xmlns="http://schemas.openxmlformats.org/spreadsheetml/2006/main" count="384" uniqueCount="180">
  <si>
    <t>Arnold Luhaääre XXVII mälestusvõistlused</t>
  </si>
  <si>
    <t>Abja Spordi-ja Tervisekeskus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</si>
  <si>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</si>
  <si>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</si>
  <si>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</si>
  <si>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</si>
  <si>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</si>
  <si>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</si>
  <si>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</si>
  <si>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</si>
  <si>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</si>
  <si>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</si>
  <si>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</si>
  <si>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</si>
  <si>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</si>
  <si>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</si>
  <si>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</si>
  <si>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</si>
  <si>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Tüdrukud  U-10</t>
  </si>
  <si>
    <t>Rihanna Reimets</t>
  </si>
  <si>
    <t>2010.</t>
  </si>
  <si>
    <t>Ülo</t>
  </si>
  <si>
    <t>11x</t>
  </si>
  <si>
    <t>17x</t>
  </si>
  <si>
    <t>4.</t>
  </si>
  <si>
    <t>Nele Marie Palmeos</t>
  </si>
  <si>
    <t>Vargamäe</t>
  </si>
  <si>
    <t>29x</t>
  </si>
  <si>
    <t>II</t>
  </si>
  <si>
    <t>Vlada Makovei</t>
  </si>
  <si>
    <t>2009.</t>
  </si>
  <si>
    <t>Jõud Junior</t>
  </si>
  <si>
    <t>I</t>
  </si>
  <si>
    <t>Melissa Makovei</t>
  </si>
  <si>
    <t>2011.</t>
  </si>
  <si>
    <t>III</t>
  </si>
  <si>
    <t>Tüdrukud  U11</t>
  </si>
  <si>
    <t>Rita Reimets</t>
  </si>
  <si>
    <t>2008.</t>
  </si>
  <si>
    <t>14x</t>
  </si>
  <si>
    <t>15x</t>
  </si>
  <si>
    <t>23x</t>
  </si>
  <si>
    <t>Tüdrukud  U-12</t>
  </si>
  <si>
    <t>Loore-Lii Aviste</t>
  </si>
  <si>
    <t>2007.</t>
  </si>
  <si>
    <t>Mäksa</t>
  </si>
  <si>
    <t>36x</t>
  </si>
  <si>
    <t>Hanna-Liisa Mat</t>
  </si>
  <si>
    <t>28x</t>
  </si>
  <si>
    <t>45x</t>
  </si>
  <si>
    <t>Tüdrukud  U-13</t>
  </si>
  <si>
    <t>Emma Kivirand</t>
  </si>
  <si>
    <t>2006.</t>
  </si>
  <si>
    <t>47x</t>
  </si>
  <si>
    <t>55x</t>
  </si>
  <si>
    <t>Emely Raud</t>
  </si>
  <si>
    <t>Edu</t>
  </si>
  <si>
    <t>56x</t>
  </si>
  <si>
    <t>71x</t>
  </si>
  <si>
    <t>Ešlija Šulce</t>
  </si>
  <si>
    <t>Saldus</t>
  </si>
  <si>
    <t>Tüdrukud  U-14</t>
  </si>
  <si>
    <t>Johanna Haljasorg</t>
  </si>
  <si>
    <t>2005.</t>
  </si>
  <si>
    <t>60x</t>
  </si>
  <si>
    <t>76x</t>
  </si>
  <si>
    <t>Sandija Keiša</t>
  </si>
  <si>
    <t>Balvi</t>
  </si>
  <si>
    <t>34x</t>
  </si>
  <si>
    <t>Tüdrukud  U-15</t>
  </si>
  <si>
    <t>Susanna Ly Ula</t>
  </si>
  <si>
    <t>2004.</t>
  </si>
  <si>
    <t>38x</t>
  </si>
  <si>
    <t>48x</t>
  </si>
  <si>
    <t>Poisid  U-10</t>
  </si>
  <si>
    <t>Daniel Purk</t>
  </si>
  <si>
    <t>21x</t>
  </si>
  <si>
    <t>30x</t>
  </si>
  <si>
    <t>Alex Purk</t>
  </si>
  <si>
    <t>20x</t>
  </si>
  <si>
    <t>22x</t>
  </si>
  <si>
    <t>7.</t>
  </si>
  <si>
    <t>Nikita Silin</t>
  </si>
  <si>
    <t>2012.</t>
  </si>
  <si>
    <t>Raivo Keišs</t>
  </si>
  <si>
    <t>24x</t>
  </si>
  <si>
    <t>Siim Luhaäär</t>
  </si>
  <si>
    <t>33x</t>
  </si>
  <si>
    <t>5.</t>
  </si>
  <si>
    <t>Marcus Paide</t>
  </si>
  <si>
    <t>Ronar-Tarmo Akkaja</t>
  </si>
  <si>
    <t>6.</t>
  </si>
  <si>
    <t>Poisid  U-11</t>
  </si>
  <si>
    <t>Mark Fljaum</t>
  </si>
  <si>
    <t>Andris Bagatais</t>
  </si>
  <si>
    <t>Daniels Bude</t>
  </si>
  <si>
    <t>35x</t>
  </si>
  <si>
    <t>Erki Jalast</t>
  </si>
  <si>
    <t>31x</t>
  </si>
  <si>
    <t>40x</t>
  </si>
  <si>
    <t>Harri Saareoks</t>
  </si>
  <si>
    <t>26x</t>
  </si>
  <si>
    <t>Poisid  U-12</t>
  </si>
  <si>
    <t>Toms Vizulis</t>
  </si>
  <si>
    <t>50x</t>
  </si>
  <si>
    <t>53x</t>
  </si>
  <si>
    <t>70x</t>
  </si>
  <si>
    <t>74x</t>
  </si>
  <si>
    <t>Robert Stelmahs</t>
  </si>
  <si>
    <t>9.</t>
  </si>
  <si>
    <t>Markus Taulins</t>
  </si>
  <si>
    <t>42x</t>
  </si>
  <si>
    <t>10.</t>
  </si>
  <si>
    <t>Edijs Keišs</t>
  </si>
  <si>
    <t>46x</t>
  </si>
  <si>
    <t>Raivo Nagels</t>
  </si>
  <si>
    <t>8.</t>
  </si>
  <si>
    <t>Markuss Janis Elsts</t>
  </si>
  <si>
    <t>44x</t>
  </si>
  <si>
    <t>52x</t>
  </si>
  <si>
    <t>Prohor Kimmer</t>
  </si>
  <si>
    <t>SK+35</t>
  </si>
  <si>
    <t>Morris Ploomipuu</t>
  </si>
  <si>
    <t>TÜ ASK</t>
  </si>
  <si>
    <t>41x</t>
  </si>
  <si>
    <t>11.</t>
  </si>
  <si>
    <t>Kait Viks</t>
  </si>
  <si>
    <t>Rihard Reimets</t>
  </si>
  <si>
    <t>12.</t>
  </si>
  <si>
    <t>Marat Vikultsev</t>
  </si>
  <si>
    <t>49x</t>
  </si>
  <si>
    <t>Aleksei Kuzmin</t>
  </si>
  <si>
    <t>72x</t>
  </si>
  <si>
    <t>Poisid  U-13</t>
  </si>
  <si>
    <t>Ugis Vizulis</t>
  </si>
  <si>
    <t>Horens Arnis Januševskis</t>
  </si>
  <si>
    <t>37x</t>
  </si>
  <si>
    <t>Ralfs Plavnieks</t>
  </si>
  <si>
    <t>43x</t>
  </si>
  <si>
    <t>Alekss Blonskis</t>
  </si>
  <si>
    <t>57x</t>
  </si>
  <si>
    <t>Vladislav Maznik</t>
  </si>
  <si>
    <t>75x</t>
  </si>
  <si>
    <t>Poisid  U-14</t>
  </si>
  <si>
    <t>Artjom Matjuhhin</t>
  </si>
  <si>
    <t>K-J.Kalev</t>
  </si>
  <si>
    <t>61x</t>
  </si>
  <si>
    <t>Matvei Mironov</t>
  </si>
  <si>
    <t>65x</t>
  </si>
  <si>
    <t>Roomet Väli</t>
  </si>
  <si>
    <t>98x</t>
  </si>
  <si>
    <t>106x</t>
  </si>
  <si>
    <t>121x</t>
  </si>
  <si>
    <t>Aleksander Jermakov</t>
  </si>
  <si>
    <t>Eduards Silinš</t>
  </si>
  <si>
    <t>Madars Kepits</t>
  </si>
  <si>
    <t>Daniels Laurenovs</t>
  </si>
  <si>
    <t>Oskar Zdanevits</t>
  </si>
  <si>
    <t>Even Puusepp</t>
  </si>
  <si>
    <t>Rasmus Musta</t>
  </si>
  <si>
    <t>Poisid  U-15</t>
  </si>
  <si>
    <t>Lauris Logins</t>
  </si>
  <si>
    <t>Margus Taukul</t>
  </si>
  <si>
    <t>63x</t>
  </si>
  <si>
    <t>Neo Puusepp</t>
  </si>
  <si>
    <t>51x</t>
  </si>
  <si>
    <t>Kohtunikud:</t>
  </si>
  <si>
    <t>Urmas Treier</t>
  </si>
  <si>
    <t>Sekretär:</t>
  </si>
  <si>
    <t>Eduard Kaljapulk</t>
  </si>
  <si>
    <t>Endel Põld</t>
  </si>
  <si>
    <t>Erik Raagmets</t>
  </si>
  <si>
    <t>Hebert Reimets</t>
  </si>
  <si>
    <t>Aeg:</t>
  </si>
  <si>
    <t>Georgi Georgijevski</t>
  </si>
  <si>
    <t>Ludvig Tammann</t>
  </si>
  <si>
    <t>Paremusjärjestus Sinclairi punktisüsteemi järgi</t>
  </si>
  <si>
    <t>Naised</t>
  </si>
  <si>
    <t>Mehed</t>
  </si>
  <si>
    <t>Sander Savik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</si>
</sst>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"/>
    <numFmt numFmtId="165" formatCode="0.000000"/>
    <numFmt numFmtId="166" formatCode="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17" borderId="3" applyNumberFormat="0" applyAlignment="0" applyProtection="0"/>
    <xf numFmtId="0" fontId="9" fillId="0" borderId="4" applyNumberFormat="0" applyFill="0" applyAlignment="0" applyProtection="0"/>
    <xf numFmtId="0" fontId="0" fillId="18" borderId="5" applyNumberFormat="0" applyAlignment="0" applyProtection="0"/>
    <xf numFmtId="0" fontId="10" fillId="1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6" borderId="9" applyNumberFormat="0" applyAlignment="0" applyProtection="0"/>
  </cellStyleXfs>
  <cellXfs count="6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 applyProtection="1">
      <alignment horizontal="center"/>
      <protection locked="0"/>
    </xf>
    <xf numFmtId="166" fontId="0" fillId="0" borderId="10" xfId="0" applyNumberFormat="1" applyFont="1" applyBorder="1" applyAlignment="1">
      <alignment horizontal="center"/>
    </xf>
    <xf numFmtId="0" fontId="0" fillId="21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NumberFormat="1" applyFont="1" applyBorder="1" applyAlignment="1">
      <alignment horizontal="center"/>
    </xf>
    <xf numFmtId="0" fontId="0" fillId="24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21" borderId="10" xfId="0" applyFont="1" applyFill="1" applyBorder="1" applyAlignment="1">
      <alignment horizontal="center"/>
    </xf>
    <xf numFmtId="0" fontId="0" fillId="21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6" borderId="0" xfId="0" applyFill="1" applyBorder="1" applyAlignment="1">
      <alignment horizontal="center"/>
    </xf>
    <xf numFmtId="2" fontId="0" fillId="6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6" borderId="0" xfId="0" applyFont="1" applyFill="1" applyBorder="1" applyAlignment="1">
      <alignment horizontal="center"/>
    </xf>
    <xf numFmtId="49" fontId="18" fillId="8" borderId="10" xfId="0" applyNumberFormat="1" applyFont="1" applyFill="1" applyBorder="1" applyAlignment="1">
      <alignment horizontal="center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right"/>
    </xf>
    <xf numFmtId="2" fontId="21" fillId="0" borderId="10" xfId="0" applyNumberFormat="1" applyFont="1" applyBorder="1" applyAlignment="1">
      <alignment horizontal="center" vertical="center"/>
    </xf>
    <xf numFmtId="49" fontId="18" fillId="8" borderId="11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18" fillId="3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165" fontId="21" fillId="0" borderId="10" xfId="0" applyNumberFormat="1" applyFont="1" applyBorder="1" applyAlignment="1">
      <alignment horizontal="center" vertical="center" wrapText="1"/>
    </xf>
    <xf numFmtId="49" fontId="18" fillId="3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 2" xfId="44"/>
    <cellStyle name="Pealkiri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stus" xfId="58"/>
    <cellStyle name="Currency" xfId="59"/>
    <cellStyle name="Currency [0]" xfId="60"/>
    <cellStyle name="Väljund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2"/>
  <sheetViews>
    <sheetView tabSelected="1" zoomScalePageLayoutView="0" workbookViewId="0" topLeftCell="A64">
      <selection activeCell="E79" sqref="E79:F79"/>
    </sheetView>
  </sheetViews>
  <sheetFormatPr defaultColWidth="9.00390625" defaultRowHeight="12.75"/>
  <cols>
    <col min="1" max="1" width="3.421875" style="0" customWidth="1"/>
    <col min="2" max="2" width="22.140625" style="0" customWidth="1"/>
    <col min="3" max="3" width="11.8515625" style="0" customWidth="1"/>
    <col min="4" max="4" width="12.7109375" style="0" customWidth="1"/>
    <col min="5" max="5" width="7.7109375" style="1" customWidth="1"/>
    <col min="6" max="6" width="6.421875" style="0" customWidth="1"/>
    <col min="7" max="7" width="6.7109375" style="0" customWidth="1"/>
    <col min="8" max="8" width="7.421875" style="0" customWidth="1"/>
    <col min="9" max="12" width="6.7109375" style="0" customWidth="1"/>
    <col min="13" max="13" width="7.28125" style="0" customWidth="1"/>
    <col min="14" max="14" width="7.7109375" style="0" customWidth="1"/>
    <col min="15" max="15" width="7.00390625" style="0" customWidth="1"/>
    <col min="16" max="16" width="7.00390625" style="2" customWidth="1"/>
    <col min="17" max="17" width="7.421875" style="0" customWidth="1"/>
  </cols>
  <sheetData>
    <row r="1" spans="1:17" ht="17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5">
      <c r="A2" s="64">
        <v>43757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12.75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ht="12.75">
      <c r="A4" s="3"/>
      <c r="B4" s="2"/>
      <c r="D4" s="4"/>
      <c r="E4" s="5"/>
      <c r="F4" s="6"/>
      <c r="G4" s="6"/>
      <c r="H4" s="6"/>
      <c r="I4" s="6"/>
      <c r="J4" s="6"/>
      <c r="K4" s="7"/>
      <c r="L4" s="7"/>
      <c r="M4" s="8"/>
      <c r="N4" s="9"/>
      <c r="O4" s="9"/>
      <c r="P4" s="10"/>
      <c r="Q4" s="9"/>
    </row>
    <row r="5" spans="1:17" ht="12.75">
      <c r="A5" s="58" t="s">
        <v>2</v>
      </c>
      <c r="B5" s="58"/>
      <c r="C5" s="58"/>
      <c r="D5" s="58"/>
      <c r="E5" s="58"/>
      <c r="F5" s="58"/>
      <c r="G5" s="58" t="s">
        <v>3</v>
      </c>
      <c r="H5" s="58"/>
      <c r="I5" s="58"/>
      <c r="J5" s="58"/>
      <c r="K5" s="58"/>
      <c r="L5" s="58"/>
      <c r="M5" s="58" t="s">
        <v>4</v>
      </c>
      <c r="N5" s="58"/>
      <c r="O5" s="58"/>
      <c r="P5" s="58"/>
      <c r="Q5" s="58"/>
    </row>
    <row r="6" spans="1:17" ht="12.75" customHeight="1">
      <c r="A6" s="59" t="s">
        <v>5</v>
      </c>
      <c r="B6" s="59" t="s">
        <v>6</v>
      </c>
      <c r="C6" s="59" t="s">
        <v>7</v>
      </c>
      <c r="D6" s="59" t="s">
        <v>8</v>
      </c>
      <c r="E6" s="60" t="s">
        <v>9</v>
      </c>
      <c r="F6" s="61" t="s">
        <v>10</v>
      </c>
      <c r="G6" s="55" t="s">
        <v>11</v>
      </c>
      <c r="H6" s="55"/>
      <c r="I6" s="55"/>
      <c r="J6" s="55" t="s">
        <v>12</v>
      </c>
      <c r="K6" s="55"/>
      <c r="L6" s="55"/>
      <c r="M6" s="55" t="s">
        <v>13</v>
      </c>
      <c r="N6" s="55" t="s">
        <v>14</v>
      </c>
      <c r="O6" s="55" t="s">
        <v>15</v>
      </c>
      <c r="P6" s="56" t="s">
        <v>16</v>
      </c>
      <c r="Q6" s="53" t="s">
        <v>17</v>
      </c>
    </row>
    <row r="7" spans="1:17" ht="12.75">
      <c r="A7" s="59"/>
      <c r="B7" s="59"/>
      <c r="C7" s="59"/>
      <c r="D7" s="59"/>
      <c r="E7" s="60"/>
      <c r="F7" s="61"/>
      <c r="G7" s="11">
        <v>1</v>
      </c>
      <c r="H7" s="11">
        <v>2</v>
      </c>
      <c r="I7" s="11">
        <v>3</v>
      </c>
      <c r="J7" s="11">
        <v>1</v>
      </c>
      <c r="K7" s="11">
        <v>2</v>
      </c>
      <c r="L7" s="11">
        <v>3</v>
      </c>
      <c r="M7" s="55"/>
      <c r="N7" s="55"/>
      <c r="O7" s="55"/>
      <c r="P7" s="56"/>
      <c r="Q7" s="53"/>
    </row>
    <row r="8" spans="1:17" ht="12.75">
      <c r="A8" s="62" t="s">
        <v>18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spans="1:17" ht="12.75">
      <c r="A9" s="12">
        <v>1</v>
      </c>
      <c r="B9" s="13" t="s">
        <v>19</v>
      </c>
      <c r="C9" s="14" t="s">
        <v>20</v>
      </c>
      <c r="D9" s="15" t="s">
        <v>21</v>
      </c>
      <c r="E9" s="16">
        <v>31</v>
      </c>
      <c r="F9" s="17">
        <f>POWER(10,(0.783497476*(LOG10(E9/153.655)*LOG10(E9/153.655))))</f>
        <v>2.391389813310371</v>
      </c>
      <c r="G9" s="12">
        <v>10</v>
      </c>
      <c r="H9" s="18" t="s">
        <v>22</v>
      </c>
      <c r="I9" s="19">
        <v>11</v>
      </c>
      <c r="J9" s="12">
        <v>13</v>
      </c>
      <c r="K9" s="20">
        <v>15</v>
      </c>
      <c r="L9" s="18" t="s">
        <v>23</v>
      </c>
      <c r="M9" s="21">
        <f>MAX(G9:I9)</f>
        <v>11</v>
      </c>
      <c r="N9" s="21">
        <f>MAX(J9:L9)</f>
        <v>15</v>
      </c>
      <c r="O9" s="22">
        <f>M9+N9</f>
        <v>26</v>
      </c>
      <c r="P9" s="23" t="s">
        <v>24</v>
      </c>
      <c r="Q9" s="24">
        <f>O9*F9</f>
        <v>62.17613514606964</v>
      </c>
    </row>
    <row r="10" spans="1:17" ht="12.75">
      <c r="A10" s="12">
        <v>2</v>
      </c>
      <c r="B10" s="13" t="s">
        <v>25</v>
      </c>
      <c r="C10" s="14" t="s">
        <v>20</v>
      </c>
      <c r="D10" s="15" t="s">
        <v>26</v>
      </c>
      <c r="E10" s="16">
        <v>49</v>
      </c>
      <c r="F10" s="17">
        <f>POWER(10,(0.783497476*(LOG10(E10/153.655)*LOG10(E10/153.655))))</f>
        <v>1.5596441521644349</v>
      </c>
      <c r="G10" s="12">
        <v>17</v>
      </c>
      <c r="H10" s="20">
        <v>19</v>
      </c>
      <c r="I10" s="19">
        <v>20</v>
      </c>
      <c r="J10" s="12">
        <v>25</v>
      </c>
      <c r="K10" s="20">
        <v>27</v>
      </c>
      <c r="L10" s="18" t="s">
        <v>27</v>
      </c>
      <c r="M10" s="21">
        <f>MAX(G10:I10)</f>
        <v>20</v>
      </c>
      <c r="N10" s="21">
        <f>MAX(J10:L10)</f>
        <v>27</v>
      </c>
      <c r="O10" s="22">
        <f>M10+N10</f>
        <v>47</v>
      </c>
      <c r="P10" s="23" t="s">
        <v>28</v>
      </c>
      <c r="Q10" s="24">
        <f>O10*F10</f>
        <v>73.30327515172844</v>
      </c>
    </row>
    <row r="11" spans="1:17" ht="12.75">
      <c r="A11" s="12">
        <v>3</v>
      </c>
      <c r="B11" s="13" t="s">
        <v>29</v>
      </c>
      <c r="C11" s="14" t="s">
        <v>30</v>
      </c>
      <c r="D11" s="15" t="s">
        <v>31</v>
      </c>
      <c r="E11" s="16">
        <v>50</v>
      </c>
      <c r="F11" s="17">
        <f>POWER(10,(0.783497476*(LOG10(E11/153.655)*LOG10(E11/153.655))))</f>
        <v>1.5355418697976269</v>
      </c>
      <c r="G11" s="12">
        <v>22</v>
      </c>
      <c r="H11" s="20">
        <v>24</v>
      </c>
      <c r="I11" s="19">
        <v>25</v>
      </c>
      <c r="J11" s="12">
        <v>30</v>
      </c>
      <c r="K11" s="20">
        <v>32</v>
      </c>
      <c r="L11" s="20">
        <v>33</v>
      </c>
      <c r="M11" s="21">
        <f>MAX(G11:I11)</f>
        <v>25</v>
      </c>
      <c r="N11" s="21">
        <f>MAX(J11:L11)</f>
        <v>33</v>
      </c>
      <c r="O11" s="22">
        <f>M11+N11</f>
        <v>58</v>
      </c>
      <c r="P11" s="23" t="s">
        <v>32</v>
      </c>
      <c r="Q11" s="24">
        <f>O11*F11</f>
        <v>89.06142844826236</v>
      </c>
    </row>
    <row r="12" spans="1:17" ht="12.75">
      <c r="A12" s="12">
        <v>4</v>
      </c>
      <c r="B12" s="13" t="s">
        <v>33</v>
      </c>
      <c r="C12" s="14" t="s">
        <v>34</v>
      </c>
      <c r="D12" s="15" t="s">
        <v>31</v>
      </c>
      <c r="E12" s="16">
        <v>28.6</v>
      </c>
      <c r="F12" s="17">
        <f>POWER(10,(0.783497476*(LOG10(E12/153.655)*LOG10(E12/153.655))))</f>
        <v>2.616570815118719</v>
      </c>
      <c r="G12" s="12">
        <v>10</v>
      </c>
      <c r="H12" s="20">
        <v>11</v>
      </c>
      <c r="I12" s="19">
        <v>12</v>
      </c>
      <c r="J12" s="12">
        <v>13</v>
      </c>
      <c r="K12" s="20">
        <v>15</v>
      </c>
      <c r="L12" s="20">
        <v>16</v>
      </c>
      <c r="M12" s="21">
        <f>MAX(G12:I12)</f>
        <v>12</v>
      </c>
      <c r="N12" s="21">
        <f>MAX(J12:L12)</f>
        <v>16</v>
      </c>
      <c r="O12" s="22">
        <f>M12+N12</f>
        <v>28</v>
      </c>
      <c r="P12" s="23" t="s">
        <v>35</v>
      </c>
      <c r="Q12" s="24">
        <f>O12*F12</f>
        <v>73.26398282332413</v>
      </c>
    </row>
    <row r="13" spans="1:17" ht="12.75">
      <c r="A13" s="57" t="s">
        <v>36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ht="12.75">
      <c r="A14" s="12">
        <v>1</v>
      </c>
      <c r="B14" s="13" t="s">
        <v>37</v>
      </c>
      <c r="C14" s="14" t="s">
        <v>38</v>
      </c>
      <c r="D14" s="21" t="s">
        <v>21</v>
      </c>
      <c r="E14" s="16">
        <v>38.4</v>
      </c>
      <c r="F14" s="17">
        <f>POWER(10,(0.783497476*(LOG10(E14/153.655)*LOG10(E14/153.655))))</f>
        <v>1.9237379727472312</v>
      </c>
      <c r="G14" s="25" t="s">
        <v>39</v>
      </c>
      <c r="H14" s="20">
        <v>14</v>
      </c>
      <c r="I14" s="26" t="s">
        <v>40</v>
      </c>
      <c r="J14" s="12">
        <v>17</v>
      </c>
      <c r="K14" s="20">
        <v>20</v>
      </c>
      <c r="L14" s="18" t="s">
        <v>41</v>
      </c>
      <c r="M14" s="21">
        <f>MAX(G14:I14)</f>
        <v>14</v>
      </c>
      <c r="N14" s="21">
        <f>MAX(J14:L14)</f>
        <v>20</v>
      </c>
      <c r="O14" s="22">
        <f>M14+N14</f>
        <v>34</v>
      </c>
      <c r="P14" s="23" t="s">
        <v>32</v>
      </c>
      <c r="Q14" s="24">
        <f>O14*F14</f>
        <v>65.40709107340587</v>
      </c>
    </row>
    <row r="15" spans="1:17" ht="12.75">
      <c r="A15" s="62" t="s">
        <v>42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17" ht="12.75">
      <c r="A16" s="12">
        <v>1</v>
      </c>
      <c r="B16" s="13" t="s">
        <v>43</v>
      </c>
      <c r="C16" s="14" t="s">
        <v>44</v>
      </c>
      <c r="D16" s="15" t="s">
        <v>45</v>
      </c>
      <c r="E16" s="16">
        <v>47.9</v>
      </c>
      <c r="F16" s="17">
        <f>POWER(10,(0.783497476*(LOG10(E16/153.655)*LOG10(E16/153.655))))</f>
        <v>1.587709495036198</v>
      </c>
      <c r="G16" s="12">
        <v>31</v>
      </c>
      <c r="H16" s="20">
        <v>35</v>
      </c>
      <c r="I16" s="26" t="s">
        <v>46</v>
      </c>
      <c r="J16" s="12">
        <v>40</v>
      </c>
      <c r="K16" s="20">
        <v>43</v>
      </c>
      <c r="L16" s="20">
        <v>45</v>
      </c>
      <c r="M16" s="21">
        <f>MAX(G16:I16)</f>
        <v>35</v>
      </c>
      <c r="N16" s="21">
        <f>MAX(J16:L16)</f>
        <v>45</v>
      </c>
      <c r="O16" s="22">
        <f>M16+N16</f>
        <v>80</v>
      </c>
      <c r="P16" s="23" t="s">
        <v>32</v>
      </c>
      <c r="Q16" s="24">
        <f>O16*F16</f>
        <v>127.01675960289585</v>
      </c>
    </row>
    <row r="17" spans="1:17" ht="12.75">
      <c r="A17" s="12">
        <v>2</v>
      </c>
      <c r="B17" s="13" t="s">
        <v>47</v>
      </c>
      <c r="C17" s="14" t="s">
        <v>44</v>
      </c>
      <c r="D17" s="15" t="s">
        <v>45</v>
      </c>
      <c r="E17" s="16">
        <v>46.2</v>
      </c>
      <c r="F17" s="17">
        <f>POWER(10,(0.783497476*(LOG10(E17/153.655)*LOG10(E17/153.655))))</f>
        <v>1.6346041537805491</v>
      </c>
      <c r="G17" s="25" t="s">
        <v>48</v>
      </c>
      <c r="H17" s="20">
        <v>29</v>
      </c>
      <c r="I17" s="19">
        <v>33</v>
      </c>
      <c r="J17" s="12">
        <v>40</v>
      </c>
      <c r="K17" s="20">
        <v>43</v>
      </c>
      <c r="L17" s="18" t="s">
        <v>49</v>
      </c>
      <c r="M17" s="21">
        <f>MAX(G17:I17)</f>
        <v>33</v>
      </c>
      <c r="N17" s="21">
        <f>MAX(J17:L17)</f>
        <v>43</v>
      </c>
      <c r="O17" s="22">
        <f>M17+N17</f>
        <v>76</v>
      </c>
      <c r="P17" s="23" t="s">
        <v>28</v>
      </c>
      <c r="Q17" s="24">
        <f>O17*F17</f>
        <v>124.22991568732174</v>
      </c>
    </row>
    <row r="18" spans="1:17" ht="12.75">
      <c r="A18" s="57" t="s">
        <v>50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2.75">
      <c r="A19" s="12">
        <v>1</v>
      </c>
      <c r="B19" s="13" t="s">
        <v>51</v>
      </c>
      <c r="C19" s="14" t="s">
        <v>52</v>
      </c>
      <c r="D19" s="21" t="s">
        <v>26</v>
      </c>
      <c r="E19" s="16">
        <v>53.8</v>
      </c>
      <c r="F19" s="17">
        <f>POWER(10,(0.783497476*(LOG10(E19/153.655)*LOG10(E19/153.655))))</f>
        <v>1.4546182832156427</v>
      </c>
      <c r="G19" s="12">
        <v>42</v>
      </c>
      <c r="H19" s="20">
        <v>45</v>
      </c>
      <c r="I19" s="26" t="s">
        <v>53</v>
      </c>
      <c r="J19" s="12">
        <v>52</v>
      </c>
      <c r="K19" s="18" t="s">
        <v>54</v>
      </c>
      <c r="L19" s="20">
        <v>55</v>
      </c>
      <c r="M19" s="21">
        <f>MAX(G19:I19)</f>
        <v>45</v>
      </c>
      <c r="N19" s="21">
        <f>MAX(J19:L19)</f>
        <v>55</v>
      </c>
      <c r="O19" s="22">
        <f>M19+N19</f>
        <v>100</v>
      </c>
      <c r="P19" s="23" t="s">
        <v>28</v>
      </c>
      <c r="Q19" s="24">
        <f>O19*F19</f>
        <v>145.46182832156427</v>
      </c>
    </row>
    <row r="20" spans="1:17" ht="12.75">
      <c r="A20" s="12">
        <v>2</v>
      </c>
      <c r="B20" s="13" t="s">
        <v>55</v>
      </c>
      <c r="C20" s="14" t="s">
        <v>52</v>
      </c>
      <c r="D20" s="21" t="s">
        <v>56</v>
      </c>
      <c r="E20" s="16">
        <v>67.5</v>
      </c>
      <c r="F20" s="17">
        <f>POWER(10,(0.783497476*(LOG10(E20/153.655)*LOG10(E20/153.655))))</f>
        <v>1.2589019666151056</v>
      </c>
      <c r="G20" s="12">
        <v>53</v>
      </c>
      <c r="H20" s="18" t="s">
        <v>57</v>
      </c>
      <c r="I20" s="26" t="s">
        <v>57</v>
      </c>
      <c r="J20" s="12">
        <v>68</v>
      </c>
      <c r="K20" s="18" t="s">
        <v>58</v>
      </c>
      <c r="L20" s="20">
        <v>71</v>
      </c>
      <c r="M20" s="21">
        <f>MAX(G20:I20)</f>
        <v>53</v>
      </c>
      <c r="N20" s="21">
        <f>MAX(J20:L20)</f>
        <v>71</v>
      </c>
      <c r="O20" s="22">
        <f>M20+N20</f>
        <v>124</v>
      </c>
      <c r="P20" s="23" t="s">
        <v>32</v>
      </c>
      <c r="Q20" s="24">
        <f>O20*F20</f>
        <v>156.1038438602731</v>
      </c>
    </row>
    <row r="21" spans="1:17" ht="12" customHeight="1">
      <c r="A21" s="12">
        <v>3</v>
      </c>
      <c r="B21" s="13" t="s">
        <v>59</v>
      </c>
      <c r="C21" s="14" t="s">
        <v>52</v>
      </c>
      <c r="D21" s="21" t="s">
        <v>60</v>
      </c>
      <c r="E21" s="16">
        <v>58.3</v>
      </c>
      <c r="F21" s="17">
        <f>POWER(10,(0.783497476*(LOG10(E21/153.655)*LOG10(E21/153.655))))</f>
        <v>1.376535758412902</v>
      </c>
      <c r="G21" s="12">
        <v>25</v>
      </c>
      <c r="H21" s="20">
        <v>27</v>
      </c>
      <c r="I21" s="19">
        <v>28</v>
      </c>
      <c r="J21" s="12">
        <v>35</v>
      </c>
      <c r="K21" s="20">
        <v>37</v>
      </c>
      <c r="L21" s="20">
        <v>39</v>
      </c>
      <c r="M21" s="21">
        <f>MAX(G21:I21)</f>
        <v>28</v>
      </c>
      <c r="N21" s="21">
        <f>MAX(J21:L21)</f>
        <v>39</v>
      </c>
      <c r="O21" s="22">
        <f>M21+N21</f>
        <v>67</v>
      </c>
      <c r="P21" s="23" t="s">
        <v>35</v>
      </c>
      <c r="Q21" s="24">
        <f>O21*F21</f>
        <v>92.22789581366445</v>
      </c>
    </row>
    <row r="22" spans="1:17" ht="12.75">
      <c r="A22" s="62" t="s">
        <v>61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ht="12.75">
      <c r="A23" s="12">
        <v>1</v>
      </c>
      <c r="B23" s="13" t="s">
        <v>62</v>
      </c>
      <c r="C23" s="14" t="s">
        <v>63</v>
      </c>
      <c r="D23" s="15" t="s">
        <v>45</v>
      </c>
      <c r="E23" s="16">
        <v>88</v>
      </c>
      <c r="F23" s="17">
        <f>POWER(10,(0.783497476*(LOG10(E23/153.655)*LOG10(E23/153.655))))</f>
        <v>1.111498877440916</v>
      </c>
      <c r="G23" s="12">
        <v>55</v>
      </c>
      <c r="H23" s="18" t="s">
        <v>64</v>
      </c>
      <c r="I23" s="26" t="s">
        <v>64</v>
      </c>
      <c r="J23" s="12">
        <v>70</v>
      </c>
      <c r="K23" s="18" t="s">
        <v>65</v>
      </c>
      <c r="L23" s="18" t="s">
        <v>65</v>
      </c>
      <c r="M23" s="21">
        <f>MAX(G23:I23)</f>
        <v>55</v>
      </c>
      <c r="N23" s="21">
        <f>MAX(J23:L23)</f>
        <v>70</v>
      </c>
      <c r="O23" s="22">
        <f>M23+N23</f>
        <v>125</v>
      </c>
      <c r="P23" s="23" t="s">
        <v>28</v>
      </c>
      <c r="Q23" s="24">
        <f>O23*F23</f>
        <v>138.9373596801145</v>
      </c>
    </row>
    <row r="24" spans="1:17" ht="12.75">
      <c r="A24" s="12">
        <v>3</v>
      </c>
      <c r="B24" s="13" t="s">
        <v>66</v>
      </c>
      <c r="C24" s="14" t="s">
        <v>63</v>
      </c>
      <c r="D24" s="15" t="s">
        <v>67</v>
      </c>
      <c r="E24" s="16">
        <v>39.6</v>
      </c>
      <c r="F24" s="17">
        <f>POWER(10,(0.783497476*(LOG10(E24/153.655)*LOG10(E24/153.655))))</f>
        <v>1.8692814479705522</v>
      </c>
      <c r="G24" s="12">
        <v>32</v>
      </c>
      <c r="H24" s="18" t="s">
        <v>68</v>
      </c>
      <c r="I24" s="19">
        <v>34</v>
      </c>
      <c r="J24" s="12">
        <v>43</v>
      </c>
      <c r="K24" s="20">
        <v>45</v>
      </c>
      <c r="L24" s="18" t="s">
        <v>53</v>
      </c>
      <c r="M24" s="21">
        <f>MAX(G24:I24)</f>
        <v>34</v>
      </c>
      <c r="N24" s="21">
        <f>MAX(J24:L24)</f>
        <v>45</v>
      </c>
      <c r="O24" s="22">
        <f>M24+N24</f>
        <v>79</v>
      </c>
      <c r="P24" s="23" t="s">
        <v>32</v>
      </c>
      <c r="Q24" s="24">
        <f>O24*F24</f>
        <v>147.6732343896736</v>
      </c>
    </row>
    <row r="25" spans="1:17" ht="12.75">
      <c r="A25" s="57" t="s">
        <v>69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ht="12.75">
      <c r="A26" s="12">
        <v>1</v>
      </c>
      <c r="B26" s="13" t="s">
        <v>70</v>
      </c>
      <c r="C26" s="14" t="s">
        <v>71</v>
      </c>
      <c r="D26" s="21" t="s">
        <v>26</v>
      </c>
      <c r="E26" s="16">
        <v>71</v>
      </c>
      <c r="F26" s="17">
        <f>POWER(10,(0.783497476*(LOG10(E26/153.655)*LOG10(E26/153.655))))</f>
        <v>1.2248402116487471</v>
      </c>
      <c r="G26" s="12">
        <v>36</v>
      </c>
      <c r="H26" s="18" t="s">
        <v>72</v>
      </c>
      <c r="I26" s="26" t="s">
        <v>72</v>
      </c>
      <c r="J26" s="25" t="s">
        <v>73</v>
      </c>
      <c r="K26" s="18" t="s">
        <v>73</v>
      </c>
      <c r="L26" s="20">
        <v>48</v>
      </c>
      <c r="M26" s="21">
        <f>MAX(G26:I26)</f>
        <v>36</v>
      </c>
      <c r="N26" s="21">
        <f>MAX(J26:L26)</f>
        <v>48</v>
      </c>
      <c r="O26" s="22">
        <f>M26+N26</f>
        <v>84</v>
      </c>
      <c r="P26" s="23" t="s">
        <v>32</v>
      </c>
      <c r="Q26" s="24">
        <f>O26*F26</f>
        <v>102.88657777849475</v>
      </c>
    </row>
    <row r="27" spans="1:17" ht="12.75">
      <c r="A27" s="58" t="s">
        <v>2</v>
      </c>
      <c r="B27" s="58"/>
      <c r="C27" s="58"/>
      <c r="D27" s="58"/>
      <c r="E27" s="58"/>
      <c r="F27" s="58"/>
      <c r="G27" s="58" t="s">
        <v>3</v>
      </c>
      <c r="H27" s="58"/>
      <c r="I27" s="58"/>
      <c r="J27" s="58"/>
      <c r="K27" s="58"/>
      <c r="L27" s="58"/>
      <c r="M27" s="58" t="s">
        <v>4</v>
      </c>
      <c r="N27" s="58"/>
      <c r="O27" s="58"/>
      <c r="P27" s="58"/>
      <c r="Q27" s="58"/>
    </row>
    <row r="28" spans="1:17" ht="14.25" customHeight="1">
      <c r="A28" s="59" t="s">
        <v>5</v>
      </c>
      <c r="B28" s="59" t="s">
        <v>6</v>
      </c>
      <c r="C28" s="59" t="s">
        <v>7</v>
      </c>
      <c r="D28" s="59" t="s">
        <v>8</v>
      </c>
      <c r="E28" s="60" t="s">
        <v>9</v>
      </c>
      <c r="F28" s="61" t="s">
        <v>10</v>
      </c>
      <c r="G28" s="55" t="s">
        <v>11</v>
      </c>
      <c r="H28" s="55"/>
      <c r="I28" s="55"/>
      <c r="J28" s="55" t="s">
        <v>12</v>
      </c>
      <c r="K28" s="55"/>
      <c r="L28" s="55"/>
      <c r="M28" s="55" t="s">
        <v>13</v>
      </c>
      <c r="N28" s="55" t="s">
        <v>14</v>
      </c>
      <c r="O28" s="55" t="s">
        <v>15</v>
      </c>
      <c r="P28" s="56" t="s">
        <v>16</v>
      </c>
      <c r="Q28" s="53" t="s">
        <v>17</v>
      </c>
    </row>
    <row r="29" spans="1:17" ht="12.75">
      <c r="A29" s="59"/>
      <c r="B29" s="59"/>
      <c r="C29" s="59"/>
      <c r="D29" s="59"/>
      <c r="E29" s="60"/>
      <c r="F29" s="61"/>
      <c r="G29" s="11">
        <v>1</v>
      </c>
      <c r="H29" s="11">
        <v>2</v>
      </c>
      <c r="I29" s="11">
        <v>3</v>
      </c>
      <c r="J29" s="11">
        <v>1</v>
      </c>
      <c r="K29" s="11">
        <v>2</v>
      </c>
      <c r="L29" s="11">
        <v>3</v>
      </c>
      <c r="M29" s="55"/>
      <c r="N29" s="55"/>
      <c r="O29" s="55"/>
      <c r="P29" s="56"/>
      <c r="Q29" s="53"/>
    </row>
    <row r="30" spans="1:17" ht="12.75">
      <c r="A30" s="54" t="s">
        <v>74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1:17" ht="12.75">
      <c r="A31" s="12">
        <v>1</v>
      </c>
      <c r="B31" s="13" t="s">
        <v>75</v>
      </c>
      <c r="C31" s="14" t="s">
        <v>20</v>
      </c>
      <c r="D31" s="21" t="s">
        <v>26</v>
      </c>
      <c r="E31" s="16">
        <v>25.6</v>
      </c>
      <c r="F31" s="17">
        <f aca="true" t="shared" si="0" ref="F31:F37">POWER(10,(0.75194503*(LOG10(E31/175.508)*LOG10(E31/175.508))))</f>
        <v>3.3543083173285764</v>
      </c>
      <c r="G31" s="25" t="s">
        <v>76</v>
      </c>
      <c r="H31" s="20">
        <v>21</v>
      </c>
      <c r="I31" s="19">
        <v>23</v>
      </c>
      <c r="J31" s="25" t="s">
        <v>48</v>
      </c>
      <c r="K31" s="18" t="s">
        <v>77</v>
      </c>
      <c r="L31" s="20">
        <v>30</v>
      </c>
      <c r="M31" s="21">
        <f aca="true" t="shared" si="1" ref="M31:M37">MAX(G31:I31)</f>
        <v>23</v>
      </c>
      <c r="N31" s="21">
        <f aca="true" t="shared" si="2" ref="N31:N37">MAX(J31:L31)</f>
        <v>30</v>
      </c>
      <c r="O31" s="22">
        <f aca="true" t="shared" si="3" ref="O31:O37">M31+N31</f>
        <v>53</v>
      </c>
      <c r="P31" s="23" t="s">
        <v>32</v>
      </c>
      <c r="Q31" s="24">
        <f aca="true" t="shared" si="4" ref="Q31:Q37">O31*F31</f>
        <v>177.77834081841453</v>
      </c>
    </row>
    <row r="32" spans="1:17" ht="12.75">
      <c r="A32" s="12">
        <v>2</v>
      </c>
      <c r="B32" s="13" t="s">
        <v>78</v>
      </c>
      <c r="C32" s="14" t="s">
        <v>30</v>
      </c>
      <c r="D32" s="21" t="s">
        <v>26</v>
      </c>
      <c r="E32" s="16">
        <v>40.3</v>
      </c>
      <c r="F32" s="17">
        <f t="shared" si="0"/>
        <v>2.0278094139204352</v>
      </c>
      <c r="G32" s="12">
        <v>15</v>
      </c>
      <c r="H32" s="18" t="s">
        <v>23</v>
      </c>
      <c r="I32" s="26" t="s">
        <v>23</v>
      </c>
      <c r="J32" s="25" t="s">
        <v>79</v>
      </c>
      <c r="K32" s="20">
        <v>20</v>
      </c>
      <c r="L32" s="18" t="s">
        <v>80</v>
      </c>
      <c r="M32" s="21">
        <f t="shared" si="1"/>
        <v>15</v>
      </c>
      <c r="N32" s="21">
        <f t="shared" si="2"/>
        <v>20</v>
      </c>
      <c r="O32" s="22">
        <f t="shared" si="3"/>
        <v>35</v>
      </c>
      <c r="P32" s="23" t="s">
        <v>81</v>
      </c>
      <c r="Q32" s="24">
        <f t="shared" si="4"/>
        <v>70.97332948721524</v>
      </c>
    </row>
    <row r="33" spans="1:17" ht="12.75">
      <c r="A33" s="12">
        <v>3</v>
      </c>
      <c r="B33" s="13" t="s">
        <v>82</v>
      </c>
      <c r="C33" s="14" t="s">
        <v>83</v>
      </c>
      <c r="D33" s="21" t="s">
        <v>31</v>
      </c>
      <c r="E33" s="16">
        <v>28.6</v>
      </c>
      <c r="F33" s="17">
        <f t="shared" si="0"/>
        <v>2.9297721845430473</v>
      </c>
      <c r="G33" s="12">
        <v>13</v>
      </c>
      <c r="H33" s="20">
        <v>15</v>
      </c>
      <c r="I33" s="19">
        <v>17</v>
      </c>
      <c r="J33" s="12">
        <v>18</v>
      </c>
      <c r="K33" s="20">
        <v>20</v>
      </c>
      <c r="L33" s="20">
        <v>22</v>
      </c>
      <c r="M33" s="21">
        <f t="shared" si="1"/>
        <v>17</v>
      </c>
      <c r="N33" s="21">
        <f t="shared" si="2"/>
        <v>22</v>
      </c>
      <c r="O33" s="22">
        <f t="shared" si="3"/>
        <v>39</v>
      </c>
      <c r="P33" s="23" t="s">
        <v>35</v>
      </c>
      <c r="Q33" s="24">
        <f t="shared" si="4"/>
        <v>114.26111519717884</v>
      </c>
    </row>
    <row r="34" spans="1:17" ht="12.75">
      <c r="A34" s="12">
        <v>5</v>
      </c>
      <c r="B34" s="13" t="s">
        <v>84</v>
      </c>
      <c r="C34" s="14" t="s">
        <v>44</v>
      </c>
      <c r="D34" s="21" t="s">
        <v>67</v>
      </c>
      <c r="E34" s="16">
        <v>32</v>
      </c>
      <c r="F34" s="17">
        <f t="shared" si="0"/>
        <v>2.5752315961812977</v>
      </c>
      <c r="G34" s="12">
        <v>22</v>
      </c>
      <c r="H34" s="18" t="s">
        <v>85</v>
      </c>
      <c r="I34" s="19">
        <v>24</v>
      </c>
      <c r="J34" s="12">
        <v>30</v>
      </c>
      <c r="K34" s="20">
        <v>33</v>
      </c>
      <c r="L34" s="20">
        <v>34</v>
      </c>
      <c r="M34" s="21">
        <f t="shared" si="1"/>
        <v>24</v>
      </c>
      <c r="N34" s="21">
        <f t="shared" si="2"/>
        <v>34</v>
      </c>
      <c r="O34" s="22">
        <f t="shared" si="3"/>
        <v>58</v>
      </c>
      <c r="P34" s="23" t="s">
        <v>28</v>
      </c>
      <c r="Q34" s="24">
        <f t="shared" si="4"/>
        <v>149.36343257851527</v>
      </c>
    </row>
    <row r="35" spans="1:17" ht="12.75">
      <c r="A35" s="12">
        <v>7</v>
      </c>
      <c r="B35" s="13" t="s">
        <v>86</v>
      </c>
      <c r="C35" s="14" t="s">
        <v>30</v>
      </c>
      <c r="D35" s="21" t="s">
        <v>21</v>
      </c>
      <c r="E35" s="16">
        <v>48.5</v>
      </c>
      <c r="F35" s="17">
        <f t="shared" si="0"/>
        <v>1.7163060513246666</v>
      </c>
      <c r="G35" s="12">
        <v>17</v>
      </c>
      <c r="H35" s="20">
        <v>20</v>
      </c>
      <c r="I35" s="26" t="s">
        <v>41</v>
      </c>
      <c r="J35" s="12">
        <v>25</v>
      </c>
      <c r="K35" s="20">
        <v>30</v>
      </c>
      <c r="L35" s="18" t="s">
        <v>87</v>
      </c>
      <c r="M35" s="21">
        <f t="shared" si="1"/>
        <v>20</v>
      </c>
      <c r="N35" s="21">
        <f t="shared" si="2"/>
        <v>30</v>
      </c>
      <c r="O35" s="22">
        <f t="shared" si="3"/>
        <v>50</v>
      </c>
      <c r="P35" s="23" t="s">
        <v>88</v>
      </c>
      <c r="Q35" s="24">
        <f t="shared" si="4"/>
        <v>85.81530256623333</v>
      </c>
    </row>
    <row r="36" spans="1:17" ht="12.75">
      <c r="A36" s="12">
        <v>8</v>
      </c>
      <c r="B36" s="13" t="s">
        <v>89</v>
      </c>
      <c r="C36" s="14" t="s">
        <v>30</v>
      </c>
      <c r="D36" s="21" t="s">
        <v>21</v>
      </c>
      <c r="E36" s="16">
        <v>49</v>
      </c>
      <c r="F36" s="17">
        <f t="shared" si="0"/>
        <v>1.7016411584401483</v>
      </c>
      <c r="G36" s="12">
        <v>18</v>
      </c>
      <c r="H36" s="20">
        <v>21</v>
      </c>
      <c r="I36" s="26" t="s">
        <v>85</v>
      </c>
      <c r="J36" s="12">
        <v>25</v>
      </c>
      <c r="K36" s="20">
        <v>30</v>
      </c>
      <c r="L36" s="18" t="s">
        <v>87</v>
      </c>
      <c r="M36" s="21">
        <f t="shared" si="1"/>
        <v>21</v>
      </c>
      <c r="N36" s="21">
        <f t="shared" si="2"/>
        <v>30</v>
      </c>
      <c r="O36" s="22">
        <f t="shared" si="3"/>
        <v>51</v>
      </c>
      <c r="P36" s="23" t="s">
        <v>24</v>
      </c>
      <c r="Q36" s="24">
        <f t="shared" si="4"/>
        <v>86.78369908044756</v>
      </c>
    </row>
    <row r="37" spans="1:17" ht="12.75">
      <c r="A37" s="12">
        <v>9</v>
      </c>
      <c r="B37" s="13" t="s">
        <v>90</v>
      </c>
      <c r="C37" s="14" t="s">
        <v>30</v>
      </c>
      <c r="D37" s="21" t="s">
        <v>21</v>
      </c>
      <c r="E37" s="16">
        <v>39.5</v>
      </c>
      <c r="F37" s="17">
        <f t="shared" si="0"/>
        <v>2.067532112121774</v>
      </c>
      <c r="G37" s="12">
        <v>14</v>
      </c>
      <c r="H37" s="18" t="s">
        <v>40</v>
      </c>
      <c r="I37" s="19">
        <v>15</v>
      </c>
      <c r="J37" s="12">
        <v>18</v>
      </c>
      <c r="K37" s="18" t="s">
        <v>76</v>
      </c>
      <c r="L37" s="20">
        <v>21</v>
      </c>
      <c r="M37" s="21">
        <f t="shared" si="1"/>
        <v>15</v>
      </c>
      <c r="N37" s="21">
        <f t="shared" si="2"/>
        <v>21</v>
      </c>
      <c r="O37" s="22">
        <f t="shared" si="3"/>
        <v>36</v>
      </c>
      <c r="P37" s="23" t="s">
        <v>91</v>
      </c>
      <c r="Q37" s="24">
        <f t="shared" si="4"/>
        <v>74.43115603638387</v>
      </c>
    </row>
    <row r="38" spans="1:17" ht="12.75">
      <c r="A38" s="50" t="s">
        <v>92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1:17" ht="12.75">
      <c r="A39" s="12">
        <v>1</v>
      </c>
      <c r="B39" s="13" t="s">
        <v>93</v>
      </c>
      <c r="C39" s="14" t="s">
        <v>38</v>
      </c>
      <c r="D39" s="21" t="s">
        <v>31</v>
      </c>
      <c r="E39" s="16">
        <v>30.7</v>
      </c>
      <c r="F39" s="17">
        <f>POWER(10,(0.75194503*(LOG10(E39/175.508)*LOG10(E39/175.508))))</f>
        <v>2.6982479603972083</v>
      </c>
      <c r="G39" s="25" t="s">
        <v>77</v>
      </c>
      <c r="H39" s="18" t="s">
        <v>77</v>
      </c>
      <c r="I39" s="19">
        <v>30</v>
      </c>
      <c r="J39" s="12">
        <v>40</v>
      </c>
      <c r="K39" s="20">
        <v>43</v>
      </c>
      <c r="L39" s="20">
        <v>45</v>
      </c>
      <c r="M39" s="21">
        <f>MAX(G39:I39)</f>
        <v>30</v>
      </c>
      <c r="N39" s="21">
        <f>MAX(J39:L39)</f>
        <v>45</v>
      </c>
      <c r="O39" s="22">
        <f>M39+N39</f>
        <v>75</v>
      </c>
      <c r="P39" s="23" t="s">
        <v>32</v>
      </c>
      <c r="Q39" s="24">
        <f>O39*F39</f>
        <v>202.3685970297906</v>
      </c>
    </row>
    <row r="40" spans="1:17" ht="12.75">
      <c r="A40" s="12">
        <v>3</v>
      </c>
      <c r="B40" s="13" t="s">
        <v>94</v>
      </c>
      <c r="C40" s="14" t="s">
        <v>38</v>
      </c>
      <c r="D40" s="21" t="s">
        <v>60</v>
      </c>
      <c r="E40" s="16">
        <v>43.6</v>
      </c>
      <c r="F40" s="17">
        <f>POWER(10,(0.75194503*(LOG10(E40/175.508)*LOG10(E40/175.508))))</f>
        <v>1.8839016386021143</v>
      </c>
      <c r="G40" s="12">
        <v>18</v>
      </c>
      <c r="H40" s="20">
        <v>20</v>
      </c>
      <c r="I40" s="26" t="s">
        <v>80</v>
      </c>
      <c r="J40" s="12">
        <v>23</v>
      </c>
      <c r="K40" s="20">
        <v>25</v>
      </c>
      <c r="L40" s="20">
        <v>26</v>
      </c>
      <c r="M40" s="21">
        <f>MAX(G40:I40)</f>
        <v>20</v>
      </c>
      <c r="N40" s="21">
        <f>MAX(J40:L40)</f>
        <v>26</v>
      </c>
      <c r="O40" s="22">
        <f>M40+N40</f>
        <v>46</v>
      </c>
      <c r="P40" s="23" t="s">
        <v>88</v>
      </c>
      <c r="Q40" s="24">
        <f>O40*F40</f>
        <v>86.65947537569726</v>
      </c>
    </row>
    <row r="41" spans="1:17" ht="12.75">
      <c r="A41" s="12">
        <v>4</v>
      </c>
      <c r="B41" s="13" t="s">
        <v>95</v>
      </c>
      <c r="C41" s="14" t="s">
        <v>38</v>
      </c>
      <c r="D41" s="21" t="s">
        <v>67</v>
      </c>
      <c r="E41" s="16">
        <v>39.3</v>
      </c>
      <c r="F41" s="17">
        <f>POWER(10,(0.75194503*(LOG10(E41/175.508)*LOG10(E41/175.508))))</f>
        <v>2.077797875813177</v>
      </c>
      <c r="G41" s="12">
        <v>22</v>
      </c>
      <c r="H41" s="20">
        <v>24</v>
      </c>
      <c r="I41" s="19">
        <v>26</v>
      </c>
      <c r="J41" s="12">
        <v>30</v>
      </c>
      <c r="K41" s="20">
        <v>33</v>
      </c>
      <c r="L41" s="18" t="s">
        <v>96</v>
      </c>
      <c r="M41" s="21">
        <f>MAX(G41:I41)</f>
        <v>26</v>
      </c>
      <c r="N41" s="21">
        <f>MAX(J41:L41)</f>
        <v>33</v>
      </c>
      <c r="O41" s="22">
        <f>M41+N41</f>
        <v>59</v>
      </c>
      <c r="P41" s="23" t="s">
        <v>35</v>
      </c>
      <c r="Q41" s="24">
        <f>O41*F41</f>
        <v>122.59007467297744</v>
      </c>
    </row>
    <row r="42" spans="1:17" ht="12.75">
      <c r="A42" s="12">
        <v>5</v>
      </c>
      <c r="B42" s="13" t="s">
        <v>97</v>
      </c>
      <c r="C42" s="14" t="s">
        <v>38</v>
      </c>
      <c r="D42" s="21" t="s">
        <v>26</v>
      </c>
      <c r="E42" s="16">
        <v>39.6</v>
      </c>
      <c r="F42" s="17">
        <f>POWER(10,(0.75194503*(LOG10(E42/175.508)*LOG10(E42/175.508))))</f>
        <v>2.0624505957697195</v>
      </c>
      <c r="G42" s="12">
        <v>27</v>
      </c>
      <c r="H42" s="20">
        <v>29</v>
      </c>
      <c r="I42" s="26" t="s">
        <v>98</v>
      </c>
      <c r="J42" s="12">
        <v>37</v>
      </c>
      <c r="K42" s="18" t="s">
        <v>99</v>
      </c>
      <c r="L42" s="18" t="s">
        <v>99</v>
      </c>
      <c r="M42" s="21">
        <f>MAX(G42:I42)</f>
        <v>29</v>
      </c>
      <c r="N42" s="21">
        <f>MAX(J42:L42)</f>
        <v>37</v>
      </c>
      <c r="O42" s="22">
        <f>M42+N42</f>
        <v>66</v>
      </c>
      <c r="P42" s="23" t="s">
        <v>28</v>
      </c>
      <c r="Q42" s="24">
        <f>O42*F42</f>
        <v>136.12173932080148</v>
      </c>
    </row>
    <row r="43" spans="1:17" ht="12.75">
      <c r="A43" s="12">
        <v>6</v>
      </c>
      <c r="B43" s="13" t="s">
        <v>100</v>
      </c>
      <c r="C43" s="14" t="s">
        <v>38</v>
      </c>
      <c r="D43" s="21" t="s">
        <v>26</v>
      </c>
      <c r="E43" s="16">
        <v>43.6</v>
      </c>
      <c r="F43" s="17">
        <f>POWER(10,(0.75194503*(LOG10(E43/175.508)*LOG10(E43/175.508))))</f>
        <v>1.8839016386021143</v>
      </c>
      <c r="G43" s="12">
        <v>24</v>
      </c>
      <c r="H43" s="18" t="s">
        <v>101</v>
      </c>
      <c r="I43" s="26" t="s">
        <v>101</v>
      </c>
      <c r="J43" s="12">
        <v>32</v>
      </c>
      <c r="K43" s="20">
        <v>34</v>
      </c>
      <c r="L43" s="18" t="s">
        <v>46</v>
      </c>
      <c r="M43" s="21">
        <f>MAX(G43:I43)</f>
        <v>24</v>
      </c>
      <c r="N43" s="21">
        <f>MAX(J43:L43)</f>
        <v>34</v>
      </c>
      <c r="O43" s="22">
        <f>M43+N43</f>
        <v>58</v>
      </c>
      <c r="P43" s="23" t="s">
        <v>24</v>
      </c>
      <c r="Q43" s="24">
        <f>O43*F43</f>
        <v>109.26629503892264</v>
      </c>
    </row>
    <row r="44" spans="1:17" ht="12.75">
      <c r="A44" s="54" t="s">
        <v>102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</row>
    <row r="45" spans="1:17" ht="12.75">
      <c r="A45" s="12">
        <v>1</v>
      </c>
      <c r="B45" s="13" t="s">
        <v>103</v>
      </c>
      <c r="C45" s="14" t="s">
        <v>44</v>
      </c>
      <c r="D45" s="21" t="s">
        <v>60</v>
      </c>
      <c r="E45" s="16">
        <v>86</v>
      </c>
      <c r="F45" s="17">
        <f aca="true" t="shared" si="5" ref="F45:F56">POWER(10,(0.75194503*(LOG10(E45/175.508)*LOG10(E45/175.508))))</f>
        <v>1.1807772895935045</v>
      </c>
      <c r="G45" s="25" t="s">
        <v>104</v>
      </c>
      <c r="H45" s="20">
        <v>50</v>
      </c>
      <c r="I45" s="26" t="s">
        <v>105</v>
      </c>
      <c r="J45" s="25" t="s">
        <v>106</v>
      </c>
      <c r="K45" s="20">
        <v>70</v>
      </c>
      <c r="L45" s="18" t="s">
        <v>107</v>
      </c>
      <c r="M45" s="21">
        <f aca="true" t="shared" si="6" ref="M45:M56">MAX(G45:I45)</f>
        <v>50</v>
      </c>
      <c r="N45" s="21">
        <f aca="true" t="shared" si="7" ref="N45:N56">MAX(J45:L45)</f>
        <v>70</v>
      </c>
      <c r="O45" s="22">
        <f aca="true" t="shared" si="8" ref="O45:O56">M45+N45</f>
        <v>120</v>
      </c>
      <c r="P45" s="23" t="s">
        <v>91</v>
      </c>
      <c r="Q45" s="24">
        <f aca="true" t="shared" si="9" ref="Q45:Q56">O45*F45</f>
        <v>141.69327475122054</v>
      </c>
    </row>
    <row r="46" spans="1:17" ht="12.75">
      <c r="A46" s="12">
        <v>2</v>
      </c>
      <c r="B46" s="13" t="s">
        <v>108</v>
      </c>
      <c r="C46" s="14" t="s">
        <v>44</v>
      </c>
      <c r="D46" s="21" t="s">
        <v>60</v>
      </c>
      <c r="E46" s="16">
        <v>36.1</v>
      </c>
      <c r="F46" s="17">
        <f t="shared" si="5"/>
        <v>2.2629633314299524</v>
      </c>
      <c r="G46" s="12">
        <v>18</v>
      </c>
      <c r="H46" s="20">
        <v>20</v>
      </c>
      <c r="I46" s="19">
        <v>22</v>
      </c>
      <c r="J46" s="12">
        <v>25</v>
      </c>
      <c r="K46" s="20">
        <v>27</v>
      </c>
      <c r="L46" s="18" t="s">
        <v>77</v>
      </c>
      <c r="M46" s="21">
        <f t="shared" si="6"/>
        <v>22</v>
      </c>
      <c r="N46" s="21">
        <f t="shared" si="7"/>
        <v>27</v>
      </c>
      <c r="O46" s="22">
        <f t="shared" si="8"/>
        <v>49</v>
      </c>
      <c r="P46" s="23" t="s">
        <v>109</v>
      </c>
      <c r="Q46" s="24">
        <f t="shared" si="9"/>
        <v>110.88520324006767</v>
      </c>
    </row>
    <row r="47" spans="1:17" ht="12.75">
      <c r="A47" s="12">
        <v>3</v>
      </c>
      <c r="B47" s="13" t="s">
        <v>110</v>
      </c>
      <c r="C47" s="14" t="s">
        <v>44</v>
      </c>
      <c r="D47" s="21" t="s">
        <v>60</v>
      </c>
      <c r="E47" s="16">
        <v>74.8</v>
      </c>
      <c r="F47" s="17">
        <f t="shared" si="5"/>
        <v>1.2681229530840907</v>
      </c>
      <c r="G47" s="12">
        <v>35</v>
      </c>
      <c r="H47" s="20">
        <v>37</v>
      </c>
      <c r="I47" s="26" t="s">
        <v>99</v>
      </c>
      <c r="J47" s="12">
        <v>40</v>
      </c>
      <c r="K47" s="18" t="s">
        <v>111</v>
      </c>
      <c r="L47" s="20">
        <v>42</v>
      </c>
      <c r="M47" s="21">
        <f t="shared" si="6"/>
        <v>37</v>
      </c>
      <c r="N47" s="21">
        <f t="shared" si="7"/>
        <v>42</v>
      </c>
      <c r="O47" s="22">
        <f t="shared" si="8"/>
        <v>79</v>
      </c>
      <c r="P47" s="23" t="s">
        <v>112</v>
      </c>
      <c r="Q47" s="24">
        <f t="shared" si="9"/>
        <v>100.18171329364317</v>
      </c>
    </row>
    <row r="48" spans="1:17" ht="12.75">
      <c r="A48" s="12">
        <v>4</v>
      </c>
      <c r="B48" s="13" t="s">
        <v>113</v>
      </c>
      <c r="C48" s="14" t="s">
        <v>44</v>
      </c>
      <c r="D48" s="21" t="s">
        <v>67</v>
      </c>
      <c r="E48" s="16">
        <v>44.9</v>
      </c>
      <c r="F48" s="17">
        <f t="shared" si="5"/>
        <v>1.8347406919210243</v>
      </c>
      <c r="G48" s="12">
        <v>32</v>
      </c>
      <c r="H48" s="20">
        <v>35</v>
      </c>
      <c r="I48" s="19">
        <v>38</v>
      </c>
      <c r="J48" s="12">
        <v>40</v>
      </c>
      <c r="K48" s="20">
        <v>44</v>
      </c>
      <c r="L48" s="18" t="s">
        <v>114</v>
      </c>
      <c r="M48" s="21">
        <f t="shared" si="6"/>
        <v>38</v>
      </c>
      <c r="N48" s="21">
        <f t="shared" si="7"/>
        <v>44</v>
      </c>
      <c r="O48" s="22">
        <f t="shared" si="8"/>
        <v>82</v>
      </c>
      <c r="P48" s="23" t="s">
        <v>24</v>
      </c>
      <c r="Q48" s="24">
        <f t="shared" si="9"/>
        <v>150.448736737524</v>
      </c>
    </row>
    <row r="49" spans="1:17" ht="12.75">
      <c r="A49" s="12">
        <v>5</v>
      </c>
      <c r="B49" s="13" t="s">
        <v>115</v>
      </c>
      <c r="C49" s="14" t="s">
        <v>44</v>
      </c>
      <c r="D49" s="21" t="s">
        <v>67</v>
      </c>
      <c r="E49" s="16">
        <v>57.2</v>
      </c>
      <c r="F49" s="17">
        <f t="shared" si="5"/>
        <v>1.5075282854256145</v>
      </c>
      <c r="G49" s="12">
        <v>32</v>
      </c>
      <c r="H49" s="20">
        <v>35</v>
      </c>
      <c r="I49" s="26" t="s">
        <v>72</v>
      </c>
      <c r="J49" s="12">
        <v>40</v>
      </c>
      <c r="K49" s="20">
        <v>44</v>
      </c>
      <c r="L49" s="18" t="s">
        <v>114</v>
      </c>
      <c r="M49" s="21">
        <f t="shared" si="6"/>
        <v>35</v>
      </c>
      <c r="N49" s="21">
        <f t="shared" si="7"/>
        <v>44</v>
      </c>
      <c r="O49" s="22">
        <f t="shared" si="8"/>
        <v>79</v>
      </c>
      <c r="P49" s="23" t="s">
        <v>116</v>
      </c>
      <c r="Q49" s="24">
        <f t="shared" si="9"/>
        <v>119.09473454862353</v>
      </c>
    </row>
    <row r="50" spans="1:17" ht="12.75">
      <c r="A50" s="12">
        <v>6</v>
      </c>
      <c r="B50" s="13" t="s">
        <v>117</v>
      </c>
      <c r="C50" s="14" t="s">
        <v>44</v>
      </c>
      <c r="D50" s="21" t="s">
        <v>67</v>
      </c>
      <c r="E50" s="16">
        <v>60</v>
      </c>
      <c r="F50" s="17">
        <f t="shared" si="5"/>
        <v>1.4567716330816713</v>
      </c>
      <c r="G50" s="12">
        <v>40</v>
      </c>
      <c r="H50" s="18" t="s">
        <v>118</v>
      </c>
      <c r="I50" s="26" t="s">
        <v>118</v>
      </c>
      <c r="J50" s="12">
        <v>50</v>
      </c>
      <c r="K50" s="18" t="s">
        <v>119</v>
      </c>
      <c r="L50" s="20">
        <v>53</v>
      </c>
      <c r="M50" s="21">
        <f t="shared" si="6"/>
        <v>40</v>
      </c>
      <c r="N50" s="21">
        <f t="shared" si="7"/>
        <v>53</v>
      </c>
      <c r="O50" s="22">
        <f t="shared" si="8"/>
        <v>93</v>
      </c>
      <c r="P50" s="23" t="s">
        <v>81</v>
      </c>
      <c r="Q50" s="24">
        <f t="shared" si="9"/>
        <v>135.47976187659543</v>
      </c>
    </row>
    <row r="51" spans="1:17" ht="12.75">
      <c r="A51" s="12">
        <v>6</v>
      </c>
      <c r="B51" s="13" t="s">
        <v>120</v>
      </c>
      <c r="C51" s="14" t="s">
        <v>44</v>
      </c>
      <c r="D51" s="21" t="s">
        <v>121</v>
      </c>
      <c r="E51" s="16">
        <v>30.2</v>
      </c>
      <c r="F51" s="17">
        <f t="shared" si="5"/>
        <v>2.7494165452231525</v>
      </c>
      <c r="G51" s="12">
        <v>25</v>
      </c>
      <c r="H51" s="20">
        <v>27</v>
      </c>
      <c r="I51" s="19">
        <v>28</v>
      </c>
      <c r="J51" s="12">
        <v>30</v>
      </c>
      <c r="K51" s="20">
        <v>32</v>
      </c>
      <c r="L51" s="18" t="s">
        <v>68</v>
      </c>
      <c r="M51" s="21">
        <f t="shared" si="6"/>
        <v>28</v>
      </c>
      <c r="N51" s="21">
        <f t="shared" si="7"/>
        <v>32</v>
      </c>
      <c r="O51" s="22">
        <f t="shared" si="8"/>
        <v>60</v>
      </c>
      <c r="P51" s="23" t="s">
        <v>28</v>
      </c>
      <c r="Q51" s="24">
        <f t="shared" si="9"/>
        <v>164.96499271338914</v>
      </c>
    </row>
    <row r="52" spans="1:17" ht="12.75">
      <c r="A52" s="12">
        <v>7</v>
      </c>
      <c r="B52" s="13" t="s">
        <v>122</v>
      </c>
      <c r="C52" s="14" t="s">
        <v>44</v>
      </c>
      <c r="D52" s="21" t="s">
        <v>123</v>
      </c>
      <c r="E52" s="16">
        <v>35.2</v>
      </c>
      <c r="F52" s="17">
        <f t="shared" si="5"/>
        <v>2.3232326806864223</v>
      </c>
      <c r="G52" s="25" t="s">
        <v>48</v>
      </c>
      <c r="H52" s="18" t="s">
        <v>77</v>
      </c>
      <c r="I52" s="26" t="s">
        <v>77</v>
      </c>
      <c r="J52" s="12">
        <v>38</v>
      </c>
      <c r="K52" s="20">
        <v>40</v>
      </c>
      <c r="L52" s="18" t="s">
        <v>124</v>
      </c>
      <c r="M52" s="21">
        <f t="shared" si="6"/>
        <v>0</v>
      </c>
      <c r="N52" s="21">
        <f t="shared" si="7"/>
        <v>40</v>
      </c>
      <c r="O52" s="22">
        <f t="shared" si="8"/>
        <v>40</v>
      </c>
      <c r="P52" s="23" t="s">
        <v>125</v>
      </c>
      <c r="Q52" s="24">
        <f t="shared" si="9"/>
        <v>92.92930722745689</v>
      </c>
    </row>
    <row r="53" spans="1:17" ht="12.75">
      <c r="A53" s="12">
        <v>8</v>
      </c>
      <c r="B53" s="13" t="s">
        <v>126</v>
      </c>
      <c r="C53" s="14" t="s">
        <v>44</v>
      </c>
      <c r="D53" s="21" t="s">
        <v>26</v>
      </c>
      <c r="E53" s="16">
        <v>59.1</v>
      </c>
      <c r="F53" s="17">
        <f t="shared" si="5"/>
        <v>1.472398219381233</v>
      </c>
      <c r="G53" s="12">
        <v>44</v>
      </c>
      <c r="H53" s="20">
        <v>46</v>
      </c>
      <c r="I53" s="19">
        <v>48</v>
      </c>
      <c r="J53" s="12">
        <v>56</v>
      </c>
      <c r="K53" s="20">
        <v>58</v>
      </c>
      <c r="L53" s="18" t="s">
        <v>64</v>
      </c>
      <c r="M53" s="21">
        <f t="shared" si="6"/>
        <v>48</v>
      </c>
      <c r="N53" s="21">
        <f t="shared" si="7"/>
        <v>58</v>
      </c>
      <c r="O53" s="22">
        <f t="shared" si="8"/>
        <v>106</v>
      </c>
      <c r="P53" s="23" t="s">
        <v>35</v>
      </c>
      <c r="Q53" s="24">
        <f t="shared" si="9"/>
        <v>156.0742112544107</v>
      </c>
    </row>
    <row r="54" spans="1:17" ht="12.75">
      <c r="A54" s="12">
        <v>9</v>
      </c>
      <c r="B54" s="13" t="s">
        <v>127</v>
      </c>
      <c r="C54" s="14" t="s">
        <v>44</v>
      </c>
      <c r="D54" s="21" t="s">
        <v>21</v>
      </c>
      <c r="E54" s="16">
        <v>43.9</v>
      </c>
      <c r="F54" s="17">
        <f t="shared" si="5"/>
        <v>1.8722169370452437</v>
      </c>
      <c r="G54" s="12">
        <v>17</v>
      </c>
      <c r="H54" s="18" t="s">
        <v>79</v>
      </c>
      <c r="I54" s="19">
        <v>21</v>
      </c>
      <c r="J54" s="12">
        <v>26</v>
      </c>
      <c r="K54" s="18" t="s">
        <v>77</v>
      </c>
      <c r="L54" s="18" t="s">
        <v>77</v>
      </c>
      <c r="M54" s="21">
        <f t="shared" si="6"/>
        <v>21</v>
      </c>
      <c r="N54" s="21">
        <f t="shared" si="7"/>
        <v>26</v>
      </c>
      <c r="O54" s="22">
        <f t="shared" si="8"/>
        <v>47</v>
      </c>
      <c r="P54" s="23" t="s">
        <v>128</v>
      </c>
      <c r="Q54" s="24">
        <f t="shared" si="9"/>
        <v>87.99419604112646</v>
      </c>
    </row>
    <row r="55" spans="1:17" ht="12.75">
      <c r="A55" s="12">
        <v>10</v>
      </c>
      <c r="B55" s="13" t="s">
        <v>129</v>
      </c>
      <c r="C55" s="14" t="s">
        <v>44</v>
      </c>
      <c r="D55" s="21" t="s">
        <v>31</v>
      </c>
      <c r="E55" s="16">
        <v>45.6</v>
      </c>
      <c r="F55" s="17">
        <f t="shared" si="5"/>
        <v>1.8097834898903908</v>
      </c>
      <c r="G55" s="12">
        <v>33</v>
      </c>
      <c r="H55" s="20">
        <v>36</v>
      </c>
      <c r="I55" s="26" t="s">
        <v>72</v>
      </c>
      <c r="J55" s="12">
        <v>44</v>
      </c>
      <c r="K55" s="20">
        <v>47</v>
      </c>
      <c r="L55" s="18" t="s">
        <v>130</v>
      </c>
      <c r="M55" s="21">
        <f t="shared" si="6"/>
        <v>36</v>
      </c>
      <c r="N55" s="21">
        <f t="shared" si="7"/>
        <v>47</v>
      </c>
      <c r="O55" s="22">
        <f t="shared" si="8"/>
        <v>83</v>
      </c>
      <c r="P55" s="23" t="s">
        <v>88</v>
      </c>
      <c r="Q55" s="24">
        <f t="shared" si="9"/>
        <v>150.21202966090243</v>
      </c>
    </row>
    <row r="56" spans="1:17" ht="12.75">
      <c r="A56" s="12">
        <v>11</v>
      </c>
      <c r="B56" s="13" t="s">
        <v>131</v>
      </c>
      <c r="C56" s="14" t="s">
        <v>44</v>
      </c>
      <c r="D56" s="21" t="s">
        <v>56</v>
      </c>
      <c r="E56" s="16">
        <v>67.9</v>
      </c>
      <c r="F56" s="17">
        <f t="shared" si="5"/>
        <v>1.3424649427197173</v>
      </c>
      <c r="G56" s="12">
        <v>53</v>
      </c>
      <c r="H56" s="20">
        <v>57</v>
      </c>
      <c r="I56" s="26" t="s">
        <v>64</v>
      </c>
      <c r="J56" s="25" t="s">
        <v>106</v>
      </c>
      <c r="K56" s="20">
        <v>70</v>
      </c>
      <c r="L56" s="18" t="s">
        <v>132</v>
      </c>
      <c r="M56" s="21">
        <f t="shared" si="6"/>
        <v>57</v>
      </c>
      <c r="N56" s="21">
        <f t="shared" si="7"/>
        <v>70</v>
      </c>
      <c r="O56" s="22">
        <f t="shared" si="8"/>
        <v>127</v>
      </c>
      <c r="P56" s="23" t="s">
        <v>32</v>
      </c>
      <c r="Q56" s="24">
        <f t="shared" si="9"/>
        <v>170.4930477254041</v>
      </c>
    </row>
    <row r="57" spans="1:17" ht="12.75">
      <c r="A57" s="54" t="s">
        <v>133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</row>
    <row r="58" spans="1:17" ht="12.75">
      <c r="A58" s="12">
        <v>1</v>
      </c>
      <c r="B58" s="13" t="s">
        <v>134</v>
      </c>
      <c r="C58" s="14" t="s">
        <v>52</v>
      </c>
      <c r="D58" s="21" t="s">
        <v>60</v>
      </c>
      <c r="E58" s="16">
        <v>48.6</v>
      </c>
      <c r="F58" s="17">
        <f>POWER(10,(0.75194503*(LOG10(E58/175.508)*LOG10(E58/175.508))))</f>
        <v>1.7133414617858107</v>
      </c>
      <c r="G58" s="12">
        <v>45</v>
      </c>
      <c r="H58" s="18" t="s">
        <v>73</v>
      </c>
      <c r="I58" s="26" t="s">
        <v>73</v>
      </c>
      <c r="J58" s="12">
        <v>59</v>
      </c>
      <c r="K58" s="20">
        <v>62</v>
      </c>
      <c r="L58" s="20">
        <v>65</v>
      </c>
      <c r="M58" s="21">
        <f>MAX(G58:I58)</f>
        <v>45</v>
      </c>
      <c r="N58" s="21">
        <f>MAX(J58:L58)</f>
        <v>65</v>
      </c>
      <c r="O58" s="22">
        <f>M58+N58</f>
        <v>110</v>
      </c>
      <c r="P58" s="23" t="s">
        <v>28</v>
      </c>
      <c r="Q58" s="24">
        <f>O58*F58</f>
        <v>188.4675607964392</v>
      </c>
    </row>
    <row r="59" spans="1:17" ht="12.75">
      <c r="A59" s="12">
        <v>2</v>
      </c>
      <c r="B59" s="13" t="s">
        <v>135</v>
      </c>
      <c r="C59" s="14" t="s">
        <v>52</v>
      </c>
      <c r="D59" s="21" t="s">
        <v>60</v>
      </c>
      <c r="E59" s="16">
        <v>31.6</v>
      </c>
      <c r="F59" s="17">
        <f>POWER(10,(0.75194503*(LOG10(E59/175.508)*LOG10(E59/175.508))))</f>
        <v>2.6116276876433453</v>
      </c>
      <c r="G59" s="12">
        <v>25</v>
      </c>
      <c r="H59" s="18" t="s">
        <v>48</v>
      </c>
      <c r="I59" s="26" t="s">
        <v>48</v>
      </c>
      <c r="J59" s="12">
        <v>31</v>
      </c>
      <c r="K59" s="20">
        <v>35</v>
      </c>
      <c r="L59" s="18" t="s">
        <v>136</v>
      </c>
      <c r="M59" s="21">
        <f>MAX(G59:I59)</f>
        <v>25</v>
      </c>
      <c r="N59" s="21">
        <f>MAX(J59:L59)</f>
        <v>35</v>
      </c>
      <c r="O59" s="22">
        <f>M59+N59</f>
        <v>60</v>
      </c>
      <c r="P59" s="23" t="s">
        <v>35</v>
      </c>
      <c r="Q59" s="24">
        <f>O59*F59</f>
        <v>156.6976612586007</v>
      </c>
    </row>
    <row r="60" spans="1:17" ht="12.75">
      <c r="A60" s="12">
        <v>3</v>
      </c>
      <c r="B60" s="13" t="s">
        <v>137</v>
      </c>
      <c r="C60" s="14" t="s">
        <v>52</v>
      </c>
      <c r="D60" s="21" t="s">
        <v>67</v>
      </c>
      <c r="E60" s="16">
        <v>89.8</v>
      </c>
      <c r="F60" s="17">
        <f>POWER(10,(0.75194503*(LOG10(E60/175.508)*LOG10(E60/175.508))))</f>
        <v>1.1579357543214122</v>
      </c>
      <c r="G60" s="12">
        <v>40</v>
      </c>
      <c r="H60" s="18" t="s">
        <v>138</v>
      </c>
      <c r="I60" s="19">
        <v>43</v>
      </c>
      <c r="J60" s="12">
        <v>50</v>
      </c>
      <c r="K60" s="20">
        <v>55</v>
      </c>
      <c r="L60" s="18" t="s">
        <v>64</v>
      </c>
      <c r="M60" s="21">
        <f>MAX(G60:I60)</f>
        <v>43</v>
      </c>
      <c r="N60" s="21">
        <f>MAX(J60:L60)</f>
        <v>55</v>
      </c>
      <c r="O60" s="22">
        <f>M60+N60</f>
        <v>98</v>
      </c>
      <c r="P60" s="23" t="s">
        <v>88</v>
      </c>
      <c r="Q60" s="24">
        <f>O60*F60</f>
        <v>113.4777039234984</v>
      </c>
    </row>
    <row r="61" spans="1:17" ht="12.75">
      <c r="A61" s="12">
        <v>4</v>
      </c>
      <c r="B61" s="13" t="s">
        <v>139</v>
      </c>
      <c r="C61" s="14" t="s">
        <v>52</v>
      </c>
      <c r="D61" s="21" t="s">
        <v>67</v>
      </c>
      <c r="E61" s="16">
        <v>76.9</v>
      </c>
      <c r="F61" s="17">
        <f>POWER(10,(0.75194503*(LOG10(E61/175.508)*LOG10(E61/175.508))))</f>
        <v>1.249027217756066</v>
      </c>
      <c r="G61" s="12">
        <v>47</v>
      </c>
      <c r="H61" s="20">
        <v>50</v>
      </c>
      <c r="I61" s="19">
        <v>52</v>
      </c>
      <c r="J61" s="25" t="s">
        <v>140</v>
      </c>
      <c r="K61" s="18" t="s">
        <v>140</v>
      </c>
      <c r="L61" s="20">
        <v>57</v>
      </c>
      <c r="M61" s="21">
        <f>MAX(G61:I61)</f>
        <v>52</v>
      </c>
      <c r="N61" s="21">
        <f>MAX(J61:L61)</f>
        <v>57</v>
      </c>
      <c r="O61" s="22">
        <f>M61+N61</f>
        <v>109</v>
      </c>
      <c r="P61" s="23" t="s">
        <v>24</v>
      </c>
      <c r="Q61" s="24">
        <f>O61*F61</f>
        <v>136.1439667354112</v>
      </c>
    </row>
    <row r="62" spans="1:17" ht="12.75">
      <c r="A62" s="12">
        <v>5</v>
      </c>
      <c r="B62" s="13" t="s">
        <v>141</v>
      </c>
      <c r="C62" s="14" t="s">
        <v>52</v>
      </c>
      <c r="D62" s="21" t="s">
        <v>31</v>
      </c>
      <c r="E62" s="16">
        <v>74.3</v>
      </c>
      <c r="F62" s="17">
        <f>POWER(10,(0.75194503*(LOG10(E62/175.508)*LOG10(E62/175.508))))</f>
        <v>1.2728882056678452</v>
      </c>
      <c r="G62" s="25" t="s">
        <v>142</v>
      </c>
      <c r="H62" s="20">
        <v>75</v>
      </c>
      <c r="I62" s="19">
        <v>79</v>
      </c>
      <c r="J62" s="12">
        <v>94</v>
      </c>
      <c r="K62" s="20">
        <v>98</v>
      </c>
      <c r="L62" s="20">
        <v>102</v>
      </c>
      <c r="M62" s="21">
        <f>MAX(G62:I62)</f>
        <v>79</v>
      </c>
      <c r="N62" s="21">
        <f>MAX(J62:L62)</f>
        <v>102</v>
      </c>
      <c r="O62" s="22">
        <f>M62+N62</f>
        <v>181</v>
      </c>
      <c r="P62" s="23" t="s">
        <v>32</v>
      </c>
      <c r="Q62" s="24">
        <f>O62*F62</f>
        <v>230.39276522588</v>
      </c>
    </row>
    <row r="63" spans="1:17" ht="12.75">
      <c r="A63" s="54" t="s">
        <v>143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</row>
    <row r="64" spans="1:17" ht="12.75">
      <c r="A64" s="12">
        <v>1</v>
      </c>
      <c r="B64" s="13" t="s">
        <v>144</v>
      </c>
      <c r="C64" s="14" t="s">
        <v>63</v>
      </c>
      <c r="D64" s="21" t="s">
        <v>145</v>
      </c>
      <c r="E64" s="16">
        <v>49.8</v>
      </c>
      <c r="F64" s="17">
        <f>POWER(10,(0.75194503*(LOG10(E64/175.508)*LOG10(E64/175.508))))</f>
        <v>1.678975321063095</v>
      </c>
      <c r="G64" s="12">
        <v>53</v>
      </c>
      <c r="H64" s="20">
        <v>58</v>
      </c>
      <c r="I64" s="26" t="s">
        <v>146</v>
      </c>
      <c r="J64" s="12">
        <v>63</v>
      </c>
      <c r="K64" s="20">
        <v>68</v>
      </c>
      <c r="L64" s="20">
        <v>70</v>
      </c>
      <c r="M64" s="21">
        <f aca="true" t="shared" si="10" ref="M64:M73">MAX(G64:I64)</f>
        <v>58</v>
      </c>
      <c r="N64" s="21">
        <f aca="true" t="shared" si="11" ref="N64:N73">MAX(J64:L64)</f>
        <v>70</v>
      </c>
      <c r="O64" s="22">
        <f aca="true" t="shared" si="12" ref="O64:O73">M64+N64</f>
        <v>128</v>
      </c>
      <c r="P64" s="23" t="s">
        <v>28</v>
      </c>
      <c r="Q64" s="24">
        <f aca="true" t="shared" si="13" ref="Q64:Q73">O64*F64</f>
        <v>214.90884109607617</v>
      </c>
    </row>
    <row r="65" spans="1:17" ht="12.75">
      <c r="A65" s="12">
        <v>2</v>
      </c>
      <c r="B65" s="13" t="s">
        <v>147</v>
      </c>
      <c r="C65" s="14" t="s">
        <v>63</v>
      </c>
      <c r="D65" s="21" t="s">
        <v>145</v>
      </c>
      <c r="E65" s="16">
        <v>62</v>
      </c>
      <c r="F65" s="17">
        <f>POWER(10,(0.75194503*(LOG10(E65/175.508)*LOG10(E65/175.508))))</f>
        <v>1.4241671430352294</v>
      </c>
      <c r="G65" s="12">
        <v>40</v>
      </c>
      <c r="H65" s="20">
        <v>45</v>
      </c>
      <c r="I65" s="26" t="s">
        <v>104</v>
      </c>
      <c r="J65" s="12">
        <v>60</v>
      </c>
      <c r="K65" s="18" t="s">
        <v>148</v>
      </c>
      <c r="L65" s="20">
        <v>65</v>
      </c>
      <c r="M65" s="21">
        <f t="shared" si="10"/>
        <v>45</v>
      </c>
      <c r="N65" s="21">
        <f t="shared" si="11"/>
        <v>65</v>
      </c>
      <c r="O65" s="22">
        <f t="shared" si="12"/>
        <v>110</v>
      </c>
      <c r="P65" s="23" t="s">
        <v>88</v>
      </c>
      <c r="Q65" s="24">
        <f t="shared" si="13"/>
        <v>156.65838573387524</v>
      </c>
    </row>
    <row r="66" spans="1:17" ht="12.75">
      <c r="A66" s="12">
        <v>3</v>
      </c>
      <c r="B66" s="13" t="s">
        <v>149</v>
      </c>
      <c r="C66" s="14" t="s">
        <v>63</v>
      </c>
      <c r="D66" s="21" t="s">
        <v>26</v>
      </c>
      <c r="E66" s="16">
        <v>99.2</v>
      </c>
      <c r="F66" s="17">
        <f>POWER(10,(0.75194503*(LOG10(E66/175.508)*LOG10(E66/175.508))))</f>
        <v>1.1121607545095091</v>
      </c>
      <c r="G66" s="25" t="s">
        <v>150</v>
      </c>
      <c r="H66" s="20">
        <v>96</v>
      </c>
      <c r="I66" s="26" t="s">
        <v>151</v>
      </c>
      <c r="J66" s="12">
        <v>115</v>
      </c>
      <c r="K66" s="20" t="s">
        <v>152</v>
      </c>
      <c r="L66" s="20"/>
      <c r="M66" s="21">
        <f t="shared" si="10"/>
        <v>96</v>
      </c>
      <c r="N66" s="21">
        <f t="shared" si="11"/>
        <v>115</v>
      </c>
      <c r="O66" s="22">
        <f t="shared" si="12"/>
        <v>211</v>
      </c>
      <c r="P66" s="23" t="s">
        <v>32</v>
      </c>
      <c r="Q66" s="24">
        <f t="shared" si="13"/>
        <v>234.66591920150643</v>
      </c>
    </row>
    <row r="67" spans="1:17" ht="12.75">
      <c r="A67" s="12">
        <v>4</v>
      </c>
      <c r="B67" s="13" t="s">
        <v>153</v>
      </c>
      <c r="C67" s="14" t="s">
        <v>63</v>
      </c>
      <c r="D67" s="21" t="s">
        <v>26</v>
      </c>
      <c r="E67" s="16">
        <v>55.7</v>
      </c>
      <c r="F67" s="17">
        <f>POWER(10,(0.75194503*(LOG10(E67/175.508)*LOG10(E67/175.508))))</f>
        <v>1.537504317692509</v>
      </c>
      <c r="G67" s="12">
        <v>26</v>
      </c>
      <c r="H67" s="20">
        <v>30</v>
      </c>
      <c r="I67" s="19">
        <v>32</v>
      </c>
      <c r="J67" s="12">
        <v>32</v>
      </c>
      <c r="K67" s="18" t="s">
        <v>46</v>
      </c>
      <c r="L67" s="20">
        <v>36</v>
      </c>
      <c r="M67" s="21">
        <f t="shared" si="10"/>
        <v>32</v>
      </c>
      <c r="N67" s="21">
        <f t="shared" si="11"/>
        <v>36</v>
      </c>
      <c r="O67" s="22">
        <f t="shared" si="12"/>
        <v>68</v>
      </c>
      <c r="P67" s="23" t="s">
        <v>112</v>
      </c>
      <c r="Q67" s="24">
        <f t="shared" si="13"/>
        <v>104.55029360309061</v>
      </c>
    </row>
    <row r="68" spans="1:17" ht="12.75">
      <c r="A68" s="12">
        <v>5</v>
      </c>
      <c r="B68" s="13" t="s">
        <v>154</v>
      </c>
      <c r="C68" s="14" t="s">
        <v>63</v>
      </c>
      <c r="D68" s="21" t="s">
        <v>60</v>
      </c>
      <c r="E68" s="16">
        <v>56.2</v>
      </c>
      <c r="F68" s="17">
        <v>1.5270000000000001</v>
      </c>
      <c r="G68" s="12">
        <v>35</v>
      </c>
      <c r="H68" s="20">
        <v>38</v>
      </c>
      <c r="I68" s="19">
        <v>40</v>
      </c>
      <c r="J68" s="12">
        <v>45</v>
      </c>
      <c r="K68" s="20">
        <v>48</v>
      </c>
      <c r="L68" s="18" t="s">
        <v>104</v>
      </c>
      <c r="M68" s="21">
        <f t="shared" si="10"/>
        <v>40</v>
      </c>
      <c r="N68" s="21">
        <f t="shared" si="11"/>
        <v>48</v>
      </c>
      <c r="O68" s="22">
        <f t="shared" si="12"/>
        <v>88</v>
      </c>
      <c r="P68" s="23" t="s">
        <v>116</v>
      </c>
      <c r="Q68" s="24">
        <f t="shared" si="13"/>
        <v>134.376</v>
      </c>
    </row>
    <row r="69" spans="1:17" ht="12.75">
      <c r="A69" s="12">
        <v>6</v>
      </c>
      <c r="B69" s="13" t="s">
        <v>155</v>
      </c>
      <c r="C69" s="14" t="s">
        <v>63</v>
      </c>
      <c r="D69" s="21" t="s">
        <v>60</v>
      </c>
      <c r="E69" s="16">
        <v>83.3</v>
      </c>
      <c r="F69" s="17">
        <f>POWER(10,(0.75194503*(LOG10(E69/175.508)*LOG10(E69/175.508))))</f>
        <v>1.1988550167097274</v>
      </c>
      <c r="G69" s="12">
        <v>49</v>
      </c>
      <c r="H69" s="20">
        <v>52</v>
      </c>
      <c r="I69" s="19">
        <v>56</v>
      </c>
      <c r="J69" s="12">
        <v>62</v>
      </c>
      <c r="K69" s="20">
        <v>69</v>
      </c>
      <c r="L69" s="18" t="s">
        <v>132</v>
      </c>
      <c r="M69" s="21">
        <f t="shared" si="10"/>
        <v>56</v>
      </c>
      <c r="N69" s="21">
        <f t="shared" si="11"/>
        <v>69</v>
      </c>
      <c r="O69" s="22">
        <f t="shared" si="12"/>
        <v>125</v>
      </c>
      <c r="P69" s="23" t="s">
        <v>81</v>
      </c>
      <c r="Q69" s="24">
        <f t="shared" si="13"/>
        <v>149.85687708871592</v>
      </c>
    </row>
    <row r="70" spans="1:17" ht="12.75">
      <c r="A70" s="12">
        <v>7</v>
      </c>
      <c r="B70" s="13" t="s">
        <v>156</v>
      </c>
      <c r="C70" s="14" t="s">
        <v>63</v>
      </c>
      <c r="D70" s="21" t="s">
        <v>67</v>
      </c>
      <c r="E70" s="16">
        <v>54</v>
      </c>
      <c r="F70" s="17">
        <f>POWER(10,(0.75194503*(LOG10(E70/175.508)*LOG10(E70/175.508))))</f>
        <v>1.574139863109607</v>
      </c>
      <c r="G70" s="12">
        <v>27</v>
      </c>
      <c r="H70" s="20">
        <v>29</v>
      </c>
      <c r="I70" s="19">
        <v>31</v>
      </c>
      <c r="J70" s="12">
        <v>37</v>
      </c>
      <c r="K70" s="20">
        <v>40</v>
      </c>
      <c r="L70" s="20">
        <v>42</v>
      </c>
      <c r="M70" s="21">
        <f t="shared" si="10"/>
        <v>31</v>
      </c>
      <c r="N70" s="21">
        <f t="shared" si="11"/>
        <v>42</v>
      </c>
      <c r="O70" s="22">
        <f t="shared" si="12"/>
        <v>73</v>
      </c>
      <c r="P70" s="23" t="s">
        <v>109</v>
      </c>
      <c r="Q70" s="24">
        <f t="shared" si="13"/>
        <v>114.91221000700132</v>
      </c>
    </row>
    <row r="71" spans="1:17" ht="12.75">
      <c r="A71" s="12">
        <v>8</v>
      </c>
      <c r="B71" s="13" t="s">
        <v>157</v>
      </c>
      <c r="C71" s="14" t="s">
        <v>63</v>
      </c>
      <c r="D71" s="21" t="s">
        <v>31</v>
      </c>
      <c r="E71" s="16">
        <v>100.3</v>
      </c>
      <c r="F71" s="17">
        <f>POWER(10,(0.75194503*(LOG10(E71/175.508)*LOG10(E71/175.508))))</f>
        <v>1.1076438348173443</v>
      </c>
      <c r="G71" s="12">
        <v>64</v>
      </c>
      <c r="H71" s="20">
        <v>68</v>
      </c>
      <c r="I71" s="19">
        <v>70</v>
      </c>
      <c r="J71" s="12">
        <v>80</v>
      </c>
      <c r="K71" s="20">
        <v>85</v>
      </c>
      <c r="L71" s="20">
        <v>90</v>
      </c>
      <c r="M71" s="21">
        <f t="shared" si="10"/>
        <v>70</v>
      </c>
      <c r="N71" s="21">
        <f t="shared" si="11"/>
        <v>90</v>
      </c>
      <c r="O71" s="22">
        <f t="shared" si="12"/>
        <v>160</v>
      </c>
      <c r="P71" s="23" t="s">
        <v>35</v>
      </c>
      <c r="Q71" s="24">
        <f t="shared" si="13"/>
        <v>177.2230135707751</v>
      </c>
    </row>
    <row r="72" spans="1:17" ht="12.75">
      <c r="A72" s="12">
        <v>9</v>
      </c>
      <c r="B72" s="13" t="s">
        <v>158</v>
      </c>
      <c r="C72" s="14" t="s">
        <v>63</v>
      </c>
      <c r="D72" s="21" t="s">
        <v>123</v>
      </c>
      <c r="E72" s="16">
        <v>51.3</v>
      </c>
      <c r="F72" s="17">
        <f>POWER(10,(0.75194503*(LOG10(E72/175.508)*LOG10(E72/175.508))))</f>
        <v>1.638950569308069</v>
      </c>
      <c r="G72" s="12">
        <v>40</v>
      </c>
      <c r="H72" s="20">
        <v>43</v>
      </c>
      <c r="I72" s="19">
        <v>45</v>
      </c>
      <c r="J72" s="12">
        <v>50</v>
      </c>
      <c r="K72" s="20">
        <v>55</v>
      </c>
      <c r="L72" s="20">
        <v>57</v>
      </c>
      <c r="M72" s="21">
        <f t="shared" si="10"/>
        <v>45</v>
      </c>
      <c r="N72" s="21">
        <f t="shared" si="11"/>
        <v>57</v>
      </c>
      <c r="O72" s="22">
        <f t="shared" si="12"/>
        <v>102</v>
      </c>
      <c r="P72" s="23" t="s">
        <v>24</v>
      </c>
      <c r="Q72" s="24">
        <f t="shared" si="13"/>
        <v>167.17295806942303</v>
      </c>
    </row>
    <row r="73" spans="1:17" ht="12.75">
      <c r="A73" s="12">
        <v>9</v>
      </c>
      <c r="B73" s="13" t="s">
        <v>159</v>
      </c>
      <c r="C73" s="14" t="s">
        <v>63</v>
      </c>
      <c r="D73" s="21" t="s">
        <v>31</v>
      </c>
      <c r="E73" s="16">
        <v>58.1</v>
      </c>
      <c r="F73" s="17">
        <f>POWER(10,(0.75194503*(LOG10(E73/175.508)*LOG10(E73/175.508))))</f>
        <v>1.490511518346098</v>
      </c>
      <c r="G73" s="12">
        <v>40</v>
      </c>
      <c r="H73" s="20">
        <v>43</v>
      </c>
      <c r="I73" s="19">
        <v>45</v>
      </c>
      <c r="J73" s="12">
        <v>53</v>
      </c>
      <c r="K73" s="20">
        <v>57</v>
      </c>
      <c r="L73" s="20">
        <v>59</v>
      </c>
      <c r="M73" s="21">
        <f t="shared" si="10"/>
        <v>45</v>
      </c>
      <c r="N73" s="21">
        <f t="shared" si="11"/>
        <v>59</v>
      </c>
      <c r="O73" s="22">
        <f t="shared" si="12"/>
        <v>104</v>
      </c>
      <c r="P73" s="23" t="s">
        <v>91</v>
      </c>
      <c r="Q73" s="24">
        <f t="shared" si="13"/>
        <v>155.0131979079942</v>
      </c>
    </row>
    <row r="74" spans="1:17" ht="12.75">
      <c r="A74" s="50" t="s">
        <v>160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</row>
    <row r="75" spans="1:17" ht="12.75">
      <c r="A75" s="12">
        <v>1</v>
      </c>
      <c r="B75" s="13" t="s">
        <v>161</v>
      </c>
      <c r="C75" s="14" t="s">
        <v>71</v>
      </c>
      <c r="D75" s="21" t="s">
        <v>67</v>
      </c>
      <c r="E75" s="16">
        <v>97.6</v>
      </c>
      <c r="F75" s="17">
        <f>POWER(10,(0.75194503*(LOG10(E75/175.508)*LOG10(E75/175.508))))</f>
        <v>1.119016800916244</v>
      </c>
      <c r="G75" s="12">
        <v>80</v>
      </c>
      <c r="H75" s="20">
        <v>85</v>
      </c>
      <c r="I75" s="19">
        <v>90</v>
      </c>
      <c r="J75" s="12">
        <v>105</v>
      </c>
      <c r="K75" s="20">
        <v>111</v>
      </c>
      <c r="L75" s="20">
        <v>116</v>
      </c>
      <c r="M75" s="21">
        <f>MAX(G75:I75)</f>
        <v>90</v>
      </c>
      <c r="N75" s="21">
        <f>MAX(J75:L75)</f>
        <v>116</v>
      </c>
      <c r="O75" s="22">
        <f>M75+N75</f>
        <v>206</v>
      </c>
      <c r="P75" s="23" t="s">
        <v>32</v>
      </c>
      <c r="Q75" s="24">
        <f>O75*F75</f>
        <v>230.51746098874625</v>
      </c>
    </row>
    <row r="76" spans="1:17" ht="12.75">
      <c r="A76" s="12">
        <v>2</v>
      </c>
      <c r="B76" s="13" t="s">
        <v>162</v>
      </c>
      <c r="C76" s="14" t="s">
        <v>71</v>
      </c>
      <c r="D76" s="21" t="s">
        <v>123</v>
      </c>
      <c r="E76" s="16">
        <v>68.1</v>
      </c>
      <c r="F76" s="17">
        <f>POWER(10,(0.75194503*(LOG10(E76/175.508)*LOG10(E76/175.508))))</f>
        <v>1.340021966907077</v>
      </c>
      <c r="G76" s="12">
        <v>53</v>
      </c>
      <c r="H76" s="20">
        <v>58</v>
      </c>
      <c r="I76" s="26" t="s">
        <v>163</v>
      </c>
      <c r="J76" s="12">
        <v>63</v>
      </c>
      <c r="K76" s="20">
        <v>68</v>
      </c>
      <c r="L76" s="20">
        <v>70</v>
      </c>
      <c r="M76" s="21">
        <f>MAX(G76:I76)</f>
        <v>58</v>
      </c>
      <c r="N76" s="21">
        <f>MAX(J76:L76)</f>
        <v>70</v>
      </c>
      <c r="O76" s="22">
        <f>M76+N76</f>
        <v>128</v>
      </c>
      <c r="P76" s="23" t="s">
        <v>28</v>
      </c>
      <c r="Q76" s="24">
        <f>O76*F76</f>
        <v>171.52281176410585</v>
      </c>
    </row>
    <row r="77" spans="1:17" ht="12.75">
      <c r="A77" s="12">
        <v>1</v>
      </c>
      <c r="B77" s="13" t="s">
        <v>164</v>
      </c>
      <c r="C77" s="14" t="s">
        <v>71</v>
      </c>
      <c r="D77" s="21" t="s">
        <v>123</v>
      </c>
      <c r="E77" s="16">
        <v>72.5</v>
      </c>
      <c r="F77" s="17">
        <f>POWER(10,(0.75194503*(LOG10(E77/175.508)*LOG10(E77/175.508))))</f>
        <v>1.2907884741101292</v>
      </c>
      <c r="G77" s="12">
        <v>43</v>
      </c>
      <c r="H77" s="20">
        <v>48</v>
      </c>
      <c r="I77" s="26" t="s">
        <v>165</v>
      </c>
      <c r="J77" s="12">
        <v>55</v>
      </c>
      <c r="K77" s="18" t="s">
        <v>64</v>
      </c>
      <c r="L77" s="20">
        <v>60</v>
      </c>
      <c r="M77" s="21">
        <f>MAX(G77:I77)</f>
        <v>48</v>
      </c>
      <c r="N77" s="21">
        <f>MAX(J77:L77)</f>
        <v>60</v>
      </c>
      <c r="O77" s="22">
        <f>M77+N77</f>
        <v>108</v>
      </c>
      <c r="P77" s="23" t="s">
        <v>35</v>
      </c>
      <c r="Q77" s="24">
        <f>O77*F77</f>
        <v>139.40515520389394</v>
      </c>
    </row>
    <row r="78" spans="5:16" ht="12.75">
      <c r="E78"/>
      <c r="P78"/>
    </row>
    <row r="79" spans="5:16" ht="12.75">
      <c r="E79" s="51" t="s">
        <v>166</v>
      </c>
      <c r="F79" s="51"/>
      <c r="G79" s="27" t="s">
        <v>167</v>
      </c>
      <c r="H79" s="27"/>
      <c r="I79" s="28"/>
      <c r="J79" s="7"/>
      <c r="K79" s="52" t="s">
        <v>168</v>
      </c>
      <c r="L79" s="52"/>
      <c r="M79" s="29" t="s">
        <v>167</v>
      </c>
      <c r="N79" s="30"/>
      <c r="P79"/>
    </row>
    <row r="80" spans="5:16" ht="12.75">
      <c r="E80" s="31"/>
      <c r="F80" s="8"/>
      <c r="G80" s="27" t="s">
        <v>169</v>
      </c>
      <c r="H80" s="27"/>
      <c r="I80" s="28"/>
      <c r="J80" s="7"/>
      <c r="K80" s="3"/>
      <c r="M80" t="s">
        <v>170</v>
      </c>
      <c r="P80"/>
    </row>
    <row r="81" spans="2:7" ht="12.75">
      <c r="B81" s="32"/>
      <c r="C81" s="27"/>
      <c r="D81" s="33"/>
      <c r="E81"/>
      <c r="G81" t="s">
        <v>171</v>
      </c>
    </row>
    <row r="82" spans="2:13" ht="12.75">
      <c r="B82" s="34"/>
      <c r="C82" s="27"/>
      <c r="D82" s="33"/>
      <c r="E82"/>
      <c r="G82" t="s">
        <v>172</v>
      </c>
      <c r="L82" s="35" t="s">
        <v>173</v>
      </c>
      <c r="M82" s="29" t="s">
        <v>179</v>
      </c>
    </row>
    <row r="83" spans="5:16" ht="12.75">
      <c r="E83"/>
      <c r="G83" t="s">
        <v>174</v>
      </c>
      <c r="P83"/>
    </row>
    <row r="84" spans="5:16" ht="12.75">
      <c r="E84"/>
      <c r="G84" t="s">
        <v>175</v>
      </c>
      <c r="P84"/>
    </row>
    <row r="85" spans="5:16" ht="12.75">
      <c r="E85"/>
      <c r="P85"/>
    </row>
    <row r="86" spans="5:16" ht="12.75">
      <c r="E86"/>
      <c r="P86"/>
    </row>
    <row r="87" spans="5:16" ht="12.75">
      <c r="E87"/>
      <c r="P87"/>
    </row>
    <row r="88" spans="5:16" ht="12.75">
      <c r="E88"/>
      <c r="P88"/>
    </row>
    <row r="89" spans="5:16" ht="12.75">
      <c r="E89"/>
      <c r="P89"/>
    </row>
    <row r="90" spans="5:16" ht="12.75">
      <c r="E90"/>
      <c r="P90"/>
    </row>
    <row r="91" spans="5:16" ht="12.75">
      <c r="E91"/>
      <c r="P91"/>
    </row>
    <row r="92" spans="5:16" ht="12.75">
      <c r="E92"/>
      <c r="P92"/>
    </row>
    <row r="93" spans="5:16" ht="12.75">
      <c r="E93"/>
      <c r="P93"/>
    </row>
    <row r="94" spans="5:16" ht="12.75">
      <c r="E94"/>
      <c r="P94"/>
    </row>
    <row r="95" spans="5:16" ht="12.75">
      <c r="E95"/>
      <c r="P95"/>
    </row>
    <row r="96" spans="5:16" ht="12.75">
      <c r="E96"/>
      <c r="P96"/>
    </row>
    <row r="97" spans="5:16" ht="12.75">
      <c r="E97"/>
      <c r="P97"/>
    </row>
    <row r="106" spans="5:16" ht="12.75">
      <c r="E106"/>
      <c r="P106"/>
    </row>
    <row r="107" spans="5:16" ht="12.75">
      <c r="E107"/>
      <c r="P107"/>
    </row>
    <row r="115" spans="2:14" ht="12.75">
      <c r="B115" s="36"/>
      <c r="C115" s="27"/>
      <c r="D115" s="33"/>
      <c r="E115" s="31"/>
      <c r="F115" s="8"/>
      <c r="G115" s="27"/>
      <c r="H115" s="9"/>
      <c r="J115" s="7"/>
      <c r="K115" s="7"/>
      <c r="N115" s="4"/>
    </row>
    <row r="116" spans="1:5" ht="12.75">
      <c r="A116" s="34"/>
      <c r="B116" s="37"/>
      <c r="C116" s="38"/>
      <c r="E116" s="39"/>
    </row>
    <row r="117" ht="12.75">
      <c r="A117" t="s">
        <v>176</v>
      </c>
    </row>
    <row r="119" spans="1:3" ht="12.75">
      <c r="A119" s="40"/>
      <c r="B119" s="40" t="s">
        <v>177</v>
      </c>
      <c r="C119" s="40"/>
    </row>
    <row r="120" spans="1:3" ht="12.75">
      <c r="A120" s="41" t="s">
        <v>16</v>
      </c>
      <c r="B120" s="41" t="s">
        <v>6</v>
      </c>
      <c r="C120" s="41" t="s">
        <v>17</v>
      </c>
    </row>
    <row r="121" spans="1:5" ht="12.75">
      <c r="A121" s="41"/>
      <c r="B121" s="42"/>
      <c r="C121" s="43"/>
      <c r="D121" s="44"/>
      <c r="E121" s="45"/>
    </row>
    <row r="122" spans="1:5" ht="12.75">
      <c r="A122" s="41"/>
      <c r="B122" s="42"/>
      <c r="C122" s="43"/>
      <c r="D122" s="44"/>
      <c r="E122" s="45"/>
    </row>
    <row r="123" spans="1:5" ht="12.75">
      <c r="A123" s="41"/>
      <c r="B123" s="42"/>
      <c r="C123" s="43"/>
      <c r="D123" s="44"/>
      <c r="E123" s="45"/>
    </row>
    <row r="124" spans="1:5" ht="12.75">
      <c r="A124" s="3"/>
      <c r="B124" s="34"/>
      <c r="C124" s="46"/>
      <c r="D124" s="44"/>
      <c r="E124" s="45"/>
    </row>
    <row r="125" spans="1:5" ht="12.75">
      <c r="A125" s="3"/>
      <c r="B125" s="34"/>
      <c r="C125" s="46"/>
      <c r="D125" s="44"/>
      <c r="E125" s="45"/>
    </row>
    <row r="126" spans="1:5" ht="12.75">
      <c r="A126" s="3"/>
      <c r="B126" s="34"/>
      <c r="C126" s="46"/>
      <c r="D126" s="44"/>
      <c r="E126" s="45"/>
    </row>
    <row r="127" spans="4:5" ht="12.75">
      <c r="D127" s="47"/>
      <c r="E127" s="48"/>
    </row>
    <row r="128" spans="1:5" ht="12.75">
      <c r="A128" s="40"/>
      <c r="B128" s="40" t="s">
        <v>178</v>
      </c>
      <c r="C128" s="40"/>
      <c r="D128" s="47"/>
      <c r="E128" s="48"/>
    </row>
    <row r="129" spans="1:5" ht="12.75">
      <c r="A129" s="41" t="s">
        <v>16</v>
      </c>
      <c r="B129" s="41" t="s">
        <v>6</v>
      </c>
      <c r="C129" s="41" t="s">
        <v>17</v>
      </c>
      <c r="D129" s="47"/>
      <c r="E129" s="48"/>
    </row>
    <row r="130" spans="1:5" ht="12.75">
      <c r="A130" s="41"/>
      <c r="B130" s="49"/>
      <c r="C130" s="43"/>
      <c r="D130" s="44"/>
      <c r="E130" s="45"/>
    </row>
    <row r="131" spans="1:5" ht="12.75">
      <c r="A131" s="41"/>
      <c r="B131" s="42"/>
      <c r="C131" s="43"/>
      <c r="D131" s="44"/>
      <c r="E131" s="45"/>
    </row>
    <row r="132" spans="1:5" ht="12.75">
      <c r="A132" s="41"/>
      <c r="B132" s="42"/>
      <c r="C132" s="43"/>
      <c r="D132" s="44"/>
      <c r="E132" s="45"/>
    </row>
  </sheetData>
  <sheetProtection selectLockedCells="1" selectUnlockedCells="1"/>
  <mergeCells count="49">
    <mergeCell ref="D6:D7"/>
    <mergeCell ref="E6:E7"/>
    <mergeCell ref="F6:F7"/>
    <mergeCell ref="A1:Q1"/>
    <mergeCell ref="A2:Q2"/>
    <mergeCell ref="A3:Q3"/>
    <mergeCell ref="A5:F5"/>
    <mergeCell ref="G5:L5"/>
    <mergeCell ref="M5:Q5"/>
    <mergeCell ref="A22:Q22"/>
    <mergeCell ref="G6:I6"/>
    <mergeCell ref="J6:L6"/>
    <mergeCell ref="M6:M7"/>
    <mergeCell ref="N6:N7"/>
    <mergeCell ref="O6:O7"/>
    <mergeCell ref="P6:P7"/>
    <mergeCell ref="A6:A7"/>
    <mergeCell ref="B6:B7"/>
    <mergeCell ref="C6:C7"/>
    <mergeCell ref="B28:B29"/>
    <mergeCell ref="C28:C29"/>
    <mergeCell ref="D28:D29"/>
    <mergeCell ref="E28:E29"/>
    <mergeCell ref="F28:F29"/>
    <mergeCell ref="Q6:Q7"/>
    <mergeCell ref="A8:Q8"/>
    <mergeCell ref="A13:Q13"/>
    <mergeCell ref="A15:Q15"/>
    <mergeCell ref="A18:Q18"/>
    <mergeCell ref="J28:L28"/>
    <mergeCell ref="M28:M29"/>
    <mergeCell ref="N28:N29"/>
    <mergeCell ref="O28:O29"/>
    <mergeCell ref="P28:P29"/>
    <mergeCell ref="A25:Q25"/>
    <mergeCell ref="A27:F27"/>
    <mergeCell ref="G27:L27"/>
    <mergeCell ref="M27:Q27"/>
    <mergeCell ref="A28:A29"/>
    <mergeCell ref="A74:Q74"/>
    <mergeCell ref="E79:F79"/>
    <mergeCell ref="K79:L79"/>
    <mergeCell ref="Q28:Q29"/>
    <mergeCell ref="A30:Q30"/>
    <mergeCell ref="A38:Q38"/>
    <mergeCell ref="A44:Q44"/>
    <mergeCell ref="A57:Q57"/>
    <mergeCell ref="A63:Q63"/>
    <mergeCell ref="G28:I28"/>
  </mergeCells>
  <printOptions/>
  <pageMargins left="0" right="0" top="0.39375" bottom="0.39375" header="0.5118055555555555" footer="0.5118055555555555"/>
  <pageSetup horizontalDpi="300" verticalDpi="300" orientation="landscape" paperSize="9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dcterms:created xsi:type="dcterms:W3CDTF">2019-10-20T17:13:39Z</dcterms:created>
  <dcterms:modified xsi:type="dcterms:W3CDTF">2019-10-20T19:07:29Z</dcterms:modified>
  <cp:category/>
  <cp:version/>
  <cp:contentType/>
  <cp:contentStatus/>
</cp:coreProperties>
</file>