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6" activeTab="0"/>
  </bookViews>
  <sheets>
    <sheet name="EMV U15 &amp; A.Luhaääre mälestusvõistlus 2020" sheetId="1" r:id="rId1"/>
  </sheets>
  <definedNames>
    <definedName name="_xlnm.Print_Area" localSheetId="0">'EMV U15 &amp; A.Luhaääre mälestusvõistlus 2020'!$T$19</definedName>
  </definedNames>
  <calcPr fullCalcOnLoad="1"/>
</workbook>
</file>

<file path=xl/sharedStrings.xml><?xml version="1.0" encoding="utf-8"?>
<sst xmlns="http://schemas.openxmlformats.org/spreadsheetml/2006/main" count="395" uniqueCount="168">
  <si>
    <t>Eesti U-15 meistrivõistlused, Arnold Luhaääre XXVIII mälestusvõistlused</t>
  </si>
  <si>
    <t>Abja-Paluoja spordihoonne</t>
  </si>
  <si>
    <t>I grupp: Kõik tüdrukud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</si>
  <si>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</si>
  <si>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</si>
  <si>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</si>
  <si>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</si>
  <si>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</si>
  <si>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</si>
  <si>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</si>
  <si>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</si>
  <si>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</si>
  <si>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</si>
  <si>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</si>
  <si>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</si>
  <si>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</si>
  <si>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</si>
  <si>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</si>
  <si>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</si>
  <si>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Tüdrukud -35</t>
  </si>
  <si>
    <t>Liisa Babak</t>
  </si>
  <si>
    <t>Vargamäe</t>
  </si>
  <si>
    <t>30x</t>
  </si>
  <si>
    <t>I</t>
  </si>
  <si>
    <t>Rebeka Park</t>
  </si>
  <si>
    <t>16x</t>
  </si>
  <si>
    <t>II</t>
  </si>
  <si>
    <t>Pilleriin Ahtvee</t>
  </si>
  <si>
    <t>Ülo</t>
  </si>
  <si>
    <t>17x</t>
  </si>
  <si>
    <t>III</t>
  </si>
  <si>
    <t>Tüdrukud -40</t>
  </si>
  <si>
    <t>Rihanna Reimets</t>
  </si>
  <si>
    <t>14x</t>
  </si>
  <si>
    <t>19x</t>
  </si>
  <si>
    <t>Tüdrukud -45</t>
  </si>
  <si>
    <t>Kirke Ojasaar</t>
  </si>
  <si>
    <t>Mäksa</t>
  </si>
  <si>
    <t>28x</t>
  </si>
  <si>
    <t>Rita Reimets</t>
  </si>
  <si>
    <t>Tüdrukud -49</t>
  </si>
  <si>
    <t>Hanna-Liisa Mat</t>
  </si>
  <si>
    <t>38x</t>
  </si>
  <si>
    <t>Raheli Jürgenson</t>
  </si>
  <si>
    <t>33x</t>
  </si>
  <si>
    <t>Tüdrukud -55</t>
  </si>
  <si>
    <t>Vlada Makovei</t>
  </si>
  <si>
    <t>Jõud Junior</t>
  </si>
  <si>
    <t>32x</t>
  </si>
  <si>
    <t>Tüdrukud -59</t>
  </si>
  <si>
    <t>Nele Marie Palmeos</t>
  </si>
  <si>
    <t>Loore-Lii Aviste</t>
  </si>
  <si>
    <t>45x</t>
  </si>
  <si>
    <t>60x</t>
  </si>
  <si>
    <t>Tüdrukud – 64</t>
  </si>
  <si>
    <t>Emma Kivirand</t>
  </si>
  <si>
    <t>48x</t>
  </si>
  <si>
    <t>58x</t>
  </si>
  <si>
    <r>
      <t>Tüdrukud -71</t>
    </r>
    <r>
      <rPr>
        <sz val="10"/>
        <rFont val="Arial"/>
        <family val="2"/>
      </rPr>
      <t xml:space="preserve"> (Luhaääre arvestuses +64)</t>
    </r>
  </si>
  <si>
    <t>Emely Raud</t>
  </si>
  <si>
    <t>Edu</t>
  </si>
  <si>
    <t>Tüdrukud -76</t>
  </si>
  <si>
    <t>Merti Hein</t>
  </si>
  <si>
    <t>24x</t>
  </si>
  <si>
    <t>Tüdrukud +76</t>
  </si>
  <si>
    <t>Liisbeth Rosenstein</t>
  </si>
  <si>
    <t>50x</t>
  </si>
  <si>
    <t>65x</t>
  </si>
  <si>
    <t>Žürii:</t>
  </si>
  <si>
    <t>Kohtunikud:</t>
  </si>
  <si>
    <t>Eduard Kaljapulk</t>
  </si>
  <si>
    <t>Sekretär:</t>
  </si>
  <si>
    <t>Endel Põld</t>
  </si>
  <si>
    <t>Herbert Reimets</t>
  </si>
  <si>
    <t>Aeg:</t>
  </si>
  <si>
    <t>Kristi Zueva</t>
  </si>
  <si>
    <t>Georgi Georgijevski</t>
  </si>
  <si>
    <t>II grupp: Mehed -39, -44, -49, -55</t>
  </si>
  <si>
    <t>Koht EMV</t>
  </si>
  <si>
    <r>
      <t>Mehed -34</t>
    </r>
    <r>
      <rPr>
        <sz val="10"/>
        <rFont val="Arial"/>
        <family val="2"/>
      </rPr>
      <t xml:space="preserve"> (Luhaääre arvestuses); </t>
    </r>
    <r>
      <rPr>
        <b/>
        <sz val="10"/>
        <rFont val="Arial"/>
        <family val="2"/>
      </rPr>
      <t>Mehed 39 EMV arvestuses</t>
    </r>
  </si>
  <si>
    <t>Luhaääre mv</t>
  </si>
  <si>
    <t>Nikita Silin</t>
  </si>
  <si>
    <t>Daniel Purk</t>
  </si>
  <si>
    <t>37x</t>
  </si>
  <si>
    <t>Prohor Kimmer</t>
  </si>
  <si>
    <t>Nikita Merkurjev</t>
  </si>
  <si>
    <t>36x</t>
  </si>
  <si>
    <t>2</t>
  </si>
  <si>
    <t>Kert Allik</t>
  </si>
  <si>
    <t>34</t>
  </si>
  <si>
    <t>15</t>
  </si>
  <si>
    <t>20x</t>
  </si>
  <si>
    <t>20</t>
  </si>
  <si>
    <t>25</t>
  </si>
  <si>
    <t>28</t>
  </si>
  <si>
    <t>6</t>
  </si>
  <si>
    <t>34,10 kaal</t>
  </si>
  <si>
    <t>Mark Fljaum</t>
  </si>
  <si>
    <t>61x</t>
  </si>
  <si>
    <t>Mehed -44</t>
  </si>
  <si>
    <t>Erki Jalast</t>
  </si>
  <si>
    <t>Mehed -49</t>
  </si>
  <si>
    <t>Alex Purk</t>
  </si>
  <si>
    <t>Ronar-Tarmo Akkaja</t>
  </si>
  <si>
    <t>Ivan Vorobjov</t>
  </si>
  <si>
    <t>55x</t>
  </si>
  <si>
    <t>Mehed -55</t>
  </si>
  <si>
    <t>Artjom Matjuhhin</t>
  </si>
  <si>
    <t>K-J Kalev</t>
  </si>
  <si>
    <t>Romet Rämson</t>
  </si>
  <si>
    <t>Urmas Treier</t>
  </si>
  <si>
    <t>Artjom Matjuhhin kk -55kg U15 Eesti rekordid:</t>
  </si>
  <si>
    <t>Rebimine 63 kg</t>
  </si>
  <si>
    <t>Tõukamine 75 kg, 80 kg</t>
  </si>
  <si>
    <t>Summa 138 kg, 143 kg</t>
  </si>
  <si>
    <t>III grupp: Mehed -61, -67, -73</t>
  </si>
  <si>
    <t>Mehed -61</t>
  </si>
  <si>
    <t>Erik Grigorjan</t>
  </si>
  <si>
    <t>40x</t>
  </si>
  <si>
    <t>Kaspar Sepp</t>
  </si>
  <si>
    <t>.2005</t>
  </si>
  <si>
    <t>34x</t>
  </si>
  <si>
    <t>Siim Luhaäär</t>
  </si>
  <si>
    <t>25x</t>
  </si>
  <si>
    <t>Mehed -67</t>
  </si>
  <si>
    <t>Even Puusepp</t>
  </si>
  <si>
    <t>Individuaal</t>
  </si>
  <si>
    <t>Maiko Jalast</t>
  </si>
  <si>
    <t>Mehed -73</t>
  </si>
  <si>
    <t>Dmitri Dodonov</t>
  </si>
  <si>
    <t>Aleksei Kuzmin</t>
  </si>
  <si>
    <t>97x</t>
  </si>
  <si>
    <t>Gleb Pušin</t>
  </si>
  <si>
    <t>Kait Viks</t>
  </si>
  <si>
    <t>60X</t>
  </si>
  <si>
    <t>Oskar Orlov</t>
  </si>
  <si>
    <t>Kaisa Kivirand</t>
  </si>
  <si>
    <t>Maiko Jalast kk -67 kg     U13 Eesti rekordid:</t>
  </si>
  <si>
    <t>Rebimine 74 kg, 77 kg</t>
  </si>
  <si>
    <t>Tõukamine 84 kg, 87 kg, 90 kg</t>
  </si>
  <si>
    <t>Summa 161 kg, 164 kg, 167 kg</t>
  </si>
  <si>
    <t>IV grupp: Mehed -81, -89, +89</t>
  </si>
  <si>
    <t>Mehed -81</t>
  </si>
  <si>
    <t>Kirill Jagur</t>
  </si>
  <si>
    <t>Aimar Kiivits</t>
  </si>
  <si>
    <t>66x</t>
  </si>
  <si>
    <t>Robin Sepma</t>
  </si>
  <si>
    <t>Karmo Mõtlik</t>
  </si>
  <si>
    <t>57x</t>
  </si>
  <si>
    <t>Mehed -89</t>
  </si>
  <si>
    <t>Ravil Klimov</t>
  </si>
  <si>
    <t>Robin Kangur</t>
  </si>
  <si>
    <t>Mehed +89</t>
  </si>
  <si>
    <t>Aleksander Janson</t>
  </si>
  <si>
    <t>75x</t>
  </si>
  <si>
    <t>100x</t>
  </si>
  <si>
    <t>Vladislav Kostjuk</t>
  </si>
  <si>
    <t>Roomet Väli</t>
  </si>
  <si>
    <t>130x</t>
  </si>
  <si>
    <t>Erik Raagmets</t>
  </si>
  <si>
    <t>Roomet Väli kk -96 kg     U15 Eesti rekordid:</t>
  </si>
  <si>
    <t>Rebimine 109 kg</t>
  </si>
  <si>
    <t>Tõukamine 128 kg</t>
  </si>
  <si>
    <t>Summa 237 kg</t>
  </si>
  <si>
    <t>U17 Eesti rekordid:</t>
  </si>
  <si>
    <t>Paremusjärjestus Sinclairi punktisüsteemi järgi</t>
  </si>
  <si>
    <t>Naised</t>
  </si>
  <si>
    <t>Mehed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</si>
</sst>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</numFmts>
  <fonts count="29">
    <font>
      <sz val="11"/>
      <color indexed="63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63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3" borderId="0" applyNumberFormat="0" applyBorder="0" applyAlignment="0" applyProtection="0"/>
    <xf numFmtId="164" fontId="6" fillId="4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2" applyNumberFormat="0" applyFill="0" applyAlignment="0" applyProtection="0"/>
    <xf numFmtId="164" fontId="9" fillId="17" borderId="3" applyNumberFormat="0" applyAlignment="0" applyProtection="0"/>
    <xf numFmtId="164" fontId="10" fillId="0" borderId="4" applyNumberFormat="0" applyFill="0" applyAlignment="0" applyProtection="0"/>
    <xf numFmtId="164" fontId="1" fillId="18" borderId="5" applyNumberFormat="0" applyAlignment="0" applyProtection="0"/>
    <xf numFmtId="164" fontId="11" fillId="19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  <xf numFmtId="164" fontId="16" fillId="0" borderId="0" applyNumberFormat="0" applyFill="0" applyBorder="0" applyAlignment="0" applyProtection="0"/>
    <xf numFmtId="164" fontId="17" fillId="7" borderId="1" applyNumberFormat="0" applyAlignment="0" applyProtection="0"/>
    <xf numFmtId="164" fontId="18" fillId="16" borderId="9" applyNumberFormat="0" applyAlignment="0" applyProtection="0"/>
  </cellStyleXfs>
  <cellXfs count="10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0" fillId="24" borderId="0" xfId="0" applyFill="1" applyBorder="1" applyAlignment="1">
      <alignment/>
    </xf>
    <xf numFmtId="164" fontId="0" fillId="24" borderId="10" xfId="0" applyFill="1" applyBorder="1" applyAlignment="1">
      <alignment/>
    </xf>
    <xf numFmtId="164" fontId="18" fillId="0" borderId="0" xfId="0" applyFont="1" applyAlignment="1">
      <alignment/>
    </xf>
    <xf numFmtId="164" fontId="19" fillId="0" borderId="11" xfId="0" applyFont="1" applyBorder="1" applyAlignment="1">
      <alignment horizontal="center"/>
    </xf>
    <xf numFmtId="164" fontId="22" fillId="0" borderId="11" xfId="0" applyFont="1" applyBorder="1" applyAlignment="1">
      <alignment horizontal="center" vertical="center" wrapText="1"/>
    </xf>
    <xf numFmtId="165" fontId="22" fillId="0" borderId="11" xfId="0" applyNumberFormat="1" applyFont="1" applyBorder="1" applyAlignment="1">
      <alignment horizontal="center" vertical="center" wrapText="1"/>
    </xf>
    <xf numFmtId="167" fontId="22" fillId="0" borderId="11" xfId="0" applyNumberFormat="1" applyFont="1" applyBorder="1" applyAlignment="1">
      <alignment horizontal="center" vertical="center" wrapText="1"/>
    </xf>
    <xf numFmtId="164" fontId="22" fillId="0" borderId="11" xfId="0" applyFont="1" applyBorder="1" applyAlignment="1">
      <alignment horizontal="center" vertical="center"/>
    </xf>
    <xf numFmtId="164" fontId="23" fillId="0" borderId="11" xfId="0" applyFont="1" applyBorder="1" applyAlignment="1">
      <alignment horizontal="center" vertical="center"/>
    </xf>
    <xf numFmtId="165" fontId="22" fillId="0" borderId="11" xfId="0" applyNumberFormat="1" applyFont="1" applyBorder="1" applyAlignment="1">
      <alignment horizontal="center" vertical="center"/>
    </xf>
    <xf numFmtId="168" fontId="19" fillId="3" borderId="12" xfId="0" applyNumberFormat="1" applyFont="1" applyFill="1" applyBorder="1" applyAlignment="1">
      <alignment horizontal="center"/>
    </xf>
    <xf numFmtId="164" fontId="0" fillId="0" borderId="11" xfId="0" applyFill="1" applyBorder="1" applyAlignment="1">
      <alignment horizontal="center"/>
    </xf>
    <xf numFmtId="164" fontId="1" fillId="25" borderId="11" xfId="0" applyFont="1" applyFill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4" fontId="1" fillId="0" borderId="11" xfId="0" applyFont="1" applyBorder="1" applyAlignment="1">
      <alignment horizontal="center"/>
    </xf>
    <xf numFmtId="165" fontId="1" fillId="0" borderId="11" xfId="0" applyNumberFormat="1" applyFont="1" applyBorder="1" applyAlignment="1" applyProtection="1">
      <alignment horizontal="center"/>
      <protection locked="0"/>
    </xf>
    <xf numFmtId="169" fontId="1" fillId="0" borderId="11" xfId="0" applyNumberFormat="1" applyFont="1" applyBorder="1" applyAlignment="1">
      <alignment horizontal="center"/>
    </xf>
    <xf numFmtId="164" fontId="0" fillId="25" borderId="11" xfId="0" applyFill="1" applyBorder="1" applyAlignment="1">
      <alignment horizontal="center"/>
    </xf>
    <xf numFmtId="164" fontId="1" fillId="25" borderId="11" xfId="0" applyFont="1" applyFill="1" applyBorder="1" applyAlignment="1" applyProtection="1">
      <alignment horizontal="center"/>
      <protection locked="0"/>
    </xf>
    <xf numFmtId="164" fontId="1" fillId="21" borderId="11" xfId="0" applyFont="1" applyFill="1" applyBorder="1" applyAlignment="1" applyProtection="1">
      <alignment horizontal="center"/>
      <protection locked="0"/>
    </xf>
    <xf numFmtId="164" fontId="1" fillId="0" borderId="11" xfId="0" applyNumberFormat="1" applyFont="1" applyBorder="1" applyAlignment="1">
      <alignment horizontal="center"/>
    </xf>
    <xf numFmtId="164" fontId="1" fillId="25" borderId="11" xfId="0" applyNumberFormat="1" applyFont="1" applyFill="1" applyBorder="1" applyAlignment="1">
      <alignment horizontal="center"/>
    </xf>
    <xf numFmtId="164" fontId="19" fillId="0" borderId="11" xfId="0" applyFont="1" applyFill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4" fontId="1" fillId="21" borderId="11" xfId="0" applyFont="1" applyFill="1" applyBorder="1" applyAlignment="1">
      <alignment horizontal="center"/>
    </xf>
    <xf numFmtId="168" fontId="19" fillId="3" borderId="11" xfId="0" applyNumberFormat="1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Border="1" applyAlignment="1" applyProtection="1">
      <alignment horizontal="right"/>
      <protection locked="0"/>
    </xf>
    <xf numFmtId="164" fontId="0" fillId="0" borderId="0" xfId="0" applyAlignment="1">
      <alignment/>
    </xf>
    <xf numFmtId="164" fontId="1" fillId="0" borderId="0" xfId="0" applyFont="1" applyAlignment="1" applyProtection="1">
      <alignment horizontal="center"/>
      <protection locked="0"/>
    </xf>
    <xf numFmtId="164" fontId="1" fillId="0" borderId="0" xfId="0" applyFont="1" applyBorder="1" applyAlignment="1">
      <alignment horizontal="right"/>
    </xf>
    <xf numFmtId="164" fontId="1" fillId="0" borderId="0" xfId="0" applyFont="1" applyFill="1" applyBorder="1" applyAlignment="1">
      <alignment/>
    </xf>
    <xf numFmtId="165" fontId="1" fillId="0" borderId="0" xfId="0" applyNumberFormat="1" applyFont="1" applyAlignment="1" applyProtection="1">
      <alignment horizontal="center"/>
      <protection locked="0"/>
    </xf>
    <xf numFmtId="164" fontId="1" fillId="0" borderId="0" xfId="0" applyFont="1" applyAlignment="1">
      <alignment horizontal="right"/>
    </xf>
    <xf numFmtId="164" fontId="1" fillId="0" borderId="0" xfId="0" applyFont="1" applyFill="1" applyBorder="1" applyAlignment="1">
      <alignment horizontal="left"/>
    </xf>
    <xf numFmtId="164" fontId="1" fillId="0" borderId="0" xfId="0" applyFont="1" applyAlignment="1">
      <alignment/>
    </xf>
    <xf numFmtId="164" fontId="24" fillId="0" borderId="11" xfId="0" applyFont="1" applyBorder="1" applyAlignment="1">
      <alignment horizontal="center" vertical="center"/>
    </xf>
    <xf numFmtId="168" fontId="19" fillId="8" borderId="12" xfId="0" applyNumberFormat="1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25" fillId="25" borderId="13" xfId="0" applyFont="1" applyFill="1" applyBorder="1" applyAlignment="1">
      <alignment horizontal="center"/>
    </xf>
    <xf numFmtId="166" fontId="25" fillId="0" borderId="13" xfId="0" applyNumberFormat="1" applyFont="1" applyBorder="1" applyAlignment="1">
      <alignment horizontal="center"/>
    </xf>
    <xf numFmtId="164" fontId="1" fillId="0" borderId="13" xfId="50" applyFont="1" applyBorder="1" applyAlignment="1">
      <alignment horizontal="center"/>
      <protection/>
    </xf>
    <xf numFmtId="164" fontId="1" fillId="25" borderId="13" xfId="50" applyFont="1" applyFill="1" applyBorder="1" applyAlignment="1">
      <alignment horizontal="center" vertical="center" wrapText="1"/>
      <protection/>
    </xf>
    <xf numFmtId="166" fontId="1" fillId="0" borderId="13" xfId="50" applyNumberFormat="1" applyFont="1" applyBorder="1" applyAlignment="1">
      <alignment horizontal="center" vertical="center" wrapText="1"/>
      <protection/>
    </xf>
    <xf numFmtId="164" fontId="1" fillId="0" borderId="13" xfId="50" applyFont="1" applyBorder="1" applyAlignment="1">
      <alignment horizontal="center" vertical="center" wrapText="1"/>
      <protection/>
    </xf>
    <xf numFmtId="164" fontId="1" fillId="25" borderId="13" xfId="50" applyFont="1" applyFill="1" applyBorder="1" applyAlignment="1">
      <alignment horizontal="center"/>
      <protection/>
    </xf>
    <xf numFmtId="166" fontId="1" fillId="0" borderId="13" xfId="50" applyNumberFormat="1" applyFont="1" applyBorder="1" applyAlignment="1">
      <alignment horizontal="center"/>
      <protection/>
    </xf>
    <xf numFmtId="164" fontId="0" fillId="0" borderId="14" xfId="0" applyFont="1" applyBorder="1" applyAlignment="1">
      <alignment/>
    </xf>
    <xf numFmtId="168" fontId="1" fillId="0" borderId="11" xfId="0" applyNumberFormat="1" applyFont="1" applyFill="1" applyBorder="1" applyAlignment="1">
      <alignment horizontal="center"/>
    </xf>
    <xf numFmtId="168" fontId="1" fillId="25" borderId="11" xfId="0" applyNumberFormat="1" applyFont="1" applyFill="1" applyBorder="1" applyAlignment="1">
      <alignment horizontal="center"/>
    </xf>
    <xf numFmtId="168" fontId="1" fillId="21" borderId="11" xfId="0" applyNumberFormat="1" applyFont="1" applyFill="1" applyBorder="1" applyAlignment="1">
      <alignment horizontal="center"/>
    </xf>
    <xf numFmtId="168" fontId="19" fillId="0" borderId="11" xfId="0" applyNumberFormat="1" applyFont="1" applyFill="1" applyBorder="1" applyAlignment="1">
      <alignment horizontal="center"/>
    </xf>
    <xf numFmtId="168" fontId="19" fillId="8" borderId="11" xfId="0" applyNumberFormat="1" applyFont="1" applyFill="1" applyBorder="1" applyAlignment="1">
      <alignment horizontal="center"/>
    </xf>
    <xf numFmtId="164" fontId="1" fillId="26" borderId="11" xfId="0" applyFont="1" applyFill="1" applyBorder="1" applyAlignment="1">
      <alignment horizontal="center"/>
    </xf>
    <xf numFmtId="164" fontId="1" fillId="26" borderId="11" xfId="0" applyFont="1" applyFill="1" applyBorder="1" applyAlignment="1" applyProtection="1">
      <alignment horizontal="center"/>
      <protection locked="0"/>
    </xf>
    <xf numFmtId="164" fontId="1" fillId="26" borderId="11" xfId="0" applyNumberFormat="1" applyFont="1" applyFill="1" applyBorder="1" applyAlignment="1">
      <alignment horizontal="center"/>
    </xf>
    <xf numFmtId="164" fontId="1" fillId="0" borderId="0" xfId="50" applyFont="1" applyFill="1" applyBorder="1" applyAlignment="1">
      <alignment horizontal="center"/>
      <protection/>
    </xf>
    <xf numFmtId="166" fontId="1" fillId="0" borderId="0" xfId="50" applyNumberFormat="1" applyFont="1" applyFill="1" applyBorder="1" applyAlignment="1">
      <alignment horizontal="center"/>
      <protection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169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 applyProtection="1">
      <alignment horizontal="center"/>
      <protection locked="0"/>
    </xf>
    <xf numFmtId="164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5" fontId="26" fillId="0" borderId="0" xfId="0" applyNumberFormat="1" applyFont="1" applyAlignment="1" applyProtection="1">
      <alignment horizontal="center"/>
      <protection locked="0"/>
    </xf>
    <xf numFmtId="164" fontId="7" fillId="0" borderId="0" xfId="0" applyFont="1" applyAlignment="1">
      <alignment/>
    </xf>
    <xf numFmtId="164" fontId="27" fillId="0" borderId="0" xfId="0" applyFont="1" applyAlignment="1">
      <alignment/>
    </xf>
    <xf numFmtId="164" fontId="7" fillId="0" borderId="0" xfId="0" applyFont="1" applyFill="1" applyBorder="1" applyAlignment="1">
      <alignment horizontal="center"/>
    </xf>
    <xf numFmtId="164" fontId="26" fillId="0" borderId="0" xfId="0" applyFont="1" applyAlignment="1">
      <alignment/>
    </xf>
    <xf numFmtId="164" fontId="7" fillId="0" borderId="0" xfId="0" applyFont="1" applyFill="1" applyBorder="1" applyAlignment="1">
      <alignment/>
    </xf>
    <xf numFmtId="164" fontId="1" fillId="0" borderId="11" xfId="0" applyFont="1" applyFill="1" applyBorder="1" applyAlignment="1" applyProtection="1">
      <alignment horizontal="center"/>
      <protection locked="0"/>
    </xf>
    <xf numFmtId="164" fontId="0" fillId="26" borderId="11" xfId="0" applyFill="1" applyBorder="1" applyAlignment="1">
      <alignment horizontal="center"/>
    </xf>
    <xf numFmtId="164" fontId="28" fillId="25" borderId="13" xfId="0" applyFont="1" applyFill="1" applyBorder="1" applyAlignment="1">
      <alignment horizontal="center"/>
    </xf>
    <xf numFmtId="166" fontId="28" fillId="0" borderId="13" xfId="0" applyNumberFormat="1" applyFont="1" applyBorder="1" applyAlignment="1">
      <alignment horizontal="center"/>
    </xf>
    <xf numFmtId="164" fontId="28" fillId="0" borderId="13" xfId="0" applyFont="1" applyBorder="1" applyAlignment="1">
      <alignment horizontal="center"/>
    </xf>
    <xf numFmtId="164" fontId="0" fillId="21" borderId="11" xfId="0" applyFont="1" applyFill="1" applyBorder="1" applyAlignment="1">
      <alignment horizontal="center"/>
    </xf>
    <xf numFmtId="166" fontId="1" fillId="0" borderId="0" xfId="50" applyNumberFormat="1" applyFont="1" applyBorder="1" applyAlignment="1">
      <alignment horizontal="center"/>
      <protection/>
    </xf>
    <xf numFmtId="164" fontId="1" fillId="0" borderId="0" xfId="50" applyFont="1" applyBorder="1" applyAlignment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9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6" fontId="28" fillId="0" borderId="11" xfId="0" applyNumberFormat="1" applyFont="1" applyBorder="1" applyAlignment="1">
      <alignment horizontal="center"/>
    </xf>
    <xf numFmtId="164" fontId="0" fillId="11" borderId="0" xfId="0" applyFill="1" applyAlignment="1">
      <alignment horizontal="center"/>
    </xf>
    <xf numFmtId="164" fontId="1" fillId="6" borderId="0" xfId="0" applyFont="1" applyFill="1" applyAlignment="1">
      <alignment horizontal="center"/>
    </xf>
    <xf numFmtId="164" fontId="1" fillId="6" borderId="0" xfId="0" applyFont="1" applyFill="1" applyBorder="1" applyAlignment="1">
      <alignment horizontal="center"/>
    </xf>
    <xf numFmtId="165" fontId="1" fillId="6" borderId="0" xfId="0" applyNumberFormat="1" applyFont="1" applyFill="1" applyBorder="1" applyAlignment="1">
      <alignment horizontal="center"/>
    </xf>
    <xf numFmtId="164" fontId="1" fillId="0" borderId="0" xfId="0" applyFont="1" applyFill="1" applyAlignment="1">
      <alignment horizontal="center"/>
    </xf>
    <xf numFmtId="164" fontId="19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4" fontId="1" fillId="6" borderId="0" xfId="50" applyFont="1" applyFill="1" applyBorder="1" applyAlignment="1">
      <alignment horizontal="center"/>
      <protection/>
    </xf>
    <xf numFmtId="164" fontId="1" fillId="0" borderId="0" xfId="50" applyFont="1" applyFill="1" applyBorder="1" applyAlignment="1">
      <alignment horizontal="center" vertical="center" wrapText="1"/>
      <protection/>
    </xf>
    <xf numFmtId="164" fontId="25" fillId="0" borderId="0" xfId="0" applyFont="1" applyFill="1" applyBorder="1" applyAlignment="1">
      <alignment horizontal="center"/>
    </xf>
    <xf numFmtId="164" fontId="28" fillId="0" borderId="0" xfId="0" applyFont="1" applyFill="1" applyBorder="1" applyAlignment="1">
      <alignment horizontal="center"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– rõhk1" xfId="20"/>
    <cellStyle name="20% – rõhk2" xfId="21"/>
    <cellStyle name="20% – rõhk3" xfId="22"/>
    <cellStyle name="20% – rõhk4" xfId="23"/>
    <cellStyle name="20% – rõhk5" xfId="24"/>
    <cellStyle name="20% – rõhk6" xfId="25"/>
    <cellStyle name="40% – rõhk1" xfId="26"/>
    <cellStyle name="40% – rõhk2" xfId="27"/>
    <cellStyle name="40% – rõhk3" xfId="28"/>
    <cellStyle name="40% – rõhk4" xfId="29"/>
    <cellStyle name="40% – rõhk5" xfId="30"/>
    <cellStyle name="40% – rõhk6" xfId="31"/>
    <cellStyle name="60% – rõhk1" xfId="32"/>
    <cellStyle name="60% – rõhk2" xfId="33"/>
    <cellStyle name="60% – rõhk3" xfId="34"/>
    <cellStyle name="60% – rõhk4" xfId="35"/>
    <cellStyle name="60% – rõhk5" xfId="36"/>
    <cellStyle name="60% – rõhk6" xfId="37"/>
    <cellStyle name="Arvutus" xfId="38"/>
    <cellStyle name="Halb" xfId="39"/>
    <cellStyle name="Hea" xfId="40"/>
    <cellStyle name="Hoiatuse tekst" xfId="41"/>
    <cellStyle name="Kokku" xfId="42"/>
    <cellStyle name="Kontrolli lahtrit" xfId="43"/>
    <cellStyle name="Lingitud lahter" xfId="44"/>
    <cellStyle name="Märkus" xfId="45"/>
    <cellStyle name="Neutraalne" xfId="46"/>
    <cellStyle name="Normaallaad 2" xfId="47"/>
    <cellStyle name="Normal 13" xfId="48"/>
    <cellStyle name="Normal 15" xfId="49"/>
    <cellStyle name="Normal 2" xfId="50"/>
    <cellStyle name="Pealkiri" xfId="51"/>
    <cellStyle name="Pealkiri 1" xfId="52"/>
    <cellStyle name="Pealkiri 2" xfId="53"/>
    <cellStyle name="Pealkiri 3" xfId="54"/>
    <cellStyle name="Pealkiri 4" xfId="55"/>
    <cellStyle name="Rõhk1" xfId="56"/>
    <cellStyle name="Rõhk2" xfId="57"/>
    <cellStyle name="Rõhk3" xfId="58"/>
    <cellStyle name="Rõhk4" xfId="59"/>
    <cellStyle name="Rõhk5" xfId="60"/>
    <cellStyle name="Rõhk6" xfId="61"/>
    <cellStyle name="Selgitav tekst" xfId="62"/>
    <cellStyle name="Sisestus" xfId="63"/>
    <cellStyle name="Väljund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5"/>
  <sheetViews>
    <sheetView tabSelected="1" workbookViewId="0" topLeftCell="A67">
      <selection activeCell="R80" sqref="R80"/>
    </sheetView>
  </sheetViews>
  <sheetFormatPr defaultColWidth="9.140625" defaultRowHeight="15"/>
  <cols>
    <col min="1" max="1" width="4.57421875" style="0" customWidth="1"/>
    <col min="2" max="2" width="19.8515625" style="0" customWidth="1"/>
    <col min="3" max="3" width="12.00390625" style="0" customWidth="1"/>
    <col min="4" max="4" width="12.8515625" style="0" customWidth="1"/>
    <col min="5" max="5" width="7.7109375" style="1" customWidth="1"/>
    <col min="6" max="6" width="7.57421875" style="0" customWidth="1"/>
    <col min="7" max="7" width="6.7109375" style="0" customWidth="1"/>
    <col min="8" max="8" width="7.57421875" style="0" customWidth="1"/>
    <col min="9" max="12" width="6.7109375" style="0" customWidth="1"/>
    <col min="13" max="13" width="7.421875" style="0" customWidth="1"/>
    <col min="14" max="14" width="7.8515625" style="0" customWidth="1"/>
    <col min="15" max="15" width="7.140625" style="0" customWidth="1"/>
    <col min="16" max="16" width="7.140625" style="2" customWidth="1"/>
    <col min="17" max="17" width="7.57421875" style="0" customWidth="1"/>
  </cols>
  <sheetData>
    <row r="1" spans="1:17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4">
        <v>44107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6" ht="12.75">
      <c r="A4" s="6"/>
      <c r="E4"/>
      <c r="P4"/>
    </row>
    <row r="5" spans="1:16" ht="12.75">
      <c r="A5" s="7"/>
      <c r="B5" s="8" t="s">
        <v>2</v>
      </c>
      <c r="E5"/>
      <c r="P5"/>
    </row>
    <row r="6" spans="1:17" ht="12.75" customHeight="1">
      <c r="A6" s="9" t="s">
        <v>3</v>
      </c>
      <c r="B6" s="9"/>
      <c r="C6" s="9"/>
      <c r="D6" s="9"/>
      <c r="E6" s="9"/>
      <c r="F6" s="9"/>
      <c r="G6" s="9" t="s">
        <v>4</v>
      </c>
      <c r="H6" s="9"/>
      <c r="I6" s="9"/>
      <c r="J6" s="9"/>
      <c r="K6" s="9"/>
      <c r="L6" s="9"/>
      <c r="M6" s="9" t="s">
        <v>5</v>
      </c>
      <c r="N6" s="9"/>
      <c r="O6" s="9"/>
      <c r="P6" s="9"/>
      <c r="Q6" s="9"/>
    </row>
    <row r="7" spans="1:17" ht="14.25" customHeight="1">
      <c r="A7" s="10" t="s">
        <v>6</v>
      </c>
      <c r="B7" s="10" t="s">
        <v>7</v>
      </c>
      <c r="C7" s="10" t="s">
        <v>8</v>
      </c>
      <c r="D7" s="10" t="s">
        <v>9</v>
      </c>
      <c r="E7" s="11" t="s">
        <v>10</v>
      </c>
      <c r="F7" s="12" t="s">
        <v>11</v>
      </c>
      <c r="G7" s="13" t="s">
        <v>12</v>
      </c>
      <c r="H7" s="13"/>
      <c r="I7" s="13"/>
      <c r="J7" s="13" t="s">
        <v>13</v>
      </c>
      <c r="K7" s="13"/>
      <c r="L7" s="13"/>
      <c r="M7" s="13" t="s">
        <v>14</v>
      </c>
      <c r="N7" s="13" t="s">
        <v>15</v>
      </c>
      <c r="O7" s="13" t="s">
        <v>16</v>
      </c>
      <c r="P7" s="14" t="s">
        <v>17</v>
      </c>
      <c r="Q7" s="15" t="s">
        <v>18</v>
      </c>
    </row>
    <row r="8" spans="1:17" ht="12.75">
      <c r="A8" s="10"/>
      <c r="B8" s="10"/>
      <c r="C8" s="10"/>
      <c r="D8" s="10"/>
      <c r="E8" s="11"/>
      <c r="F8" s="12"/>
      <c r="G8" s="13">
        <v>1</v>
      </c>
      <c r="H8" s="13">
        <v>2</v>
      </c>
      <c r="I8" s="13">
        <v>3</v>
      </c>
      <c r="J8" s="13">
        <v>1</v>
      </c>
      <c r="K8" s="13">
        <v>2</v>
      </c>
      <c r="L8" s="13">
        <v>3</v>
      </c>
      <c r="M8" s="13"/>
      <c r="N8" s="13"/>
      <c r="O8" s="13"/>
      <c r="P8" s="14"/>
      <c r="Q8" s="15"/>
    </row>
    <row r="9" spans="1:17" ht="12.7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2.75">
      <c r="A10" s="17">
        <v>3</v>
      </c>
      <c r="B10" s="18" t="s">
        <v>20</v>
      </c>
      <c r="C10" s="19">
        <v>40362</v>
      </c>
      <c r="D10" s="20" t="s">
        <v>21</v>
      </c>
      <c r="E10" s="21">
        <v>33.25</v>
      </c>
      <c r="F10" s="22">
        <f>POWER(10,(0.783497476*(LOG10(E10/153.655)*LOG10(E10/153.655))))</f>
        <v>2.2193559659511974</v>
      </c>
      <c r="G10" s="23">
        <v>16</v>
      </c>
      <c r="H10" s="24">
        <v>18</v>
      </c>
      <c r="I10" s="18">
        <v>20</v>
      </c>
      <c r="J10" s="23">
        <v>24</v>
      </c>
      <c r="K10" s="24">
        <v>27</v>
      </c>
      <c r="L10" s="25" t="s">
        <v>22</v>
      </c>
      <c r="M10" s="26">
        <f>MAX(G10:I10)</f>
        <v>20</v>
      </c>
      <c r="N10" s="26">
        <f>MAX(J10:L10)</f>
        <v>27</v>
      </c>
      <c r="O10" s="27">
        <f>M10+N10</f>
        <v>47</v>
      </c>
      <c r="P10" s="28" t="s">
        <v>23</v>
      </c>
      <c r="Q10" s="29">
        <f>O10*F10</f>
        <v>104.30973039970628</v>
      </c>
    </row>
    <row r="11" spans="1:17" ht="12.75">
      <c r="A11" s="17">
        <v>6</v>
      </c>
      <c r="B11" s="18" t="s">
        <v>24</v>
      </c>
      <c r="C11" s="19">
        <v>40555</v>
      </c>
      <c r="D11" s="20" t="s">
        <v>21</v>
      </c>
      <c r="E11" s="21">
        <v>34</v>
      </c>
      <c r="F11" s="22">
        <f>POWER(10,(0.783497476*(LOG10(E11/153.655)*LOG10(E11/153.655))))</f>
        <v>2.1687504202932266</v>
      </c>
      <c r="G11" s="23">
        <v>14</v>
      </c>
      <c r="H11" s="25" t="s">
        <v>25</v>
      </c>
      <c r="I11" s="30" t="s">
        <v>25</v>
      </c>
      <c r="J11" s="23">
        <v>20</v>
      </c>
      <c r="K11" s="24">
        <v>22</v>
      </c>
      <c r="L11" s="24">
        <v>24</v>
      </c>
      <c r="M11" s="26">
        <f>MAX(G11:I11)</f>
        <v>14</v>
      </c>
      <c r="N11" s="26">
        <f>MAX(J11:L11)</f>
        <v>24</v>
      </c>
      <c r="O11" s="27">
        <f>M11+N11</f>
        <v>38</v>
      </c>
      <c r="P11" s="28" t="s">
        <v>26</v>
      </c>
      <c r="Q11" s="29">
        <f>O11*F11</f>
        <v>82.41251597114261</v>
      </c>
    </row>
    <row r="12" spans="1:17" ht="12.75">
      <c r="A12" s="17">
        <v>16</v>
      </c>
      <c r="B12" s="18" t="s">
        <v>27</v>
      </c>
      <c r="C12" s="19">
        <v>39647</v>
      </c>
      <c r="D12" s="20" t="s">
        <v>28</v>
      </c>
      <c r="E12" s="21">
        <v>31.1</v>
      </c>
      <c r="F12" s="22">
        <f>POWER(10,(0.783497476*(LOG10(E12/153.655)*LOG10(E12/153.655))))</f>
        <v>2.3830230173795237</v>
      </c>
      <c r="G12" s="23">
        <v>13</v>
      </c>
      <c r="H12" s="24">
        <v>15</v>
      </c>
      <c r="I12" s="30" t="s">
        <v>29</v>
      </c>
      <c r="J12" s="23">
        <v>15</v>
      </c>
      <c r="K12" s="24">
        <v>18</v>
      </c>
      <c r="L12" s="24">
        <v>22</v>
      </c>
      <c r="M12" s="26">
        <f>MAX(G12:I12)</f>
        <v>15</v>
      </c>
      <c r="N12" s="26">
        <f>MAX(J12:L12)</f>
        <v>22</v>
      </c>
      <c r="O12" s="27">
        <f>M12+N12</f>
        <v>37</v>
      </c>
      <c r="P12" s="28" t="s">
        <v>30</v>
      </c>
      <c r="Q12" s="29">
        <f>O12*F12</f>
        <v>88.17185164304237</v>
      </c>
    </row>
    <row r="13" spans="1:17" ht="12.75">
      <c r="A13" s="31" t="s">
        <v>31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12.75">
      <c r="A14" s="17">
        <v>9</v>
      </c>
      <c r="B14" s="18" t="s">
        <v>32</v>
      </c>
      <c r="C14" s="19">
        <v>40325</v>
      </c>
      <c r="D14" s="26" t="s">
        <v>28</v>
      </c>
      <c r="E14" s="21">
        <v>35.1</v>
      </c>
      <c r="F14" s="22">
        <f>POWER(10,(0.783497476*(LOG10(E14/153.655)*LOG10(E14/153.655))))</f>
        <v>2.0997370745511974</v>
      </c>
      <c r="G14" s="23">
        <v>10</v>
      </c>
      <c r="H14" s="24">
        <v>12</v>
      </c>
      <c r="I14" s="30" t="s">
        <v>33</v>
      </c>
      <c r="J14" s="23">
        <v>15</v>
      </c>
      <c r="K14" s="24">
        <v>17</v>
      </c>
      <c r="L14" s="25" t="s">
        <v>34</v>
      </c>
      <c r="M14" s="26">
        <f>MAX(G14:I14)</f>
        <v>12</v>
      </c>
      <c r="N14" s="26">
        <f>MAX(J14:L14)</f>
        <v>17</v>
      </c>
      <c r="O14" s="27">
        <f>M14+N14</f>
        <v>29</v>
      </c>
      <c r="P14" s="28" t="s">
        <v>23</v>
      </c>
      <c r="Q14" s="29">
        <f>O14*F14</f>
        <v>60.892375161984724</v>
      </c>
    </row>
    <row r="15" spans="1:17" ht="12.75">
      <c r="A15" s="31" t="s">
        <v>35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12.75">
      <c r="A16" s="17">
        <v>4</v>
      </c>
      <c r="B16" s="18" t="s">
        <v>36</v>
      </c>
      <c r="C16" s="19">
        <v>39269</v>
      </c>
      <c r="D16" s="26" t="s">
        <v>37</v>
      </c>
      <c r="E16" s="21">
        <v>44.2</v>
      </c>
      <c r="F16" s="22">
        <f>POWER(10,(0.783497476*(LOG10(E16/153.655)*LOG10(E16/153.655))))</f>
        <v>1.695978411380947</v>
      </c>
      <c r="G16" s="23">
        <v>23</v>
      </c>
      <c r="H16" s="24">
        <v>26</v>
      </c>
      <c r="I16" s="30" t="s">
        <v>38</v>
      </c>
      <c r="J16" s="23">
        <v>32</v>
      </c>
      <c r="K16" s="24">
        <v>35</v>
      </c>
      <c r="L16" s="24">
        <v>37</v>
      </c>
      <c r="M16" s="26">
        <f>MAX(G16:I16)</f>
        <v>26</v>
      </c>
      <c r="N16" s="26">
        <f>MAX(J16:L16)</f>
        <v>37</v>
      </c>
      <c r="O16" s="27">
        <f>M16+N16</f>
        <v>63</v>
      </c>
      <c r="P16" s="28" t="s">
        <v>23</v>
      </c>
      <c r="Q16" s="29">
        <f>O16*F16</f>
        <v>106.84663991699966</v>
      </c>
    </row>
    <row r="17" spans="1:17" ht="12.75">
      <c r="A17" s="17">
        <v>12</v>
      </c>
      <c r="B17" s="18" t="s">
        <v>39</v>
      </c>
      <c r="C17" s="19">
        <v>39320</v>
      </c>
      <c r="D17" s="26" t="s">
        <v>28</v>
      </c>
      <c r="E17" s="21">
        <v>41.5</v>
      </c>
      <c r="F17" s="22">
        <f>POWER(10,(0.783497476*(LOG10(E17/153.655)*LOG10(E17/153.655))))</f>
        <v>1.7915092925109823</v>
      </c>
      <c r="G17" s="23">
        <v>14</v>
      </c>
      <c r="H17" s="25" t="s">
        <v>25</v>
      </c>
      <c r="I17" s="18">
        <v>16</v>
      </c>
      <c r="J17" s="23">
        <v>17</v>
      </c>
      <c r="K17" s="24">
        <v>20</v>
      </c>
      <c r="L17" s="24">
        <v>22</v>
      </c>
      <c r="M17" s="26">
        <f>MAX(G17:I17)</f>
        <v>16</v>
      </c>
      <c r="N17" s="26">
        <f>MAX(J17:L17)</f>
        <v>22</v>
      </c>
      <c r="O17" s="27">
        <f>M17+N17</f>
        <v>38</v>
      </c>
      <c r="P17" s="28" t="s">
        <v>26</v>
      </c>
      <c r="Q17" s="29">
        <f>O17*F17</f>
        <v>68.07735311541732</v>
      </c>
    </row>
    <row r="18" spans="1:17" ht="12" customHeight="1">
      <c r="A18" s="31" t="s">
        <v>40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12.75">
      <c r="A19" s="17">
        <v>8</v>
      </c>
      <c r="B19" s="18" t="s">
        <v>41</v>
      </c>
      <c r="C19" s="19">
        <v>39128</v>
      </c>
      <c r="D19" s="26" t="s">
        <v>37</v>
      </c>
      <c r="E19" s="21">
        <v>46.6</v>
      </c>
      <c r="F19" s="22">
        <f>POWER(10,(0.783497476*(LOG10(E19/153.655)*LOG10(E19/153.655))))</f>
        <v>1.623161387249827</v>
      </c>
      <c r="G19" s="23">
        <v>32</v>
      </c>
      <c r="H19" s="24">
        <v>35</v>
      </c>
      <c r="I19" s="30" t="s">
        <v>42</v>
      </c>
      <c r="J19" s="23">
        <v>40</v>
      </c>
      <c r="K19" s="24">
        <v>43</v>
      </c>
      <c r="L19" s="24">
        <v>46</v>
      </c>
      <c r="M19" s="26">
        <f>MAX(G19:I19)</f>
        <v>35</v>
      </c>
      <c r="N19" s="26">
        <f>MAX(J19:L19)</f>
        <v>46</v>
      </c>
      <c r="O19" s="27">
        <f>M19+N19</f>
        <v>81</v>
      </c>
      <c r="P19" s="28" t="s">
        <v>23</v>
      </c>
      <c r="Q19" s="29">
        <f>O19*F19</f>
        <v>131.476072367236</v>
      </c>
    </row>
    <row r="20" spans="1:17" ht="12.75">
      <c r="A20" s="17">
        <v>10</v>
      </c>
      <c r="B20" s="18" t="s">
        <v>43</v>
      </c>
      <c r="C20" s="19">
        <v>38357</v>
      </c>
      <c r="D20" s="26" t="s">
        <v>28</v>
      </c>
      <c r="E20" s="21">
        <v>48.9</v>
      </c>
      <c r="F20" s="22">
        <f>POWER(10,(0.783497476*(LOG10(E20/153.655)*LOG10(E20/153.655))))</f>
        <v>1.5621264992166883</v>
      </c>
      <c r="G20" s="23">
        <v>25</v>
      </c>
      <c r="H20" s="24">
        <v>30</v>
      </c>
      <c r="I20" s="30" t="s">
        <v>44</v>
      </c>
      <c r="J20" s="23">
        <v>30</v>
      </c>
      <c r="K20" s="24">
        <v>35</v>
      </c>
      <c r="L20" s="24">
        <v>40</v>
      </c>
      <c r="M20" s="26">
        <f>MAX(G20:I20)</f>
        <v>30</v>
      </c>
      <c r="N20" s="26">
        <f>MAX(J20:L20)</f>
        <v>40</v>
      </c>
      <c r="O20" s="27">
        <f>M20+N20</f>
        <v>70</v>
      </c>
      <c r="P20" s="28" t="s">
        <v>26</v>
      </c>
      <c r="Q20" s="29">
        <f>O20*F20</f>
        <v>109.34885494516818</v>
      </c>
    </row>
    <row r="21" spans="1:17" ht="12.75">
      <c r="A21" s="31" t="s">
        <v>45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12.75">
      <c r="A22" s="17">
        <v>5</v>
      </c>
      <c r="B22" s="18" t="s">
        <v>46</v>
      </c>
      <c r="C22" s="19">
        <v>40128</v>
      </c>
      <c r="D22" s="26" t="s">
        <v>47</v>
      </c>
      <c r="E22" s="21">
        <v>54.75</v>
      </c>
      <c r="F22" s="22">
        <f>POWER(10,(0.783497476*(LOG10(E22/153.655)*LOG10(E22/153.655))))</f>
        <v>1.4366971389955299</v>
      </c>
      <c r="G22" s="23">
        <v>30</v>
      </c>
      <c r="H22" s="25" t="s">
        <v>48</v>
      </c>
      <c r="I22" s="30" t="s">
        <v>48</v>
      </c>
      <c r="J22" s="23">
        <v>40</v>
      </c>
      <c r="K22" s="24">
        <v>42</v>
      </c>
      <c r="L22" s="24">
        <v>43</v>
      </c>
      <c r="M22" s="26">
        <f>MAX(G22:I22)</f>
        <v>30</v>
      </c>
      <c r="N22" s="26">
        <f>MAX(J22:L22)</f>
        <v>43</v>
      </c>
      <c r="O22" s="27">
        <f>M22+N22</f>
        <v>73</v>
      </c>
      <c r="P22" s="28" t="s">
        <v>23</v>
      </c>
      <c r="Q22" s="29">
        <f>O22*F22</f>
        <v>104.87889114667368</v>
      </c>
    </row>
    <row r="23" spans="1:17" ht="12.75">
      <c r="A23" s="31" t="s">
        <v>49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2.75">
      <c r="A24" s="17">
        <v>11</v>
      </c>
      <c r="B24" s="18" t="s">
        <v>50</v>
      </c>
      <c r="C24" s="19">
        <v>40188</v>
      </c>
      <c r="D24" s="26" t="s">
        <v>21</v>
      </c>
      <c r="E24" s="21">
        <v>57.7</v>
      </c>
      <c r="F24" s="22">
        <f>POWER(10,(0.783497476*(LOG10(E24/153.655)*LOG10(E24/153.655))))</f>
        <v>1.3860099177085285</v>
      </c>
      <c r="G24" s="23">
        <v>18</v>
      </c>
      <c r="H24" s="24">
        <v>20</v>
      </c>
      <c r="I24" s="18">
        <v>22</v>
      </c>
      <c r="J24" s="23">
        <v>28</v>
      </c>
      <c r="K24" s="24">
        <v>31</v>
      </c>
      <c r="L24" s="24">
        <v>33</v>
      </c>
      <c r="M24" s="26">
        <f>MAX(G24:I24)</f>
        <v>22</v>
      </c>
      <c r="N24" s="26">
        <f>MAX(J24:L24)</f>
        <v>33</v>
      </c>
      <c r="O24" s="27">
        <f>M24+N24</f>
        <v>55</v>
      </c>
      <c r="P24" s="28" t="s">
        <v>26</v>
      </c>
      <c r="Q24" s="29">
        <f>O24*F24</f>
        <v>76.23054547396907</v>
      </c>
    </row>
    <row r="25" spans="1:17" ht="12.75">
      <c r="A25" s="17">
        <v>2</v>
      </c>
      <c r="B25" s="18" t="s">
        <v>51</v>
      </c>
      <c r="C25" s="19">
        <v>39257</v>
      </c>
      <c r="D25" s="26" t="s">
        <v>37</v>
      </c>
      <c r="E25" s="21">
        <v>56.25</v>
      </c>
      <c r="F25" s="22">
        <f>POWER(10,(0.783497476*(LOG10(E25/153.655)*LOG10(E25/153.655))))</f>
        <v>1.4100342905891317</v>
      </c>
      <c r="G25" s="23">
        <v>40</v>
      </c>
      <c r="H25" s="25" t="s">
        <v>52</v>
      </c>
      <c r="I25" s="30" t="s">
        <v>52</v>
      </c>
      <c r="J25" s="23">
        <v>54</v>
      </c>
      <c r="K25" s="24">
        <v>57</v>
      </c>
      <c r="L25" s="25" t="s">
        <v>53</v>
      </c>
      <c r="M25" s="26">
        <f>MAX(G25:I25)</f>
        <v>40</v>
      </c>
      <c r="N25" s="26">
        <f>MAX(J25:L25)</f>
        <v>57</v>
      </c>
      <c r="O25" s="27">
        <f>M25+N25</f>
        <v>97</v>
      </c>
      <c r="P25" s="28" t="s">
        <v>23</v>
      </c>
      <c r="Q25" s="29">
        <f>O25*F25</f>
        <v>136.77332618714578</v>
      </c>
    </row>
    <row r="26" spans="1:17" ht="12.75">
      <c r="A26" s="31" t="s">
        <v>54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12.75">
      <c r="A27" s="17">
        <v>1</v>
      </c>
      <c r="B27" s="18" t="s">
        <v>55</v>
      </c>
      <c r="C27" s="19">
        <v>38951</v>
      </c>
      <c r="D27" s="26" t="s">
        <v>21</v>
      </c>
      <c r="E27" s="21">
        <v>61</v>
      </c>
      <c r="F27" s="22">
        <f>POWER(10,(0.783497476*(LOG10(E27/153.655)*LOG10(E27/153.655))))</f>
        <v>1.3369756047329933</v>
      </c>
      <c r="G27" s="23">
        <v>43</v>
      </c>
      <c r="H27" s="24">
        <v>46</v>
      </c>
      <c r="I27" s="30" t="s">
        <v>56</v>
      </c>
      <c r="J27" s="23">
        <v>53</v>
      </c>
      <c r="K27" s="24">
        <v>56</v>
      </c>
      <c r="L27" s="25" t="s">
        <v>57</v>
      </c>
      <c r="M27" s="26">
        <f>MAX(G27:I27)</f>
        <v>46</v>
      </c>
      <c r="N27" s="26">
        <f>MAX(J27:L27)</f>
        <v>56</v>
      </c>
      <c r="O27" s="27">
        <f>M27+N27</f>
        <v>102</v>
      </c>
      <c r="P27" s="28" t="s">
        <v>23</v>
      </c>
      <c r="Q27" s="29">
        <f>O27*F27</f>
        <v>136.37151168276532</v>
      </c>
    </row>
    <row r="28" spans="1:17" ht="12.75">
      <c r="A28" s="31" t="s">
        <v>58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2.75">
      <c r="A29" s="17">
        <v>14</v>
      </c>
      <c r="B29" s="18" t="s">
        <v>59</v>
      </c>
      <c r="C29" s="19">
        <v>38807</v>
      </c>
      <c r="D29" s="26" t="s">
        <v>60</v>
      </c>
      <c r="E29" s="21">
        <v>67.15</v>
      </c>
      <c r="F29" s="22">
        <f>POWER(10,(0.783497476*(LOG10(E29/153.655)*LOG10(E29/153.655))))</f>
        <v>1.262582579099343</v>
      </c>
      <c r="G29" s="23">
        <v>52</v>
      </c>
      <c r="H29" s="24">
        <v>56</v>
      </c>
      <c r="I29" s="30" t="s">
        <v>57</v>
      </c>
      <c r="J29" s="23">
        <v>68</v>
      </c>
      <c r="K29" s="24">
        <v>72</v>
      </c>
      <c r="L29" s="24">
        <v>75</v>
      </c>
      <c r="M29" s="26">
        <f>MAX(G29:I29)</f>
        <v>56</v>
      </c>
      <c r="N29" s="26">
        <f>MAX(J29:L29)</f>
        <v>75</v>
      </c>
      <c r="O29" s="27">
        <f>M29+N29</f>
        <v>131</v>
      </c>
      <c r="P29" s="28" t="s">
        <v>23</v>
      </c>
      <c r="Q29" s="29">
        <f>O29*F29</f>
        <v>165.39831786201393</v>
      </c>
    </row>
    <row r="30" spans="1:17" ht="12.75">
      <c r="A30" s="31" t="s">
        <v>61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2.75">
      <c r="A31" s="17">
        <v>12</v>
      </c>
      <c r="B31" s="18" t="s">
        <v>62</v>
      </c>
      <c r="C31" s="19">
        <v>40219</v>
      </c>
      <c r="D31" s="26" t="s">
        <v>60</v>
      </c>
      <c r="E31" s="21">
        <v>72.75</v>
      </c>
      <c r="F31" s="22">
        <f>POWER(10,(0.783497476*(LOG10(E31/153.655)*LOG10(E31/153.655))))</f>
        <v>1.209514780251597</v>
      </c>
      <c r="G31" s="23">
        <v>20</v>
      </c>
      <c r="H31" s="24">
        <v>22</v>
      </c>
      <c r="I31" s="30" t="s">
        <v>63</v>
      </c>
      <c r="J31" s="23">
        <v>30</v>
      </c>
      <c r="K31" s="24">
        <v>33</v>
      </c>
      <c r="L31" s="24">
        <v>35</v>
      </c>
      <c r="M31" s="26">
        <f>MAX(G31:I31)</f>
        <v>22</v>
      </c>
      <c r="N31" s="26">
        <f>MAX(J31:L31)</f>
        <v>35</v>
      </c>
      <c r="O31" s="27">
        <f>M31+N31</f>
        <v>57</v>
      </c>
      <c r="P31" s="28" t="s">
        <v>23</v>
      </c>
      <c r="Q31" s="29">
        <f>O31*F31</f>
        <v>68.94234247434103</v>
      </c>
    </row>
    <row r="32" spans="1:17" ht="12.75">
      <c r="A32" s="31" t="s">
        <v>64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2.75">
      <c r="A33" s="17">
        <v>7</v>
      </c>
      <c r="B33" s="18" t="s">
        <v>65</v>
      </c>
      <c r="C33" s="19">
        <v>38371</v>
      </c>
      <c r="D33" s="26" t="s">
        <v>37</v>
      </c>
      <c r="E33" s="21">
        <v>76.35</v>
      </c>
      <c r="F33" s="22">
        <f>POWER(10,(0.783497476*(LOG10(E33/153.655)*LOG10(E33/153.655))))</f>
        <v>1.181089434635738</v>
      </c>
      <c r="G33" s="23">
        <v>45</v>
      </c>
      <c r="H33" s="25" t="s">
        <v>66</v>
      </c>
      <c r="I33" s="30" t="s">
        <v>66</v>
      </c>
      <c r="J33" s="23">
        <v>60</v>
      </c>
      <c r="K33" s="25" t="s">
        <v>67</v>
      </c>
      <c r="L33" s="25" t="s">
        <v>67</v>
      </c>
      <c r="M33" s="26">
        <f>MAX(G33:I33)</f>
        <v>45</v>
      </c>
      <c r="N33" s="26">
        <f>MAX(J33:L33)</f>
        <v>60</v>
      </c>
      <c r="O33" s="27">
        <f>M33+N33</f>
        <v>105</v>
      </c>
      <c r="P33" s="28" t="s">
        <v>23</v>
      </c>
      <c r="Q33" s="29">
        <f>O33*F33</f>
        <v>124.01439063675248</v>
      </c>
    </row>
    <row r="34" spans="1:5" ht="12.75">
      <c r="A34" s="32"/>
      <c r="B34" s="33"/>
      <c r="C34" s="34"/>
      <c r="D34" s="35"/>
      <c r="E34" s="36"/>
    </row>
    <row r="35" spans="2:16" ht="12.75">
      <c r="B35" s="37" t="s">
        <v>68</v>
      </c>
      <c r="C35" s="38"/>
      <c r="D35" s="39"/>
      <c r="E35" s="40" t="s">
        <v>69</v>
      </c>
      <c r="F35" s="40"/>
      <c r="G35" s="38" t="s">
        <v>70</v>
      </c>
      <c r="H35" s="38"/>
      <c r="I35" s="41"/>
      <c r="J35" s="42"/>
      <c r="K35" s="43" t="s">
        <v>71</v>
      </c>
      <c r="L35" s="43"/>
      <c r="M35" s="44" t="s">
        <v>72</v>
      </c>
      <c r="P35"/>
    </row>
    <row r="36" spans="2:16" ht="14.25" customHeight="1">
      <c r="B36" s="33"/>
      <c r="C36" s="38"/>
      <c r="D36" s="39"/>
      <c r="E36" s="45"/>
      <c r="F36" s="37"/>
      <c r="G36" s="38" t="s">
        <v>73</v>
      </c>
      <c r="H36" s="38"/>
      <c r="I36" s="41"/>
      <c r="J36" s="42"/>
      <c r="K36" s="41"/>
      <c r="L36" s="46" t="s">
        <v>74</v>
      </c>
      <c r="M36" s="44" t="s">
        <v>75</v>
      </c>
      <c r="N36" s="47"/>
      <c r="P36"/>
    </row>
    <row r="37" spans="5:16" ht="12.75">
      <c r="E37"/>
      <c r="G37" t="s">
        <v>76</v>
      </c>
      <c r="N37" s="48"/>
      <c r="P37"/>
    </row>
    <row r="38" spans="5:16" ht="13.5" customHeight="1">
      <c r="E38"/>
      <c r="P38"/>
    </row>
    <row r="39" spans="5:16" ht="12" customHeight="1">
      <c r="E39"/>
      <c r="P39"/>
    </row>
    <row r="40" spans="1:17" ht="12.75">
      <c r="A40" s="3" t="s">
        <v>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2.75">
      <c r="A41" s="4">
        <v>44107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2.75">
      <c r="A42" s="5" t="s">
        <v>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6" ht="12.75">
      <c r="A43" s="6"/>
      <c r="E43"/>
      <c r="P43"/>
    </row>
    <row r="44" spans="1:16" ht="12.75">
      <c r="A44" s="6"/>
      <c r="B44" s="8" t="s">
        <v>77</v>
      </c>
      <c r="E44"/>
      <c r="P44"/>
    </row>
    <row r="45" spans="1:17" ht="12.75">
      <c r="A45" s="9" t="s">
        <v>3</v>
      </c>
      <c r="B45" s="9"/>
      <c r="C45" s="9"/>
      <c r="D45" s="9"/>
      <c r="E45" s="9"/>
      <c r="F45" s="9"/>
      <c r="G45" s="9" t="s">
        <v>4</v>
      </c>
      <c r="H45" s="9"/>
      <c r="I45" s="9"/>
      <c r="J45" s="9"/>
      <c r="K45" s="9"/>
      <c r="L45" s="9"/>
      <c r="M45" s="9" t="s">
        <v>5</v>
      </c>
      <c r="N45" s="9"/>
      <c r="O45" s="9"/>
      <c r="P45" s="9"/>
      <c r="Q45" s="9"/>
    </row>
    <row r="46" spans="1:17" ht="14.25" customHeight="1">
      <c r="A46" s="10" t="s">
        <v>6</v>
      </c>
      <c r="B46" s="10" t="s">
        <v>7</v>
      </c>
      <c r="C46" s="10" t="s">
        <v>8</v>
      </c>
      <c r="D46" s="10" t="s">
        <v>9</v>
      </c>
      <c r="E46" s="11" t="s">
        <v>10</v>
      </c>
      <c r="F46" s="12" t="s">
        <v>11</v>
      </c>
      <c r="G46" s="13" t="s">
        <v>12</v>
      </c>
      <c r="H46" s="13"/>
      <c r="I46" s="13"/>
      <c r="J46" s="13" t="s">
        <v>13</v>
      </c>
      <c r="K46" s="13"/>
      <c r="L46" s="13"/>
      <c r="M46" s="13" t="s">
        <v>14</v>
      </c>
      <c r="N46" s="13" t="s">
        <v>15</v>
      </c>
      <c r="O46" s="13" t="s">
        <v>16</v>
      </c>
      <c r="P46" s="49" t="s">
        <v>78</v>
      </c>
      <c r="Q46" s="15" t="s">
        <v>18</v>
      </c>
    </row>
    <row r="47" spans="1:17" ht="12.75">
      <c r="A47" s="10"/>
      <c r="B47" s="10"/>
      <c r="C47" s="10"/>
      <c r="D47" s="10"/>
      <c r="E47" s="11"/>
      <c r="F47" s="12"/>
      <c r="G47" s="13">
        <v>1</v>
      </c>
      <c r="H47" s="13">
        <v>2</v>
      </c>
      <c r="I47" s="13">
        <v>3</v>
      </c>
      <c r="J47" s="13">
        <v>1</v>
      </c>
      <c r="K47" s="13">
        <v>2</v>
      </c>
      <c r="L47" s="13">
        <v>3</v>
      </c>
      <c r="M47" s="13"/>
      <c r="N47" s="13"/>
      <c r="O47" s="13"/>
      <c r="P47" s="49"/>
      <c r="Q47" s="15"/>
    </row>
    <row r="48" spans="1:18" ht="12.75">
      <c r="A48" s="50" t="s">
        <v>79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1" t="s">
        <v>80</v>
      </c>
    </row>
    <row r="49" spans="1:18" ht="12.75">
      <c r="A49" s="17">
        <v>1</v>
      </c>
      <c r="B49" s="52" t="s">
        <v>81</v>
      </c>
      <c r="C49" s="53">
        <v>40422</v>
      </c>
      <c r="D49" s="54" t="s">
        <v>47</v>
      </c>
      <c r="E49" s="21">
        <v>32.55</v>
      </c>
      <c r="F49" s="22">
        <f>POWER(10,(0.75194503*(LOG10(E49/175.508)*LOG10(E49/175.508))))</f>
        <v>2.5271472262901837</v>
      </c>
      <c r="G49" s="23">
        <v>24</v>
      </c>
      <c r="H49" s="24">
        <v>26</v>
      </c>
      <c r="I49" s="30" t="s">
        <v>38</v>
      </c>
      <c r="J49" s="23">
        <v>33</v>
      </c>
      <c r="K49" s="24">
        <v>35</v>
      </c>
      <c r="L49" s="24">
        <v>37</v>
      </c>
      <c r="M49" s="26">
        <f>MAX(G49:I49)</f>
        <v>26</v>
      </c>
      <c r="N49" s="26">
        <f>MAX(J49:L49)</f>
        <v>37</v>
      </c>
      <c r="O49" s="27">
        <f>M49+N49</f>
        <v>63</v>
      </c>
      <c r="P49" s="28">
        <v>4</v>
      </c>
      <c r="Q49" s="29">
        <f>O49*F49</f>
        <v>159.21027525628156</v>
      </c>
      <c r="R49" s="51">
        <v>3</v>
      </c>
    </row>
    <row r="50" spans="1:18" ht="12.75">
      <c r="A50" s="17">
        <v>11</v>
      </c>
      <c r="B50" s="55" t="s">
        <v>82</v>
      </c>
      <c r="C50" s="56">
        <v>40442</v>
      </c>
      <c r="D50" s="57" t="s">
        <v>21</v>
      </c>
      <c r="E50" s="21">
        <v>27.15</v>
      </c>
      <c r="F50" s="22">
        <f>POWER(10,(0.75194503*(LOG10(E50/175.508)*LOG10(E50/175.508))))</f>
        <v>3.118842259306379</v>
      </c>
      <c r="G50" s="23">
        <v>25</v>
      </c>
      <c r="H50" s="24">
        <v>27</v>
      </c>
      <c r="I50" s="18">
        <v>28</v>
      </c>
      <c r="J50" s="23">
        <v>34</v>
      </c>
      <c r="K50" s="24">
        <v>36</v>
      </c>
      <c r="L50" s="25" t="s">
        <v>83</v>
      </c>
      <c r="M50" s="26">
        <f>MAX(G50:I50)</f>
        <v>28</v>
      </c>
      <c r="N50" s="26">
        <f>MAX(J50:L50)</f>
        <v>36</v>
      </c>
      <c r="O50" s="27">
        <f>M50+N50</f>
        <v>64</v>
      </c>
      <c r="P50" s="28" t="s">
        <v>30</v>
      </c>
      <c r="Q50" s="29">
        <f>O50*F50</f>
        <v>199.60590459560825</v>
      </c>
      <c r="R50" s="51">
        <v>2</v>
      </c>
    </row>
    <row r="51" spans="1:18" ht="12.75">
      <c r="A51" s="17">
        <v>10</v>
      </c>
      <c r="B51" s="55" t="s">
        <v>84</v>
      </c>
      <c r="C51" s="56">
        <v>39094</v>
      </c>
      <c r="D51" s="57">
        <v>35</v>
      </c>
      <c r="E51" s="21">
        <v>33.15</v>
      </c>
      <c r="F51" s="22">
        <f>POWER(10,(0.75194503*(LOG10(E51/175.508)*LOG10(E51/175.508))))</f>
        <v>2.4771275771863994</v>
      </c>
      <c r="G51" s="23">
        <v>28</v>
      </c>
      <c r="H51" s="24">
        <v>30</v>
      </c>
      <c r="I51" s="18">
        <v>32</v>
      </c>
      <c r="J51" s="23">
        <v>35</v>
      </c>
      <c r="K51" s="24">
        <v>37</v>
      </c>
      <c r="L51" s="24">
        <v>38</v>
      </c>
      <c r="M51" s="26">
        <v>32</v>
      </c>
      <c r="N51" s="26">
        <v>38</v>
      </c>
      <c r="O51" s="27">
        <f>M51+N51</f>
        <v>70</v>
      </c>
      <c r="P51" s="28" t="s">
        <v>26</v>
      </c>
      <c r="Q51" s="29">
        <f>O51*F51</f>
        <v>173.39893040304796</v>
      </c>
      <c r="R51" s="51">
        <v>1</v>
      </c>
    </row>
    <row r="52" spans="1:18" ht="12.75">
      <c r="A52" s="17">
        <v>6</v>
      </c>
      <c r="B52" s="58" t="s">
        <v>85</v>
      </c>
      <c r="C52" s="59">
        <v>40371</v>
      </c>
      <c r="D52" s="54" t="s">
        <v>47</v>
      </c>
      <c r="E52" s="21">
        <v>33.95</v>
      </c>
      <c r="F52" s="22">
        <f>POWER(10,(0.75194503*(LOG10(E52/175.508)*LOG10(E52/175.508))))</f>
        <v>2.4141034560608823</v>
      </c>
      <c r="G52" s="23">
        <v>23</v>
      </c>
      <c r="H52" s="24">
        <v>25</v>
      </c>
      <c r="I52" s="18">
        <v>27</v>
      </c>
      <c r="J52" s="23">
        <v>31</v>
      </c>
      <c r="K52" s="24">
        <v>34</v>
      </c>
      <c r="L52" s="25" t="s">
        <v>86</v>
      </c>
      <c r="M52" s="26">
        <f>MAX(G52:I52)</f>
        <v>27</v>
      </c>
      <c r="N52" s="26">
        <f>MAX(J52:L52)</f>
        <v>34</v>
      </c>
      <c r="O52" s="27">
        <f>M52+N52</f>
        <v>61</v>
      </c>
      <c r="P52" s="28">
        <v>5</v>
      </c>
      <c r="Q52" s="29">
        <f>O52*F52</f>
        <v>147.26031081971382</v>
      </c>
      <c r="R52" s="60">
        <v>4</v>
      </c>
    </row>
    <row r="53" spans="1:19" ht="12.75">
      <c r="A53" s="61" t="s">
        <v>87</v>
      </c>
      <c r="B53" s="58" t="s">
        <v>88</v>
      </c>
      <c r="C53" s="59">
        <v>40091</v>
      </c>
      <c r="D53" s="54" t="s">
        <v>28</v>
      </c>
      <c r="E53" s="61" t="s">
        <v>89</v>
      </c>
      <c r="F53" s="22">
        <f>POWER(10,(0.75194503*(LOG10(E53/175.508)*LOG10(E53/175.508))))</f>
        <v>2.410296190119442</v>
      </c>
      <c r="G53" s="62" t="s">
        <v>90</v>
      </c>
      <c r="H53" s="63" t="s">
        <v>91</v>
      </c>
      <c r="I53" s="63" t="s">
        <v>91</v>
      </c>
      <c r="J53" s="62" t="s">
        <v>92</v>
      </c>
      <c r="K53" s="62" t="s">
        <v>93</v>
      </c>
      <c r="L53" s="62" t="s">
        <v>94</v>
      </c>
      <c r="M53" s="26">
        <v>15</v>
      </c>
      <c r="N53" s="26">
        <v>28</v>
      </c>
      <c r="O53" s="27">
        <f>M53+N53</f>
        <v>43</v>
      </c>
      <c r="P53" s="64" t="s">
        <v>95</v>
      </c>
      <c r="Q53" s="29">
        <f>O53*F53</f>
        <v>103.64273617513601</v>
      </c>
      <c r="R53" s="51">
        <v>2</v>
      </c>
      <c r="S53" t="s">
        <v>96</v>
      </c>
    </row>
    <row r="54" spans="1:18" ht="12.75">
      <c r="A54" s="17">
        <v>14</v>
      </c>
      <c r="B54" s="58" t="s">
        <v>97</v>
      </c>
      <c r="C54" s="59">
        <v>39516</v>
      </c>
      <c r="D54" s="54" t="s">
        <v>47</v>
      </c>
      <c r="E54" s="21">
        <v>36.15</v>
      </c>
      <c r="F54" s="22">
        <f>POWER(10,(0.75194503*(LOG10(E54/175.508)*LOG10(E54/175.508))))</f>
        <v>2.25973201671052</v>
      </c>
      <c r="G54" s="23">
        <v>44</v>
      </c>
      <c r="H54" s="24">
        <v>46</v>
      </c>
      <c r="I54" s="30" t="s">
        <v>56</v>
      </c>
      <c r="J54" s="23">
        <v>56</v>
      </c>
      <c r="K54" s="24">
        <v>59</v>
      </c>
      <c r="L54" s="25" t="s">
        <v>98</v>
      </c>
      <c r="M54" s="26">
        <f>MAX(G54:I54)</f>
        <v>46</v>
      </c>
      <c r="N54" s="26">
        <f>MAX(J54:L54)</f>
        <v>59</v>
      </c>
      <c r="O54" s="27">
        <f>M54+N54</f>
        <v>105</v>
      </c>
      <c r="P54" s="28" t="s">
        <v>23</v>
      </c>
      <c r="Q54" s="29">
        <f>O54*F54</f>
        <v>237.27186175460463</v>
      </c>
      <c r="R54" s="51">
        <v>1</v>
      </c>
    </row>
    <row r="55" spans="1:17" ht="12.75">
      <c r="A55" s="50" t="s">
        <v>99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2.75">
      <c r="A56" s="17">
        <v>7</v>
      </c>
      <c r="B56" s="58" t="s">
        <v>100</v>
      </c>
      <c r="C56" s="59">
        <v>39597</v>
      </c>
      <c r="D56" s="54" t="s">
        <v>21</v>
      </c>
      <c r="E56" s="21">
        <v>42.8</v>
      </c>
      <c r="F56" s="22">
        <f>POWER(10,(0.75194503*(LOG10(E56/175.508)*LOG10(E56/175.508))))</f>
        <v>1.9161180757010985</v>
      </c>
      <c r="G56" s="23">
        <v>28</v>
      </c>
      <c r="H56" s="24">
        <v>31</v>
      </c>
      <c r="I56" s="18">
        <v>34</v>
      </c>
      <c r="J56" s="23">
        <v>38</v>
      </c>
      <c r="K56" s="24">
        <v>41</v>
      </c>
      <c r="L56" s="24">
        <v>44</v>
      </c>
      <c r="M56" s="26">
        <f>MAX(G56:I56)</f>
        <v>34</v>
      </c>
      <c r="N56" s="26">
        <f>MAX(J56:L56)</f>
        <v>44</v>
      </c>
      <c r="O56" s="27">
        <f>M56+N56</f>
        <v>78</v>
      </c>
      <c r="P56" s="28" t="s">
        <v>23</v>
      </c>
      <c r="Q56" s="29">
        <f>O56*F56</f>
        <v>149.45720990468567</v>
      </c>
    </row>
    <row r="57" spans="1:17" ht="12.75">
      <c r="A57" s="65" t="s">
        <v>101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1:17" ht="12.75">
      <c r="A58" s="17">
        <v>8</v>
      </c>
      <c r="B58" s="58" t="s">
        <v>102</v>
      </c>
      <c r="C58" s="59">
        <v>39960</v>
      </c>
      <c r="D58" s="54" t="s">
        <v>21</v>
      </c>
      <c r="E58" s="21">
        <v>45.8</v>
      </c>
      <c r="F58" s="22">
        <f>POWER(10,(0.75194503*(LOG10(E58/175.508)*LOG10(E58/175.508))))</f>
        <v>1.8028361438013225</v>
      </c>
      <c r="G58" s="23">
        <v>15</v>
      </c>
      <c r="H58" s="24">
        <v>17</v>
      </c>
      <c r="I58" s="30" t="s">
        <v>34</v>
      </c>
      <c r="J58" s="23">
        <v>20</v>
      </c>
      <c r="K58" s="24">
        <v>22</v>
      </c>
      <c r="L58" s="24">
        <v>25</v>
      </c>
      <c r="M58" s="26">
        <f>MAX(G58:I58)</f>
        <v>17</v>
      </c>
      <c r="N58" s="26">
        <f>MAX(J58:L58)</f>
        <v>25</v>
      </c>
      <c r="O58" s="27">
        <f>M58+N58</f>
        <v>42</v>
      </c>
      <c r="P58" s="28" t="s">
        <v>30</v>
      </c>
      <c r="Q58" s="29">
        <f>O58*F58</f>
        <v>75.71911803965554</v>
      </c>
    </row>
    <row r="59" spans="1:17" ht="12.75">
      <c r="A59" s="17">
        <v>9</v>
      </c>
      <c r="B59" s="58" t="s">
        <v>103</v>
      </c>
      <c r="C59" s="59">
        <v>39879</v>
      </c>
      <c r="D59" s="54" t="s">
        <v>28</v>
      </c>
      <c r="E59" s="21">
        <v>48.55</v>
      </c>
      <c r="F59" s="22">
        <f>POWER(10,(0.75194503*(LOG10(E59/175.508)*LOG10(E59/175.508))))</f>
        <v>1.7148217586725965</v>
      </c>
      <c r="G59" s="23">
        <v>16</v>
      </c>
      <c r="H59" s="24">
        <v>18</v>
      </c>
      <c r="I59" s="18">
        <v>20</v>
      </c>
      <c r="J59" s="23">
        <v>20</v>
      </c>
      <c r="K59" s="24">
        <v>23</v>
      </c>
      <c r="L59" s="24">
        <v>25</v>
      </c>
      <c r="M59" s="26">
        <f>MAX(G59:I59)</f>
        <v>20</v>
      </c>
      <c r="N59" s="26">
        <f>MAX(J59:L59)</f>
        <v>25</v>
      </c>
      <c r="O59" s="27">
        <f>M59+N59</f>
        <v>45</v>
      </c>
      <c r="P59" s="28" t="s">
        <v>26</v>
      </c>
      <c r="Q59" s="29">
        <f>O59*F59</f>
        <v>77.16697914026685</v>
      </c>
    </row>
    <row r="60" spans="1:17" ht="12.75">
      <c r="A60" s="17">
        <v>3</v>
      </c>
      <c r="B60" s="58" t="s">
        <v>104</v>
      </c>
      <c r="C60" s="59">
        <v>39420</v>
      </c>
      <c r="D60" s="54" t="s">
        <v>60</v>
      </c>
      <c r="E60" s="21">
        <v>48.5</v>
      </c>
      <c r="F60" s="22">
        <v>1.716</v>
      </c>
      <c r="G60" s="23">
        <v>42</v>
      </c>
      <c r="H60" s="24">
        <v>45</v>
      </c>
      <c r="I60" s="18">
        <v>47</v>
      </c>
      <c r="J60" s="23">
        <v>52</v>
      </c>
      <c r="K60" s="25" t="s">
        <v>105</v>
      </c>
      <c r="L60" s="25" t="s">
        <v>105</v>
      </c>
      <c r="M60" s="26">
        <f>MAX(G60:I60)</f>
        <v>47</v>
      </c>
      <c r="N60" s="26">
        <f>MAX(J60:L60)</f>
        <v>52</v>
      </c>
      <c r="O60" s="27">
        <f>M60+N60</f>
        <v>99</v>
      </c>
      <c r="P60" s="28" t="s">
        <v>23</v>
      </c>
      <c r="Q60" s="29">
        <f>O60*F60</f>
        <v>169.884</v>
      </c>
    </row>
    <row r="61" spans="1:17" ht="12.75">
      <c r="A61" s="50" t="s">
        <v>106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1:17" ht="12.75">
      <c r="A62" s="17">
        <v>5</v>
      </c>
      <c r="B62" s="58" t="s">
        <v>107</v>
      </c>
      <c r="C62" s="59">
        <v>38557</v>
      </c>
      <c r="D62" s="26" t="s">
        <v>108</v>
      </c>
      <c r="E62" s="21">
        <v>54.25</v>
      </c>
      <c r="F62" s="22">
        <f>POWER(10,(0.75194503*(LOG10(E62/175.508)*LOG10(E62/175.508))))</f>
        <v>1.5685632834152965</v>
      </c>
      <c r="G62" s="23">
        <v>55</v>
      </c>
      <c r="H62" s="24">
        <v>60</v>
      </c>
      <c r="I62" s="66">
        <v>63</v>
      </c>
      <c r="J62" s="23">
        <v>67</v>
      </c>
      <c r="K62" s="67">
        <v>75</v>
      </c>
      <c r="L62" s="67">
        <v>80</v>
      </c>
      <c r="M62" s="26">
        <f>MAX(G62:I62)</f>
        <v>63</v>
      </c>
      <c r="N62" s="26">
        <f>MAX(J62:L62)</f>
        <v>80</v>
      </c>
      <c r="O62" s="68">
        <f>M62+N62</f>
        <v>143</v>
      </c>
      <c r="P62" s="28" t="s">
        <v>23</v>
      </c>
      <c r="Q62" s="29">
        <f>O62*F62</f>
        <v>224.3045495283874</v>
      </c>
    </row>
    <row r="63" spans="1:17" ht="12.75">
      <c r="A63" s="17">
        <v>12</v>
      </c>
      <c r="B63" s="58" t="s">
        <v>109</v>
      </c>
      <c r="C63" s="59">
        <v>38467</v>
      </c>
      <c r="D63" s="54" t="s">
        <v>21</v>
      </c>
      <c r="E63" s="21">
        <v>54.5</v>
      </c>
      <c r="F63" s="22">
        <f>POWER(10,(0.75194503*(LOG10(E63/175.508)*LOG10(E63/175.508))))</f>
        <v>1.5630535930105738</v>
      </c>
      <c r="G63" s="23">
        <v>40</v>
      </c>
      <c r="H63" s="24">
        <v>45</v>
      </c>
      <c r="I63" s="18">
        <v>47</v>
      </c>
      <c r="J63" s="23">
        <v>50</v>
      </c>
      <c r="K63" s="24">
        <v>56</v>
      </c>
      <c r="L63" s="24">
        <v>60</v>
      </c>
      <c r="M63" s="26">
        <v>47</v>
      </c>
      <c r="N63" s="26">
        <v>60</v>
      </c>
      <c r="O63" s="27">
        <f>M63+N63</f>
        <v>107</v>
      </c>
      <c r="P63" s="28" t="s">
        <v>26</v>
      </c>
      <c r="Q63" s="29">
        <f>O63*F63</f>
        <v>167.2467344521314</v>
      </c>
    </row>
    <row r="64" spans="1:17" s="77" customFormat="1" ht="12.75">
      <c r="A64" s="33"/>
      <c r="B64" s="69"/>
      <c r="C64" s="70"/>
      <c r="D64" s="69"/>
      <c r="E64" s="71"/>
      <c r="F64" s="72"/>
      <c r="G64" s="33"/>
      <c r="H64" s="73"/>
      <c r="I64" s="74"/>
      <c r="J64" s="33"/>
      <c r="K64" s="73"/>
      <c r="L64" s="73"/>
      <c r="M64" s="75"/>
      <c r="N64" s="75"/>
      <c r="O64" s="75"/>
      <c r="P64" s="76"/>
      <c r="Q64" s="34"/>
    </row>
    <row r="65" spans="1:17" s="77" customFormat="1" ht="12.75">
      <c r="A65" s="33"/>
      <c r="B65" s="37" t="s">
        <v>68</v>
      </c>
      <c r="C65" s="38"/>
      <c r="D65" s="39"/>
      <c r="E65" s="40" t="s">
        <v>69</v>
      </c>
      <c r="F65" s="40"/>
      <c r="G65" s="38" t="s">
        <v>70</v>
      </c>
      <c r="H65" s="38"/>
      <c r="I65" s="41"/>
      <c r="J65" s="42"/>
      <c r="K65" s="43" t="s">
        <v>71</v>
      </c>
      <c r="L65" s="43"/>
      <c r="M65" s="44" t="s">
        <v>110</v>
      </c>
      <c r="N65"/>
      <c r="O65"/>
      <c r="P65" s="76"/>
      <c r="Q65" s="34"/>
    </row>
    <row r="66" spans="1:17" s="77" customFormat="1" ht="12.75">
      <c r="A66" s="33"/>
      <c r="B66"/>
      <c r="C66"/>
      <c r="D66"/>
      <c r="E66" s="78"/>
      <c r="F66" s="37"/>
      <c r="G66" s="38" t="s">
        <v>73</v>
      </c>
      <c r="H66" s="38"/>
      <c r="I66" s="41"/>
      <c r="J66" s="42"/>
      <c r="K66" s="41"/>
      <c r="L66" s="46" t="s">
        <v>74</v>
      </c>
      <c r="M66" s="44" t="s">
        <v>75</v>
      </c>
      <c r="N66" s="47"/>
      <c r="O66"/>
      <c r="P66" s="76"/>
      <c r="Q66" s="34"/>
    </row>
    <row r="67" spans="1:17" s="77" customFormat="1" ht="12.75">
      <c r="A67" s="33"/>
      <c r="B67"/>
      <c r="C67"/>
      <c r="D67"/>
      <c r="E67" s="79"/>
      <c r="F67"/>
      <c r="G67" t="s">
        <v>76</v>
      </c>
      <c r="H67"/>
      <c r="I67"/>
      <c r="J67"/>
      <c r="K67"/>
      <c r="L67"/>
      <c r="M67"/>
      <c r="N67" s="48"/>
      <c r="O67"/>
      <c r="P67" s="76"/>
      <c r="Q67" s="34"/>
    </row>
    <row r="68" spans="1:17" s="77" customFormat="1" ht="12.75">
      <c r="A68" s="33"/>
      <c r="B68"/>
      <c r="C68"/>
      <c r="D68"/>
      <c r="E68" s="79"/>
      <c r="F68"/>
      <c r="G68"/>
      <c r="H68"/>
      <c r="I68"/>
      <c r="J68"/>
      <c r="K68"/>
      <c r="L68"/>
      <c r="M68"/>
      <c r="N68" s="48"/>
      <c r="O68"/>
      <c r="P68" s="76"/>
      <c r="Q68" s="34"/>
    </row>
    <row r="69" spans="1:17" s="77" customFormat="1" ht="12.75">
      <c r="A69" s="33"/>
      <c r="B69" t="s">
        <v>111</v>
      </c>
      <c r="C69"/>
      <c r="D69"/>
      <c r="E69" s="80" t="s">
        <v>112</v>
      </c>
      <c r="F69" s="80"/>
      <c r="G69" s="80"/>
      <c r="H69"/>
      <c r="I69"/>
      <c r="J69"/>
      <c r="K69"/>
      <c r="L69"/>
      <c r="M69"/>
      <c r="N69" s="48"/>
      <c r="O69"/>
      <c r="P69" s="76"/>
      <c r="Q69" s="34"/>
    </row>
    <row r="70" spans="1:17" s="77" customFormat="1" ht="12.75">
      <c r="A70" s="33"/>
      <c r="B70"/>
      <c r="C70"/>
      <c r="D70"/>
      <c r="E70" s="80" t="s">
        <v>113</v>
      </c>
      <c r="F70" s="80"/>
      <c r="G70" s="80"/>
      <c r="H70"/>
      <c r="I70"/>
      <c r="J70"/>
      <c r="K70"/>
      <c r="L70"/>
      <c r="M70"/>
      <c r="N70" s="48"/>
      <c r="O70"/>
      <c r="P70" s="76"/>
      <c r="Q70" s="34"/>
    </row>
    <row r="71" spans="1:17" s="77" customFormat="1" ht="12.75">
      <c r="A71" s="33"/>
      <c r="B71"/>
      <c r="C71"/>
      <c r="D71"/>
      <c r="E71" s="80" t="s">
        <v>114</v>
      </c>
      <c r="F71" s="80"/>
      <c r="G71" s="80"/>
      <c r="H71"/>
      <c r="I71"/>
      <c r="J71"/>
      <c r="K71"/>
      <c r="L71"/>
      <c r="M71"/>
      <c r="N71"/>
      <c r="O71"/>
      <c r="P71" s="76"/>
      <c r="Q71" s="34"/>
    </row>
    <row r="72" spans="1:17" s="77" customFormat="1" ht="12.75">
      <c r="A72" s="33"/>
      <c r="B72" s="81"/>
      <c r="C72" s="82"/>
      <c r="D72" s="83"/>
      <c r="E72" s="80"/>
      <c r="F72" s="80"/>
      <c r="G72" s="80"/>
      <c r="H72"/>
      <c r="I72"/>
      <c r="J72"/>
      <c r="K72"/>
      <c r="L72"/>
      <c r="M72"/>
      <c r="N72"/>
      <c r="O72"/>
      <c r="P72" s="76"/>
      <c r="Q72" s="34"/>
    </row>
    <row r="73" spans="1:17" s="77" customFormat="1" ht="12.75">
      <c r="A73" s="33"/>
      <c r="B73" s="69"/>
      <c r="C73" s="70"/>
      <c r="D73" s="69"/>
      <c r="E73" s="71"/>
      <c r="F73" s="72"/>
      <c r="G73" s="33"/>
      <c r="H73" s="73"/>
      <c r="I73" s="74"/>
      <c r="J73" s="33"/>
      <c r="K73" s="73"/>
      <c r="L73" s="73"/>
      <c r="M73" s="75"/>
      <c r="N73" s="75"/>
      <c r="O73" s="75"/>
      <c r="P73" s="76"/>
      <c r="Q73" s="34"/>
    </row>
    <row r="74" spans="1:17" ht="12.75">
      <c r="A74" s="3" t="s">
        <v>0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>
      <c r="A75" s="4">
        <v>44107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2.75">
      <c r="A76" s="5" t="s">
        <v>1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6" ht="12.75">
      <c r="A77" s="6"/>
      <c r="E77"/>
      <c r="P77"/>
    </row>
    <row r="78" spans="1:16" ht="12.75">
      <c r="A78" s="6"/>
      <c r="B78" s="8" t="s">
        <v>115</v>
      </c>
      <c r="E78"/>
      <c r="P78"/>
    </row>
    <row r="79" spans="1:17" ht="12.75">
      <c r="A79" s="9" t="s">
        <v>3</v>
      </c>
      <c r="B79" s="9"/>
      <c r="C79" s="9"/>
      <c r="D79" s="9"/>
      <c r="E79" s="9"/>
      <c r="F79" s="9"/>
      <c r="G79" s="9" t="s">
        <v>4</v>
      </c>
      <c r="H79" s="9"/>
      <c r="I79" s="9"/>
      <c r="J79" s="9"/>
      <c r="K79" s="9"/>
      <c r="L79" s="9"/>
      <c r="M79" s="9" t="s">
        <v>5</v>
      </c>
      <c r="N79" s="9"/>
      <c r="O79" s="9"/>
      <c r="P79" s="9"/>
      <c r="Q79" s="9"/>
    </row>
    <row r="80" spans="1:17" ht="14.25" customHeight="1">
      <c r="A80" s="10" t="s">
        <v>6</v>
      </c>
      <c r="B80" s="10" t="s">
        <v>7</v>
      </c>
      <c r="C80" s="10" t="s">
        <v>8</v>
      </c>
      <c r="D80" s="10" t="s">
        <v>9</v>
      </c>
      <c r="E80" s="11" t="s">
        <v>10</v>
      </c>
      <c r="F80" s="12" t="s">
        <v>11</v>
      </c>
      <c r="G80" s="13" t="s">
        <v>12</v>
      </c>
      <c r="H80" s="13"/>
      <c r="I80" s="13"/>
      <c r="J80" s="13" t="s">
        <v>13</v>
      </c>
      <c r="K80" s="13"/>
      <c r="L80" s="13"/>
      <c r="M80" s="13" t="s">
        <v>14</v>
      </c>
      <c r="N80" s="13" t="s">
        <v>15</v>
      </c>
      <c r="O80" s="13" t="s">
        <v>16</v>
      </c>
      <c r="P80" s="49" t="s">
        <v>78</v>
      </c>
      <c r="Q80" s="15" t="s">
        <v>18</v>
      </c>
    </row>
    <row r="81" spans="1:17" ht="12.75">
      <c r="A81" s="10"/>
      <c r="B81" s="10"/>
      <c r="C81" s="10"/>
      <c r="D81" s="10"/>
      <c r="E81" s="11"/>
      <c r="F81" s="12"/>
      <c r="G81" s="13">
        <v>1</v>
      </c>
      <c r="H81" s="13">
        <v>2</v>
      </c>
      <c r="I81" s="13">
        <v>3</v>
      </c>
      <c r="J81" s="13">
        <v>1</v>
      </c>
      <c r="K81" s="13">
        <v>2</v>
      </c>
      <c r="L81" s="13">
        <v>3</v>
      </c>
      <c r="M81" s="13"/>
      <c r="N81" s="13"/>
      <c r="O81" s="13"/>
      <c r="P81" s="49"/>
      <c r="Q81" s="15"/>
    </row>
    <row r="82" spans="1:17" ht="12.75">
      <c r="A82" s="65" t="s">
        <v>116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1:17" ht="12.75">
      <c r="A83" s="17">
        <v>10</v>
      </c>
      <c r="B83" s="58" t="s">
        <v>117</v>
      </c>
      <c r="C83" s="53">
        <v>38674</v>
      </c>
      <c r="D83" s="26" t="s">
        <v>108</v>
      </c>
      <c r="E83" s="21">
        <v>60</v>
      </c>
      <c r="F83" s="22">
        <f>POWER(10,(0.75194503*(LOG10(E83/175.508)*LOG10(E83/175.508))))</f>
        <v>1.4567716330816713</v>
      </c>
      <c r="G83" s="23">
        <v>33</v>
      </c>
      <c r="H83" s="24">
        <v>35</v>
      </c>
      <c r="I83" s="18">
        <v>37</v>
      </c>
      <c r="J83" s="23">
        <v>37</v>
      </c>
      <c r="K83" s="25" t="s">
        <v>118</v>
      </c>
      <c r="L83" s="24">
        <v>40</v>
      </c>
      <c r="M83" s="26">
        <f>MAX(G83:I83)</f>
        <v>37</v>
      </c>
      <c r="N83" s="26">
        <f>MAX(J83:L83)</f>
        <v>40</v>
      </c>
      <c r="O83" s="27">
        <f>M83+N83</f>
        <v>77</v>
      </c>
      <c r="P83" s="28" t="s">
        <v>26</v>
      </c>
      <c r="Q83" s="29">
        <f>O83*F83</f>
        <v>112.17141574728869</v>
      </c>
    </row>
    <row r="84" spans="1:17" ht="12.75">
      <c r="A84" s="17">
        <v>13</v>
      </c>
      <c r="B84" s="58" t="s">
        <v>119</v>
      </c>
      <c r="C84" s="59" t="s">
        <v>120</v>
      </c>
      <c r="D84" s="26" t="s">
        <v>21</v>
      </c>
      <c r="E84" s="21">
        <v>55.25</v>
      </c>
      <c r="F84" s="22">
        <f>POWER(10,(0.75194503*(LOG10(E84/175.508)*LOG10(E84/175.508))))</f>
        <v>1.5469150234516222</v>
      </c>
      <c r="G84" s="23">
        <v>28</v>
      </c>
      <c r="H84" s="24">
        <v>31</v>
      </c>
      <c r="I84" s="30" t="s">
        <v>121</v>
      </c>
      <c r="J84" s="23">
        <v>37</v>
      </c>
      <c r="K84" s="24">
        <v>41</v>
      </c>
      <c r="L84" s="24">
        <v>47</v>
      </c>
      <c r="M84" s="26">
        <f>MAX(G84:I84)</f>
        <v>31</v>
      </c>
      <c r="N84" s="26">
        <f>MAX(J84:L84)</f>
        <v>47</v>
      </c>
      <c r="O84" s="27">
        <f>M84+N84</f>
        <v>78</v>
      </c>
      <c r="P84" s="28" t="s">
        <v>23</v>
      </c>
      <c r="Q84" s="29">
        <f>O84*F84</f>
        <v>120.65937182922653</v>
      </c>
    </row>
    <row r="85" spans="1:17" ht="13.5" customHeight="1">
      <c r="A85" s="17">
        <v>9</v>
      </c>
      <c r="B85" s="58" t="s">
        <v>122</v>
      </c>
      <c r="C85" s="59">
        <v>40055</v>
      </c>
      <c r="D85" s="54" t="s">
        <v>28</v>
      </c>
      <c r="E85" s="21">
        <v>60.9</v>
      </c>
      <c r="F85" s="22">
        <f>POWER(10,(0.75194503*(LOG10(E85/175.508)*LOG10(E85/175.508))))</f>
        <v>1.4417501764193683</v>
      </c>
      <c r="G85" s="23">
        <v>22</v>
      </c>
      <c r="H85" s="25" t="s">
        <v>123</v>
      </c>
      <c r="I85" s="18">
        <v>25</v>
      </c>
      <c r="J85" s="23">
        <v>30</v>
      </c>
      <c r="K85" s="24">
        <v>35</v>
      </c>
      <c r="L85" s="25" t="s">
        <v>42</v>
      </c>
      <c r="M85" s="26">
        <f>MAX(G85:I85)</f>
        <v>25</v>
      </c>
      <c r="N85" s="26">
        <f>MAX(J85:L85)</f>
        <v>35</v>
      </c>
      <c r="O85" s="27">
        <f>M85+N85</f>
        <v>60</v>
      </c>
      <c r="P85" s="28" t="s">
        <v>30</v>
      </c>
      <c r="Q85" s="29">
        <f>O85*F85</f>
        <v>86.5050105851621</v>
      </c>
    </row>
    <row r="86" spans="1:17" ht="12.75">
      <c r="A86" s="65" t="s">
        <v>124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1:17" ht="12.75">
      <c r="A87" s="17">
        <v>3</v>
      </c>
      <c r="B87" s="18" t="s">
        <v>125</v>
      </c>
      <c r="C87" s="19">
        <v>38652</v>
      </c>
      <c r="D87" s="26" t="s">
        <v>126</v>
      </c>
      <c r="E87" s="21">
        <v>62.35</v>
      </c>
      <c r="F87" s="22">
        <f>POWER(10,(0.75194503*(LOG10(E87/175.508)*LOG10(E87/175.508))))</f>
        <v>1.4187437231028328</v>
      </c>
      <c r="G87" s="23">
        <v>53</v>
      </c>
      <c r="H87" s="24">
        <v>57</v>
      </c>
      <c r="I87" s="18">
        <v>61</v>
      </c>
      <c r="J87" s="23">
        <v>65</v>
      </c>
      <c r="K87" s="24">
        <v>70</v>
      </c>
      <c r="L87" s="84">
        <v>0</v>
      </c>
      <c r="M87" s="26">
        <f>MAX(G87:I87)</f>
        <v>61</v>
      </c>
      <c r="N87" s="26">
        <f>MAX(J87:L87)</f>
        <v>70</v>
      </c>
      <c r="O87" s="27">
        <f>M87+N87</f>
        <v>131</v>
      </c>
      <c r="P87" s="28" t="s">
        <v>26</v>
      </c>
      <c r="Q87" s="29">
        <f>O87*F87</f>
        <v>185.8554277264711</v>
      </c>
    </row>
    <row r="88" spans="1:17" ht="12.75">
      <c r="A88" s="17">
        <v>15</v>
      </c>
      <c r="B88" s="58" t="s">
        <v>127</v>
      </c>
      <c r="C88" s="59">
        <v>39034</v>
      </c>
      <c r="D88" s="54" t="s">
        <v>21</v>
      </c>
      <c r="E88" s="21">
        <v>65.4</v>
      </c>
      <c r="F88" s="22">
        <f>POWER(10,(0.75194503*(LOG10(E88/175.508)*LOG10(E88/175.508))))</f>
        <v>1.3746989188510599</v>
      </c>
      <c r="G88" s="23">
        <v>70</v>
      </c>
      <c r="H88" s="67">
        <v>74</v>
      </c>
      <c r="I88" s="66">
        <v>77</v>
      </c>
      <c r="J88" s="85">
        <v>84</v>
      </c>
      <c r="K88" s="67">
        <v>87</v>
      </c>
      <c r="L88" s="67">
        <v>90</v>
      </c>
      <c r="M88" s="26">
        <f>MAX(G88:I88)</f>
        <v>77</v>
      </c>
      <c r="N88" s="26">
        <f>MAX(J88:L88)</f>
        <v>90</v>
      </c>
      <c r="O88" s="68">
        <f>M88+N88</f>
        <v>167</v>
      </c>
      <c r="P88" s="28" t="s">
        <v>23</v>
      </c>
      <c r="Q88" s="29">
        <f>O88*F88</f>
        <v>229.574719448127</v>
      </c>
    </row>
    <row r="89" spans="1:17" ht="12.75">
      <c r="A89" s="50" t="s">
        <v>128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1:17" ht="12.75">
      <c r="A90" s="17">
        <v>6</v>
      </c>
      <c r="B90" s="86" t="s">
        <v>129</v>
      </c>
      <c r="C90" s="87">
        <v>39713</v>
      </c>
      <c r="D90" s="88" t="s">
        <v>60</v>
      </c>
      <c r="E90" s="21">
        <v>70.4</v>
      </c>
      <c r="F90" s="22">
        <f>POWER(10,(0.75194503*(LOG10(E90/175.508)*LOG10(E90/175.508))))</f>
        <v>1.3132539969314883</v>
      </c>
      <c r="G90" s="23">
        <v>40</v>
      </c>
      <c r="H90" s="24">
        <v>43</v>
      </c>
      <c r="I90" s="18">
        <v>46</v>
      </c>
      <c r="J90" s="23">
        <v>53</v>
      </c>
      <c r="K90" s="24">
        <v>56</v>
      </c>
      <c r="L90" s="24">
        <v>60</v>
      </c>
      <c r="M90" s="26">
        <f>MAX(G90:I90)</f>
        <v>46</v>
      </c>
      <c r="N90" s="26">
        <f>MAX(J90:L90)</f>
        <v>60</v>
      </c>
      <c r="O90" s="27">
        <f>M90+N90</f>
        <v>106</v>
      </c>
      <c r="P90" s="28" t="s">
        <v>30</v>
      </c>
      <c r="Q90" s="29">
        <f>O90*F90</f>
        <v>139.20492367473776</v>
      </c>
    </row>
    <row r="91" spans="1:17" ht="12.75">
      <c r="A91" s="17">
        <v>12</v>
      </c>
      <c r="B91" s="58" t="s">
        <v>130</v>
      </c>
      <c r="C91" s="59">
        <v>39421</v>
      </c>
      <c r="D91" s="54" t="s">
        <v>60</v>
      </c>
      <c r="E91" s="21">
        <v>71.55</v>
      </c>
      <c r="F91" s="22">
        <f>POWER(10,(0.75194503*(LOG10(E91/175.508)*LOG10(E91/175.508))))</f>
        <v>1.300731016974186</v>
      </c>
      <c r="G91" s="23">
        <v>70</v>
      </c>
      <c r="H91" s="24">
        <v>75</v>
      </c>
      <c r="I91" s="18">
        <v>77</v>
      </c>
      <c r="J91" s="23">
        <v>90</v>
      </c>
      <c r="K91" s="24">
        <v>95</v>
      </c>
      <c r="L91" s="25" t="s">
        <v>131</v>
      </c>
      <c r="M91" s="26">
        <f>MAX(G91:I91)</f>
        <v>77</v>
      </c>
      <c r="N91" s="26">
        <f>MAX(J91:L91)</f>
        <v>95</v>
      </c>
      <c r="O91" s="27">
        <f>M91+N91</f>
        <v>172</v>
      </c>
      <c r="P91" s="28" t="s">
        <v>23</v>
      </c>
      <c r="Q91" s="29">
        <f>O91*F91</f>
        <v>223.72573491955998</v>
      </c>
    </row>
    <row r="92" spans="1:17" ht="12.75">
      <c r="A92" s="17">
        <v>4</v>
      </c>
      <c r="B92" s="58" t="s">
        <v>132</v>
      </c>
      <c r="C92" s="59">
        <v>38888</v>
      </c>
      <c r="D92" s="54" t="s">
        <v>60</v>
      </c>
      <c r="E92" s="21">
        <v>72.2</v>
      </c>
      <c r="F92" s="22">
        <f>POWER(10,(0.75194503*(LOG10(E92/175.508)*LOG10(E92/175.508))))</f>
        <v>1.2938900167609708</v>
      </c>
      <c r="G92" s="23">
        <v>40</v>
      </c>
      <c r="H92" s="24">
        <v>45</v>
      </c>
      <c r="I92" s="18">
        <v>48</v>
      </c>
      <c r="J92" s="23">
        <v>55</v>
      </c>
      <c r="K92" s="24">
        <v>60</v>
      </c>
      <c r="L92" s="24">
        <v>65</v>
      </c>
      <c r="M92" s="26">
        <f>MAX(G92:I92)</f>
        <v>48</v>
      </c>
      <c r="N92" s="26">
        <f>MAX(J92:L92)</f>
        <v>65</v>
      </c>
      <c r="O92" s="27">
        <f>M92+N92</f>
        <v>113</v>
      </c>
      <c r="P92" s="28" t="s">
        <v>26</v>
      </c>
      <c r="Q92" s="29">
        <f>O92*F92</f>
        <v>146.2095718939897</v>
      </c>
    </row>
    <row r="93" spans="1:17" ht="12.75">
      <c r="A93" s="17">
        <v>10</v>
      </c>
      <c r="B93" s="58" t="s">
        <v>133</v>
      </c>
      <c r="C93" s="59">
        <v>39270</v>
      </c>
      <c r="D93" s="54" t="s">
        <v>21</v>
      </c>
      <c r="E93" s="21">
        <v>71.2</v>
      </c>
      <c r="F93" s="22">
        <f>POWER(10,(0.75194503*(LOG10(E93/175.508)*LOG10(E93/175.508))))</f>
        <v>1.3044846653892341</v>
      </c>
      <c r="G93" s="89" t="s">
        <v>53</v>
      </c>
      <c r="H93" s="25" t="s">
        <v>134</v>
      </c>
      <c r="I93" s="30" t="s">
        <v>53</v>
      </c>
      <c r="J93" s="23">
        <v>70</v>
      </c>
      <c r="K93" s="24">
        <v>75</v>
      </c>
      <c r="L93" s="24">
        <v>77</v>
      </c>
      <c r="M93" s="26">
        <f>MAX(G93:I93)</f>
        <v>0</v>
      </c>
      <c r="N93" s="26">
        <f>MAX(J93:L93)</f>
        <v>77</v>
      </c>
      <c r="O93" s="27">
        <f>M93+N93</f>
        <v>77</v>
      </c>
      <c r="P93" s="28">
        <v>5</v>
      </c>
      <c r="Q93" s="29">
        <f>O93*F93</f>
        <v>100.44531923497102</v>
      </c>
    </row>
    <row r="94" spans="1:17" ht="12.75">
      <c r="A94" s="17">
        <v>8</v>
      </c>
      <c r="B94" s="58" t="s">
        <v>135</v>
      </c>
      <c r="C94" s="59">
        <v>38510</v>
      </c>
      <c r="D94" s="54" t="s">
        <v>108</v>
      </c>
      <c r="E94" s="21">
        <v>67.85</v>
      </c>
      <c r="F94" s="22">
        <f>POWER(10,(0.75194503*(LOG10(E94/175.508)*LOG10(E94/175.508))))</f>
        <v>1.343078696429775</v>
      </c>
      <c r="G94" s="23">
        <v>35</v>
      </c>
      <c r="H94" s="25" t="s">
        <v>118</v>
      </c>
      <c r="I94" s="30">
        <v>40</v>
      </c>
      <c r="J94" s="23">
        <v>40</v>
      </c>
      <c r="K94" s="24">
        <v>43</v>
      </c>
      <c r="L94" s="24">
        <v>45</v>
      </c>
      <c r="M94" s="26">
        <f>MAX(G94:I94)</f>
        <v>40</v>
      </c>
      <c r="N94" s="26">
        <f>MAX(J94:L94)</f>
        <v>45</v>
      </c>
      <c r="O94" s="27">
        <f>M94+N94</f>
        <v>85</v>
      </c>
      <c r="P94" s="28">
        <v>4</v>
      </c>
      <c r="Q94" s="29">
        <f>O94*F94</f>
        <v>114.16168919653087</v>
      </c>
    </row>
    <row r="95" spans="1:17" ht="12.75">
      <c r="A95" s="33"/>
      <c r="B95" s="69"/>
      <c r="C95" s="90"/>
      <c r="D95" s="91"/>
      <c r="E95" s="92"/>
      <c r="F95" s="93"/>
      <c r="G95" s="33"/>
      <c r="H95" s="73"/>
      <c r="I95" s="74"/>
      <c r="J95" s="33"/>
      <c r="K95" s="73"/>
      <c r="L95" s="73"/>
      <c r="M95" s="94"/>
      <c r="N95" s="94"/>
      <c r="O95" s="75"/>
      <c r="P95" s="76"/>
      <c r="Q95" s="95"/>
    </row>
    <row r="96" spans="2:16" ht="12.75">
      <c r="B96" s="37" t="s">
        <v>68</v>
      </c>
      <c r="C96" s="38"/>
      <c r="D96" s="39"/>
      <c r="E96" s="40" t="s">
        <v>69</v>
      </c>
      <c r="F96" s="40"/>
      <c r="G96" s="38" t="s">
        <v>70</v>
      </c>
      <c r="H96" s="38"/>
      <c r="I96" s="41"/>
      <c r="J96" s="42"/>
      <c r="K96" s="43" t="s">
        <v>71</v>
      </c>
      <c r="L96" s="43"/>
      <c r="M96" s="44" t="s">
        <v>72</v>
      </c>
      <c r="P96"/>
    </row>
    <row r="97" spans="5:16" ht="14.25" customHeight="1">
      <c r="E97"/>
      <c r="F97" s="37"/>
      <c r="G97" s="38" t="s">
        <v>73</v>
      </c>
      <c r="H97" s="38"/>
      <c r="I97" s="41"/>
      <c r="J97" s="42"/>
      <c r="K97" s="41"/>
      <c r="L97" s="46" t="s">
        <v>74</v>
      </c>
      <c r="M97" s="44" t="s">
        <v>136</v>
      </c>
      <c r="N97" s="47"/>
      <c r="P97"/>
    </row>
    <row r="98" spans="5:16" ht="12.75">
      <c r="E98"/>
      <c r="G98" t="s">
        <v>76</v>
      </c>
      <c r="N98" s="48"/>
      <c r="P98"/>
    </row>
    <row r="99" spans="5:16" ht="12.75">
      <c r="E99"/>
      <c r="N99" s="48"/>
      <c r="P99"/>
    </row>
    <row r="100" spans="2:16" ht="12.75">
      <c r="B100" t="s">
        <v>137</v>
      </c>
      <c r="E100" s="80" t="s">
        <v>138</v>
      </c>
      <c r="N100" s="48"/>
      <c r="P100"/>
    </row>
    <row r="101" spans="5:16" ht="12.75">
      <c r="E101" s="80" t="s">
        <v>139</v>
      </c>
      <c r="N101" s="48"/>
      <c r="P101"/>
    </row>
    <row r="102" spans="5:16" ht="12.75">
      <c r="E102" s="80" t="s">
        <v>140</v>
      </c>
      <c r="N102" s="48"/>
      <c r="P102"/>
    </row>
    <row r="103" spans="5:16" ht="12.75">
      <c r="E103"/>
      <c r="N103" s="48"/>
      <c r="P103"/>
    </row>
    <row r="104" spans="5:16" ht="12.75">
      <c r="E104"/>
      <c r="N104" s="48"/>
      <c r="P104"/>
    </row>
    <row r="105" spans="1:17" ht="12.75">
      <c r="A105" s="3" t="s">
        <v>0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4">
        <v>44107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2.75">
      <c r="A107" s="5" t="s">
        <v>1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6" ht="12.75">
      <c r="A108" s="6"/>
      <c r="E108"/>
      <c r="P108"/>
    </row>
    <row r="109" spans="1:16" ht="12.75">
      <c r="A109" s="6"/>
      <c r="B109" s="8" t="s">
        <v>141</v>
      </c>
      <c r="E109"/>
      <c r="P109"/>
    </row>
    <row r="110" spans="1:17" ht="12.75">
      <c r="A110" s="9" t="s">
        <v>3</v>
      </c>
      <c r="B110" s="9"/>
      <c r="C110" s="9"/>
      <c r="D110" s="9"/>
      <c r="E110" s="9"/>
      <c r="F110" s="9"/>
      <c r="G110" s="9" t="s">
        <v>4</v>
      </c>
      <c r="H110" s="9"/>
      <c r="I110" s="9"/>
      <c r="J110" s="9"/>
      <c r="K110" s="9"/>
      <c r="L110" s="9"/>
      <c r="M110" s="9" t="s">
        <v>5</v>
      </c>
      <c r="N110" s="9"/>
      <c r="O110" s="9"/>
      <c r="P110" s="9"/>
      <c r="Q110" s="9"/>
    </row>
    <row r="111" spans="1:17" ht="14.25" customHeight="1">
      <c r="A111" s="10" t="s">
        <v>6</v>
      </c>
      <c r="B111" s="10" t="s">
        <v>7</v>
      </c>
      <c r="C111" s="10" t="s">
        <v>8</v>
      </c>
      <c r="D111" s="10" t="s">
        <v>9</v>
      </c>
      <c r="E111" s="11" t="s">
        <v>10</v>
      </c>
      <c r="F111" s="12" t="s">
        <v>11</v>
      </c>
      <c r="G111" s="13" t="s">
        <v>12</v>
      </c>
      <c r="H111" s="13"/>
      <c r="I111" s="13"/>
      <c r="J111" s="13" t="s">
        <v>13</v>
      </c>
      <c r="K111" s="13"/>
      <c r="L111" s="13"/>
      <c r="M111" s="13" t="s">
        <v>14</v>
      </c>
      <c r="N111" s="13" t="s">
        <v>15</v>
      </c>
      <c r="O111" s="13" t="s">
        <v>16</v>
      </c>
      <c r="P111" s="49" t="s">
        <v>78</v>
      </c>
      <c r="Q111" s="15" t="s">
        <v>18</v>
      </c>
    </row>
    <row r="112" spans="1:17" ht="12.75">
      <c r="A112" s="10"/>
      <c r="B112" s="10"/>
      <c r="C112" s="10"/>
      <c r="D112" s="10"/>
      <c r="E112" s="11"/>
      <c r="F112" s="12"/>
      <c r="G112" s="13">
        <v>1</v>
      </c>
      <c r="H112" s="13">
        <v>2</v>
      </c>
      <c r="I112" s="13">
        <v>3</v>
      </c>
      <c r="J112" s="13">
        <v>1</v>
      </c>
      <c r="K112" s="13">
        <v>2</v>
      </c>
      <c r="L112" s="13">
        <v>3</v>
      </c>
      <c r="M112" s="13"/>
      <c r="N112" s="13"/>
      <c r="O112" s="13"/>
      <c r="P112" s="49"/>
      <c r="Q112" s="15"/>
    </row>
    <row r="113" spans="1:17" ht="12.75">
      <c r="A113" s="65" t="s">
        <v>142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</row>
    <row r="114" spans="1:17" ht="12.75">
      <c r="A114" s="17">
        <v>2</v>
      </c>
      <c r="B114" s="58" t="s">
        <v>143</v>
      </c>
      <c r="C114" s="59">
        <v>39638</v>
      </c>
      <c r="D114" s="26" t="s">
        <v>47</v>
      </c>
      <c r="E114" s="21">
        <v>75.2</v>
      </c>
      <c r="F114" s="22">
        <f>POWER(10,(0.75194503*(LOG10(E114/175.508)*LOG10(E114/175.508))))</f>
        <v>1.2643728801069969</v>
      </c>
      <c r="G114" s="23">
        <v>40</v>
      </c>
      <c r="H114" s="24">
        <v>43</v>
      </c>
      <c r="I114" s="18">
        <v>45</v>
      </c>
      <c r="J114" s="23">
        <v>50</v>
      </c>
      <c r="K114" s="24">
        <v>54</v>
      </c>
      <c r="L114" s="24">
        <v>56</v>
      </c>
      <c r="M114" s="26">
        <f>MAX(G114:I114)</f>
        <v>45</v>
      </c>
      <c r="N114" s="26">
        <f>MAX(J114:L114)</f>
        <v>56</v>
      </c>
      <c r="O114" s="27">
        <f>M114+N114</f>
        <v>101</v>
      </c>
      <c r="P114" s="28">
        <v>4</v>
      </c>
      <c r="Q114" s="29">
        <f>O114*F114</f>
        <v>127.70166089080669</v>
      </c>
    </row>
    <row r="115" spans="1:17" ht="12.75">
      <c r="A115" s="17">
        <v>3</v>
      </c>
      <c r="B115" s="58" t="s">
        <v>144</v>
      </c>
      <c r="C115" s="59">
        <v>38602</v>
      </c>
      <c r="D115" s="26" t="s">
        <v>37</v>
      </c>
      <c r="E115" s="21">
        <v>75.4</v>
      </c>
      <c r="F115" s="22">
        <f>POWER(10,(0.75194503*(LOG10(E115/175.508)*LOG10(E115/175.508))))</f>
        <v>1.262518204743843</v>
      </c>
      <c r="G115" s="23">
        <v>58</v>
      </c>
      <c r="H115" s="24">
        <v>64</v>
      </c>
      <c r="I115" s="30" t="s">
        <v>145</v>
      </c>
      <c r="J115" s="23">
        <v>69</v>
      </c>
      <c r="K115" s="24">
        <v>75</v>
      </c>
      <c r="L115" s="24">
        <v>77</v>
      </c>
      <c r="M115" s="26">
        <f>MAX(G115:I115)</f>
        <v>64</v>
      </c>
      <c r="N115" s="26">
        <f>MAX(J115:L115)</f>
        <v>77</v>
      </c>
      <c r="O115" s="27">
        <f>M115+N115</f>
        <v>141</v>
      </c>
      <c r="P115" s="28" t="s">
        <v>23</v>
      </c>
      <c r="Q115" s="29">
        <f>O115*F115</f>
        <v>178.01506686888186</v>
      </c>
    </row>
    <row r="116" spans="1:17" ht="12.75">
      <c r="A116" s="17">
        <v>11</v>
      </c>
      <c r="B116" s="58" t="s">
        <v>146</v>
      </c>
      <c r="C116" s="59">
        <v>38545</v>
      </c>
      <c r="D116" s="26" t="s">
        <v>47</v>
      </c>
      <c r="E116" s="21">
        <v>78.95</v>
      </c>
      <c r="F116" s="22">
        <f>POWER(10,(0.75194503*(LOG10(E116/175.508)*LOG10(E116/175.508))))</f>
        <v>1.231720405733843</v>
      </c>
      <c r="G116" s="23">
        <v>42</v>
      </c>
      <c r="H116" s="24">
        <v>45</v>
      </c>
      <c r="I116" s="30" t="s">
        <v>56</v>
      </c>
      <c r="J116" s="23">
        <v>50</v>
      </c>
      <c r="K116" s="24">
        <v>54</v>
      </c>
      <c r="L116" s="24">
        <v>57</v>
      </c>
      <c r="M116" s="26">
        <f>MAX(G116:I116)</f>
        <v>45</v>
      </c>
      <c r="N116" s="26">
        <f>MAX(J116:L116)</f>
        <v>57</v>
      </c>
      <c r="O116" s="27">
        <f>M116+N116</f>
        <v>102</v>
      </c>
      <c r="P116" s="28" t="s">
        <v>26</v>
      </c>
      <c r="Q116" s="29">
        <f>O116*F116</f>
        <v>125.63548138485197</v>
      </c>
    </row>
    <row r="117" spans="1:17" ht="12.75">
      <c r="A117" s="17">
        <v>5</v>
      </c>
      <c r="B117" s="58" t="s">
        <v>147</v>
      </c>
      <c r="C117" s="59">
        <v>38515</v>
      </c>
      <c r="D117" s="54" t="s">
        <v>21</v>
      </c>
      <c r="E117" s="21">
        <v>75.5</v>
      </c>
      <c r="F117" s="22">
        <f>POWER(10,(0.75194503*(LOG10(E117/175.508)*LOG10(E117/175.508))))</f>
        <v>1.261595902896618</v>
      </c>
      <c r="G117" s="23">
        <v>40</v>
      </c>
      <c r="H117" s="24">
        <v>43</v>
      </c>
      <c r="I117" s="30" t="s">
        <v>52</v>
      </c>
      <c r="J117" s="23">
        <v>50</v>
      </c>
      <c r="K117" s="25" t="s">
        <v>148</v>
      </c>
      <c r="L117" s="24">
        <v>59</v>
      </c>
      <c r="M117" s="26">
        <f>MAX(G117:I117)</f>
        <v>43</v>
      </c>
      <c r="N117" s="26">
        <f>MAX(J117:L117)</f>
        <v>59</v>
      </c>
      <c r="O117" s="27">
        <f>M117+N117</f>
        <v>102</v>
      </c>
      <c r="P117" s="28" t="s">
        <v>30</v>
      </c>
      <c r="Q117" s="29">
        <f>O117*F117</f>
        <v>128.68278209545502</v>
      </c>
    </row>
    <row r="118" spans="1:17" ht="12.75">
      <c r="A118" s="50" t="s">
        <v>149</v>
      </c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1:17" ht="12.75">
      <c r="A119" s="17">
        <v>13</v>
      </c>
      <c r="B119" s="18" t="s">
        <v>150</v>
      </c>
      <c r="C119" s="96">
        <v>38877</v>
      </c>
      <c r="D119" s="26" t="s">
        <v>47</v>
      </c>
      <c r="E119" s="21">
        <v>88.9</v>
      </c>
      <c r="F119" s="22">
        <f>POWER(10,(0.75194503*(LOG10(E119/175.508)*LOG10(E119/175.508))))</f>
        <v>1.1630903267346266</v>
      </c>
      <c r="G119" s="23">
        <v>45</v>
      </c>
      <c r="H119" s="24">
        <v>50</v>
      </c>
      <c r="I119" s="18">
        <v>55</v>
      </c>
      <c r="J119" s="23">
        <v>60</v>
      </c>
      <c r="K119" s="24">
        <v>65</v>
      </c>
      <c r="L119" s="24">
        <v>70</v>
      </c>
      <c r="M119" s="26">
        <f>MAX(G119:I119)</f>
        <v>55</v>
      </c>
      <c r="N119" s="26">
        <f>MAX(J119:L119)</f>
        <v>70</v>
      </c>
      <c r="O119" s="27">
        <f>M119+N119</f>
        <v>125</v>
      </c>
      <c r="P119" s="28" t="s">
        <v>23</v>
      </c>
      <c r="Q119" s="29">
        <f>O119*F119</f>
        <v>145.38629084182833</v>
      </c>
    </row>
    <row r="120" spans="1:17" ht="12.75">
      <c r="A120" s="17">
        <v>1</v>
      </c>
      <c r="B120" s="58" t="s">
        <v>151</v>
      </c>
      <c r="C120" s="59">
        <v>39174</v>
      </c>
      <c r="D120" s="54" t="s">
        <v>21</v>
      </c>
      <c r="E120" s="21">
        <v>81.1</v>
      </c>
      <c r="F120" s="22">
        <f>POWER(10,(0.75194503*(LOG10(E120/175.508)*LOG10(E120/175.508))))</f>
        <v>1.2148598233318795</v>
      </c>
      <c r="G120" s="23">
        <v>35</v>
      </c>
      <c r="H120" s="25" t="s">
        <v>118</v>
      </c>
      <c r="I120" s="18">
        <v>40</v>
      </c>
      <c r="J120" s="23">
        <v>40</v>
      </c>
      <c r="K120" s="24">
        <v>45</v>
      </c>
      <c r="L120" s="24">
        <v>50</v>
      </c>
      <c r="M120" s="26">
        <f>MAX(G120:I120)</f>
        <v>40</v>
      </c>
      <c r="N120" s="26">
        <f>MAX(J120:L120)</f>
        <v>50</v>
      </c>
      <c r="O120" s="27">
        <f>M120+N120</f>
        <v>90</v>
      </c>
      <c r="P120" s="28" t="s">
        <v>26</v>
      </c>
      <c r="Q120" s="29">
        <f>O120*F120</f>
        <v>109.33738409986915</v>
      </c>
    </row>
    <row r="121" spans="1:17" ht="12.75">
      <c r="A121" s="65" t="s">
        <v>152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</row>
    <row r="122" spans="1:17" ht="12.75">
      <c r="A122" s="17">
        <v>5</v>
      </c>
      <c r="B122" s="58" t="s">
        <v>153</v>
      </c>
      <c r="C122" s="59">
        <v>38435</v>
      </c>
      <c r="D122" s="54" t="s">
        <v>60</v>
      </c>
      <c r="E122" s="21">
        <v>129.9</v>
      </c>
      <c r="F122" s="22">
        <f>POWER(10,(0.75194503*(LOG10(E122/175.508)*LOG10(E122/175.508))))</f>
        <v>1.0300129593249578</v>
      </c>
      <c r="G122" s="23">
        <v>65</v>
      </c>
      <c r="H122" s="24">
        <v>70</v>
      </c>
      <c r="I122" s="30" t="s">
        <v>154</v>
      </c>
      <c r="J122" s="23">
        <v>90</v>
      </c>
      <c r="K122" s="24">
        <v>95</v>
      </c>
      <c r="L122" s="25" t="s">
        <v>155</v>
      </c>
      <c r="M122" s="26">
        <f>MAX(G122:I122)</f>
        <v>70</v>
      </c>
      <c r="N122" s="26">
        <f>MAX(J122:L122)</f>
        <v>95</v>
      </c>
      <c r="O122" s="27">
        <f>M122+N122</f>
        <v>165</v>
      </c>
      <c r="P122" s="28" t="s">
        <v>26</v>
      </c>
      <c r="Q122" s="29">
        <f>O122*F122</f>
        <v>169.95213828861804</v>
      </c>
    </row>
    <row r="123" spans="1:17" ht="12.75">
      <c r="A123" s="17">
        <v>14</v>
      </c>
      <c r="B123" s="58" t="s">
        <v>156</v>
      </c>
      <c r="C123" s="59">
        <v>38477</v>
      </c>
      <c r="D123" s="26" t="s">
        <v>108</v>
      </c>
      <c r="E123" s="21">
        <v>101.45</v>
      </c>
      <c r="F123" s="22">
        <f>POWER(10,(0.75194503*(LOG10(E123/175.508)*LOG10(E123/175.508))))</f>
        <v>1.1030856488472531</v>
      </c>
      <c r="G123" s="23">
        <v>40</v>
      </c>
      <c r="H123" s="24">
        <v>43</v>
      </c>
      <c r="I123" s="18">
        <v>45</v>
      </c>
      <c r="J123" s="23">
        <v>50</v>
      </c>
      <c r="K123" s="25" t="s">
        <v>105</v>
      </c>
      <c r="L123" s="25" t="s">
        <v>105</v>
      </c>
      <c r="M123" s="26">
        <f>MAX(G123:I123)</f>
        <v>45</v>
      </c>
      <c r="N123" s="26">
        <f>MAX(J123:L123)</f>
        <v>50</v>
      </c>
      <c r="O123" s="27">
        <f>M123+N123</f>
        <v>95</v>
      </c>
      <c r="P123" s="28" t="s">
        <v>30</v>
      </c>
      <c r="Q123" s="29">
        <f>O123*F123</f>
        <v>104.79313664048905</v>
      </c>
    </row>
    <row r="124" spans="1:17" ht="12.75">
      <c r="A124" s="17">
        <v>9</v>
      </c>
      <c r="B124" s="58" t="s">
        <v>157</v>
      </c>
      <c r="C124" s="59">
        <v>38578</v>
      </c>
      <c r="D124" s="54" t="s">
        <v>21</v>
      </c>
      <c r="E124" s="21">
        <v>93.7</v>
      </c>
      <c r="F124" s="22">
        <f>POWER(10,(0.75194503*(LOG10(E124/175.508)*LOG10(E124/175.508))))</f>
        <v>1.1372609144968386</v>
      </c>
      <c r="G124" s="23">
        <v>100</v>
      </c>
      <c r="H124" s="24">
        <v>105</v>
      </c>
      <c r="I124" s="66">
        <v>109</v>
      </c>
      <c r="J124" s="23">
        <v>122</v>
      </c>
      <c r="K124" s="67">
        <v>128</v>
      </c>
      <c r="L124" s="25" t="s">
        <v>158</v>
      </c>
      <c r="M124" s="26">
        <f>MAX(G124:I124)</f>
        <v>109</v>
      </c>
      <c r="N124" s="26">
        <f>MAX(J124:L124)</f>
        <v>128</v>
      </c>
      <c r="O124" s="68">
        <f>M124+N124</f>
        <v>237</v>
      </c>
      <c r="P124" s="28" t="s">
        <v>23</v>
      </c>
      <c r="Q124" s="29">
        <f>O124*F124</f>
        <v>269.53083673575077</v>
      </c>
    </row>
    <row r="125" spans="5:16" ht="12.75">
      <c r="E125"/>
      <c r="P125"/>
    </row>
    <row r="126" spans="2:14" ht="12.75">
      <c r="B126" s="37" t="s">
        <v>68</v>
      </c>
      <c r="C126" s="38"/>
      <c r="D126" s="39"/>
      <c r="E126" s="40" t="s">
        <v>69</v>
      </c>
      <c r="F126" s="40"/>
      <c r="G126" s="38" t="s">
        <v>76</v>
      </c>
      <c r="H126" s="38"/>
      <c r="I126" s="41"/>
      <c r="J126" s="42"/>
      <c r="K126" s="43" t="s">
        <v>71</v>
      </c>
      <c r="L126" s="43"/>
      <c r="M126" s="44" t="s">
        <v>110</v>
      </c>
      <c r="N126" s="47"/>
    </row>
    <row r="127" spans="2:14" ht="12.75">
      <c r="B127" s="33"/>
      <c r="C127" s="38"/>
      <c r="D127" s="39"/>
      <c r="E127" s="45"/>
      <c r="F127" s="37"/>
      <c r="G127" s="38" t="s">
        <v>73</v>
      </c>
      <c r="H127" s="38"/>
      <c r="I127" s="41"/>
      <c r="J127" s="42"/>
      <c r="K127" s="41"/>
      <c r="L127" s="46" t="s">
        <v>74</v>
      </c>
      <c r="M127" s="44" t="s">
        <v>136</v>
      </c>
      <c r="N127" s="48"/>
    </row>
    <row r="128" spans="5:16" ht="12.75">
      <c r="E128"/>
      <c r="G128" t="s">
        <v>159</v>
      </c>
      <c r="P128"/>
    </row>
    <row r="129" spans="5:16" ht="12.75">
      <c r="E129"/>
      <c r="P129"/>
    </row>
    <row r="130" spans="2:16" ht="12.75">
      <c r="B130" t="s">
        <v>160</v>
      </c>
      <c r="E130" s="80" t="s">
        <v>161</v>
      </c>
      <c r="P130"/>
    </row>
    <row r="131" spans="5:16" ht="12.75">
      <c r="E131" s="80" t="s">
        <v>162</v>
      </c>
      <c r="P131"/>
    </row>
    <row r="132" spans="5:16" ht="12.75">
      <c r="E132" s="80" t="s">
        <v>163</v>
      </c>
      <c r="P132"/>
    </row>
    <row r="133" spans="3:16" ht="12.75">
      <c r="C133" t="s">
        <v>164</v>
      </c>
      <c r="E133" s="80" t="s">
        <v>161</v>
      </c>
      <c r="P133"/>
    </row>
    <row r="134" spans="5:16" ht="12.75">
      <c r="E134" s="80" t="s">
        <v>163</v>
      </c>
      <c r="P134"/>
    </row>
    <row r="135" spans="5:16" ht="12.75">
      <c r="E135"/>
      <c r="P135"/>
    </row>
    <row r="136" spans="5:16" ht="12.75">
      <c r="E136"/>
      <c r="P136"/>
    </row>
    <row r="137" ht="12.75">
      <c r="A137" t="s">
        <v>165</v>
      </c>
    </row>
    <row r="139" spans="1:3" ht="12.75">
      <c r="A139" s="97"/>
      <c r="B139" s="97" t="s">
        <v>166</v>
      </c>
      <c r="C139" s="97"/>
    </row>
    <row r="140" spans="1:3" ht="12.75">
      <c r="A140" s="98" t="s">
        <v>17</v>
      </c>
      <c r="B140" s="98" t="s">
        <v>7</v>
      </c>
      <c r="C140" s="98" t="s">
        <v>18</v>
      </c>
    </row>
    <row r="141" spans="1:5" ht="12.75">
      <c r="A141" s="98">
        <v>1</v>
      </c>
      <c r="B141" s="99" t="s">
        <v>59</v>
      </c>
      <c r="C141" s="100">
        <v>165.39831786201393</v>
      </c>
      <c r="D141" s="35"/>
      <c r="E141" s="36"/>
    </row>
    <row r="142" spans="1:5" ht="12.75">
      <c r="A142" s="98">
        <v>2</v>
      </c>
      <c r="B142" s="99" t="s">
        <v>51</v>
      </c>
      <c r="C142" s="100">
        <v>136.77332618714578</v>
      </c>
      <c r="D142" s="35"/>
      <c r="E142" s="36"/>
    </row>
    <row r="143" spans="1:5" ht="12.75">
      <c r="A143" s="98">
        <v>3</v>
      </c>
      <c r="B143" s="99" t="s">
        <v>55</v>
      </c>
      <c r="C143" s="100">
        <v>136.37151168276532</v>
      </c>
      <c r="D143" s="35"/>
      <c r="E143" s="36"/>
    </row>
    <row r="144" spans="1:16" s="77" customFormat="1" ht="12.75">
      <c r="A144" s="101">
        <v>4</v>
      </c>
      <c r="B144" s="74" t="s">
        <v>41</v>
      </c>
      <c r="C144" s="95">
        <v>131.476072367236</v>
      </c>
      <c r="D144" s="35"/>
      <c r="E144" s="36"/>
      <c r="P144" s="102"/>
    </row>
    <row r="145" spans="1:16" s="77" customFormat="1" ht="12.75">
      <c r="A145" s="101">
        <v>5</v>
      </c>
      <c r="B145" s="74" t="s">
        <v>65</v>
      </c>
      <c r="C145" s="95">
        <v>124.01439063675248</v>
      </c>
      <c r="D145" s="35"/>
      <c r="E145" s="36"/>
      <c r="P145" s="102"/>
    </row>
    <row r="146" spans="1:16" s="77" customFormat="1" ht="12.75">
      <c r="A146" s="101">
        <v>6</v>
      </c>
      <c r="B146" s="74" t="s">
        <v>43</v>
      </c>
      <c r="C146" s="95">
        <v>109.34885494516818</v>
      </c>
      <c r="D146" s="35"/>
      <c r="E146" s="36"/>
      <c r="P146" s="102"/>
    </row>
    <row r="147" spans="1:16" s="77" customFormat="1" ht="12.75">
      <c r="A147" s="101">
        <v>7</v>
      </c>
      <c r="B147" s="74" t="s">
        <v>36</v>
      </c>
      <c r="C147" s="95">
        <v>106.84663991699966</v>
      </c>
      <c r="D147" s="35"/>
      <c r="E147" s="36"/>
      <c r="P147" s="102"/>
    </row>
    <row r="148" spans="1:16" s="77" customFormat="1" ht="12.75">
      <c r="A148" s="101">
        <v>8</v>
      </c>
      <c r="B148" s="74" t="s">
        <v>46</v>
      </c>
      <c r="C148" s="95">
        <v>104.87889114667368</v>
      </c>
      <c r="D148" s="35"/>
      <c r="E148" s="36"/>
      <c r="P148" s="102"/>
    </row>
    <row r="149" spans="1:16" s="77" customFormat="1" ht="12.75">
      <c r="A149" s="101">
        <v>9</v>
      </c>
      <c r="B149" s="74" t="s">
        <v>20</v>
      </c>
      <c r="C149" s="95">
        <v>104.30973039970628</v>
      </c>
      <c r="D149" s="35"/>
      <c r="E149" s="36"/>
      <c r="P149" s="102"/>
    </row>
    <row r="150" spans="1:16" s="77" customFormat="1" ht="12.75">
      <c r="A150" s="101">
        <v>10</v>
      </c>
      <c r="B150" s="74" t="s">
        <v>27</v>
      </c>
      <c r="C150" s="95">
        <v>88.17185164304237</v>
      </c>
      <c r="D150" s="35"/>
      <c r="E150" s="36"/>
      <c r="P150" s="102"/>
    </row>
    <row r="151" spans="1:16" s="77" customFormat="1" ht="12.75">
      <c r="A151" s="101">
        <v>11</v>
      </c>
      <c r="B151" s="74" t="s">
        <v>24</v>
      </c>
      <c r="C151" s="95">
        <v>82.41251597114261</v>
      </c>
      <c r="D151" s="35"/>
      <c r="E151" s="36"/>
      <c r="P151" s="102"/>
    </row>
    <row r="152" spans="1:5" ht="12.75">
      <c r="A152" s="101">
        <v>12</v>
      </c>
      <c r="B152" s="74" t="s">
        <v>50</v>
      </c>
      <c r="C152" s="95">
        <v>76.23054547396907</v>
      </c>
      <c r="D152" s="35"/>
      <c r="E152" s="36"/>
    </row>
    <row r="153" spans="1:5" ht="12.75">
      <c r="A153" s="101">
        <v>13</v>
      </c>
      <c r="B153" s="74" t="s">
        <v>62</v>
      </c>
      <c r="C153" s="95">
        <v>68.94234247434103</v>
      </c>
      <c r="D153" s="35"/>
      <c r="E153" s="36"/>
    </row>
    <row r="154" spans="1:5" ht="12.75">
      <c r="A154" s="101">
        <v>14</v>
      </c>
      <c r="B154" s="74" t="s">
        <v>39</v>
      </c>
      <c r="C154" s="95">
        <v>68.07735311541732</v>
      </c>
      <c r="D154" s="35"/>
      <c r="E154" s="36"/>
    </row>
    <row r="155" spans="1:5" ht="12.75">
      <c r="A155" s="101">
        <v>15</v>
      </c>
      <c r="B155" s="74" t="s">
        <v>32</v>
      </c>
      <c r="C155" s="95">
        <v>60.892375161984724</v>
      </c>
      <c r="D155" s="77"/>
      <c r="E155" s="103"/>
    </row>
    <row r="156" spans="2:16" s="77" customFormat="1" ht="12.75">
      <c r="B156" s="74"/>
      <c r="E156" s="103"/>
      <c r="P156" s="102"/>
    </row>
    <row r="157" spans="1:5" ht="12.75">
      <c r="A157" s="97"/>
      <c r="B157" s="97" t="s">
        <v>167</v>
      </c>
      <c r="C157" s="97"/>
      <c r="D157" s="77"/>
      <c r="E157" s="103"/>
    </row>
    <row r="158" spans="1:5" ht="12.75">
      <c r="A158" s="98" t="s">
        <v>17</v>
      </c>
      <c r="B158" s="98" t="s">
        <v>7</v>
      </c>
      <c r="C158" s="98" t="s">
        <v>18</v>
      </c>
      <c r="D158" s="77"/>
      <c r="E158" s="103"/>
    </row>
    <row r="159" spans="1:5" ht="12.75">
      <c r="A159" s="98">
        <v>1</v>
      </c>
      <c r="B159" s="104" t="s">
        <v>157</v>
      </c>
      <c r="C159" s="100">
        <v>269.53083673575077</v>
      </c>
      <c r="D159" s="35"/>
      <c r="E159" s="36"/>
    </row>
    <row r="160" spans="1:5" ht="12.75">
      <c r="A160" s="98">
        <v>2</v>
      </c>
      <c r="B160" s="104" t="s">
        <v>97</v>
      </c>
      <c r="C160" s="100">
        <v>237.27186175460463</v>
      </c>
      <c r="D160" s="35"/>
      <c r="E160" s="36"/>
    </row>
    <row r="161" spans="1:5" ht="12.75">
      <c r="A161" s="98">
        <v>3</v>
      </c>
      <c r="B161" s="104" t="s">
        <v>127</v>
      </c>
      <c r="C161" s="100">
        <v>229.574719448127</v>
      </c>
      <c r="D161" s="35"/>
      <c r="E161" s="36"/>
    </row>
    <row r="162" spans="1:16" ht="12.75">
      <c r="A162" s="32">
        <v>4</v>
      </c>
      <c r="B162" s="69" t="s">
        <v>107</v>
      </c>
      <c r="C162" s="34">
        <v>224.3045495283874</v>
      </c>
      <c r="E162"/>
      <c r="P162"/>
    </row>
    <row r="163" spans="1:16" ht="12.75">
      <c r="A163" s="32">
        <v>5</v>
      </c>
      <c r="B163" s="69" t="s">
        <v>130</v>
      </c>
      <c r="C163" s="34">
        <v>223.72573491955998</v>
      </c>
      <c r="E163"/>
      <c r="P163"/>
    </row>
    <row r="164" spans="1:16" ht="12.75">
      <c r="A164" s="32">
        <v>6</v>
      </c>
      <c r="B164" s="105" t="s">
        <v>82</v>
      </c>
      <c r="C164" s="34">
        <v>199.60590459560825</v>
      </c>
      <c r="E164"/>
      <c r="P164"/>
    </row>
    <row r="165" spans="1:16" ht="12.75">
      <c r="A165" s="32">
        <v>7</v>
      </c>
      <c r="B165" s="74" t="s">
        <v>125</v>
      </c>
      <c r="C165" s="34">
        <v>185.8554277264711</v>
      </c>
      <c r="E165"/>
      <c r="P165"/>
    </row>
    <row r="166" spans="1:16" ht="12.75">
      <c r="A166" s="32">
        <v>8</v>
      </c>
      <c r="B166" s="69" t="s">
        <v>144</v>
      </c>
      <c r="C166" s="34">
        <v>178.01506686888186</v>
      </c>
      <c r="E166"/>
      <c r="P166"/>
    </row>
    <row r="167" spans="1:16" ht="12.75">
      <c r="A167" s="32">
        <v>9</v>
      </c>
      <c r="B167" s="105" t="s">
        <v>84</v>
      </c>
      <c r="C167" s="34">
        <v>173.39893040304796</v>
      </c>
      <c r="E167"/>
      <c r="P167"/>
    </row>
    <row r="168" spans="1:16" ht="12.75">
      <c r="A168" s="32">
        <v>10</v>
      </c>
      <c r="B168" s="69" t="s">
        <v>153</v>
      </c>
      <c r="C168" s="34">
        <v>169.95213828861804</v>
      </c>
      <c r="E168"/>
      <c r="P168"/>
    </row>
    <row r="169" spans="1:16" ht="12.75">
      <c r="A169" s="32">
        <v>11</v>
      </c>
      <c r="B169" s="69" t="s">
        <v>104</v>
      </c>
      <c r="C169" s="34">
        <v>169.884</v>
      </c>
      <c r="E169"/>
      <c r="P169"/>
    </row>
    <row r="170" spans="1:16" ht="12.75">
      <c r="A170" s="32">
        <v>12</v>
      </c>
      <c r="B170" s="69" t="s">
        <v>109</v>
      </c>
      <c r="C170" s="34">
        <v>167.2467344521314</v>
      </c>
      <c r="E170"/>
      <c r="P170"/>
    </row>
    <row r="171" spans="1:16" ht="12.75">
      <c r="A171" s="32">
        <v>13</v>
      </c>
      <c r="B171" s="106" t="s">
        <v>81</v>
      </c>
      <c r="C171" s="34">
        <v>159.21027525628156</v>
      </c>
      <c r="E171"/>
      <c r="P171"/>
    </row>
    <row r="172" spans="1:16" ht="12.75">
      <c r="A172" s="32">
        <v>14</v>
      </c>
      <c r="B172" s="69" t="s">
        <v>100</v>
      </c>
      <c r="C172" s="34">
        <v>149.45720990468567</v>
      </c>
      <c r="E172"/>
      <c r="P172"/>
    </row>
    <row r="173" spans="1:16" ht="12.75">
      <c r="A173" s="32">
        <v>15</v>
      </c>
      <c r="B173" s="69" t="s">
        <v>85</v>
      </c>
      <c r="C173" s="34">
        <v>147.26031081971382</v>
      </c>
      <c r="E173"/>
      <c r="P173"/>
    </row>
    <row r="174" spans="1:16" ht="12.75">
      <c r="A174" s="32">
        <v>16</v>
      </c>
      <c r="B174" s="69" t="s">
        <v>132</v>
      </c>
      <c r="C174" s="34">
        <v>146.2095718939897</v>
      </c>
      <c r="E174"/>
      <c r="P174"/>
    </row>
    <row r="175" spans="1:16" ht="12.75">
      <c r="A175" s="32">
        <v>17</v>
      </c>
      <c r="B175" s="74" t="s">
        <v>150</v>
      </c>
      <c r="C175" s="34">
        <v>145.38629084182833</v>
      </c>
      <c r="E175"/>
      <c r="P175"/>
    </row>
    <row r="176" spans="1:16" ht="12.75">
      <c r="A176" s="32">
        <v>18</v>
      </c>
      <c r="B176" s="107" t="s">
        <v>129</v>
      </c>
      <c r="C176" s="34">
        <v>139.20492367473776</v>
      </c>
      <c r="E176"/>
      <c r="P176"/>
    </row>
    <row r="177" spans="1:16" ht="12.75">
      <c r="A177" s="32">
        <v>19</v>
      </c>
      <c r="B177" s="69" t="s">
        <v>147</v>
      </c>
      <c r="C177" s="34">
        <v>128.68278209545502</v>
      </c>
      <c r="E177"/>
      <c r="P177"/>
    </row>
    <row r="178" spans="1:16" ht="12.75">
      <c r="A178" s="32">
        <v>20</v>
      </c>
      <c r="B178" s="69" t="s">
        <v>143</v>
      </c>
      <c r="C178" s="34">
        <v>127.70166089080669</v>
      </c>
      <c r="E178"/>
      <c r="P178"/>
    </row>
    <row r="179" spans="1:16" ht="12.75">
      <c r="A179" s="32">
        <v>21</v>
      </c>
      <c r="B179" s="69" t="s">
        <v>146</v>
      </c>
      <c r="C179" s="34">
        <v>125.63548138485197</v>
      </c>
      <c r="E179"/>
      <c r="P179"/>
    </row>
    <row r="180" spans="1:16" ht="12.75">
      <c r="A180" s="32">
        <v>22</v>
      </c>
      <c r="B180" s="69" t="s">
        <v>119</v>
      </c>
      <c r="C180" s="34">
        <v>120.65937182922653</v>
      </c>
      <c r="E180"/>
      <c r="P180"/>
    </row>
    <row r="181" spans="1:16" ht="12.75">
      <c r="A181" s="32">
        <v>23</v>
      </c>
      <c r="B181" s="69" t="s">
        <v>135</v>
      </c>
      <c r="C181" s="34">
        <v>114.16168919653087</v>
      </c>
      <c r="E181"/>
      <c r="P181"/>
    </row>
    <row r="182" spans="1:16" ht="12.75">
      <c r="A182" s="32">
        <v>24</v>
      </c>
      <c r="B182" s="69" t="s">
        <v>117</v>
      </c>
      <c r="C182" s="34">
        <v>112.17141574728869</v>
      </c>
      <c r="E182"/>
      <c r="P182"/>
    </row>
    <row r="183" spans="1:16" ht="12.75">
      <c r="A183" s="32">
        <v>25</v>
      </c>
      <c r="B183" s="69" t="s">
        <v>151</v>
      </c>
      <c r="C183" s="34">
        <v>109.33738409986915</v>
      </c>
      <c r="E183"/>
      <c r="P183"/>
    </row>
    <row r="184" spans="1:16" ht="12.75">
      <c r="A184" s="32">
        <v>26</v>
      </c>
      <c r="B184" s="69" t="s">
        <v>156</v>
      </c>
      <c r="C184" s="34">
        <v>104.79313664048905</v>
      </c>
      <c r="E184"/>
      <c r="P184"/>
    </row>
    <row r="185" spans="1:16" ht="12.75">
      <c r="A185" s="32">
        <v>27</v>
      </c>
      <c r="B185" s="69" t="s">
        <v>88</v>
      </c>
      <c r="C185" s="34">
        <v>103.64273617513601</v>
      </c>
      <c r="E185"/>
      <c r="P185"/>
    </row>
    <row r="186" spans="1:16" ht="12.75">
      <c r="A186" s="32">
        <v>28</v>
      </c>
      <c r="B186" s="69" t="s">
        <v>133</v>
      </c>
      <c r="C186" s="34">
        <v>100.44531923497102</v>
      </c>
      <c r="E186"/>
      <c r="P186"/>
    </row>
    <row r="187" spans="1:16" ht="12.75">
      <c r="A187" s="32">
        <v>29</v>
      </c>
      <c r="B187" s="69" t="s">
        <v>122</v>
      </c>
      <c r="C187" s="34">
        <v>86.5050105851621</v>
      </c>
      <c r="E187"/>
      <c r="P187"/>
    </row>
    <row r="188" spans="1:16" ht="12.75">
      <c r="A188" s="32">
        <v>30</v>
      </c>
      <c r="B188" s="69" t="s">
        <v>103</v>
      </c>
      <c r="C188" s="34">
        <v>77.16697914026685</v>
      </c>
      <c r="E188"/>
      <c r="P188"/>
    </row>
    <row r="189" spans="1:16" ht="12.75">
      <c r="A189" s="32">
        <v>31</v>
      </c>
      <c r="B189" s="69" t="s">
        <v>102</v>
      </c>
      <c r="C189" s="34">
        <v>75.71911803965554</v>
      </c>
      <c r="E189"/>
      <c r="P189"/>
    </row>
    <row r="190" spans="5:16" ht="12.75">
      <c r="E190"/>
      <c r="P190"/>
    </row>
    <row r="191" spans="5:16" ht="12.75">
      <c r="E191"/>
      <c r="P191"/>
    </row>
    <row r="192" spans="5:16" ht="12.75">
      <c r="E192"/>
      <c r="P192"/>
    </row>
    <row r="193" spans="5:16" ht="12.75">
      <c r="E193"/>
      <c r="P193"/>
    </row>
    <row r="194" spans="5:16" ht="12.75">
      <c r="E194"/>
      <c r="P194"/>
    </row>
    <row r="195" spans="5:16" ht="12.75">
      <c r="E195"/>
      <c r="P195"/>
    </row>
  </sheetData>
  <sheetProtection selectLockedCells="1" selectUnlockedCells="1"/>
  <mergeCells count="104">
    <mergeCell ref="A1:Q1"/>
    <mergeCell ref="A2:Q2"/>
    <mergeCell ref="A3:Q3"/>
    <mergeCell ref="A6:F6"/>
    <mergeCell ref="G6:L6"/>
    <mergeCell ref="M6:Q6"/>
    <mergeCell ref="A7:A8"/>
    <mergeCell ref="B7:B8"/>
    <mergeCell ref="C7:C8"/>
    <mergeCell ref="D7:D8"/>
    <mergeCell ref="E7:E8"/>
    <mergeCell ref="F7:F8"/>
    <mergeCell ref="G7:I7"/>
    <mergeCell ref="J7:L7"/>
    <mergeCell ref="M7:M8"/>
    <mergeCell ref="N7:N8"/>
    <mergeCell ref="O7:O8"/>
    <mergeCell ref="P7:P8"/>
    <mergeCell ref="Q7:Q8"/>
    <mergeCell ref="A9:Q9"/>
    <mergeCell ref="A13:Q13"/>
    <mergeCell ref="A15:Q15"/>
    <mergeCell ref="A18:Q18"/>
    <mergeCell ref="A21:Q21"/>
    <mergeCell ref="A23:Q23"/>
    <mergeCell ref="A26:Q26"/>
    <mergeCell ref="A28:Q28"/>
    <mergeCell ref="A30:Q30"/>
    <mergeCell ref="A32:Q32"/>
    <mergeCell ref="E35:F35"/>
    <mergeCell ref="K35:L35"/>
    <mergeCell ref="A40:Q40"/>
    <mergeCell ref="A41:Q41"/>
    <mergeCell ref="A42:Q42"/>
    <mergeCell ref="A45:F45"/>
    <mergeCell ref="G45:L45"/>
    <mergeCell ref="M45:Q45"/>
    <mergeCell ref="A46:A47"/>
    <mergeCell ref="B46:B47"/>
    <mergeCell ref="C46:C47"/>
    <mergeCell ref="D46:D47"/>
    <mergeCell ref="E46:E47"/>
    <mergeCell ref="F46:F47"/>
    <mergeCell ref="G46:I46"/>
    <mergeCell ref="J46:L46"/>
    <mergeCell ref="M46:M47"/>
    <mergeCell ref="N46:N47"/>
    <mergeCell ref="O46:O47"/>
    <mergeCell ref="P46:P47"/>
    <mergeCell ref="Q46:Q47"/>
    <mergeCell ref="A48:Q48"/>
    <mergeCell ref="A55:Q55"/>
    <mergeCell ref="A57:Q57"/>
    <mergeCell ref="A61:Q61"/>
    <mergeCell ref="E65:F65"/>
    <mergeCell ref="K65:L65"/>
    <mergeCell ref="A74:Q74"/>
    <mergeCell ref="A75:Q75"/>
    <mergeCell ref="A76:Q76"/>
    <mergeCell ref="A79:F79"/>
    <mergeCell ref="G79:L79"/>
    <mergeCell ref="M79:Q79"/>
    <mergeCell ref="A80:A81"/>
    <mergeCell ref="B80:B81"/>
    <mergeCell ref="C80:C81"/>
    <mergeCell ref="D80:D81"/>
    <mergeCell ref="E80:E81"/>
    <mergeCell ref="F80:F81"/>
    <mergeCell ref="G80:I80"/>
    <mergeCell ref="J80:L80"/>
    <mergeCell ref="M80:M81"/>
    <mergeCell ref="N80:N81"/>
    <mergeCell ref="O80:O81"/>
    <mergeCell ref="P80:P81"/>
    <mergeCell ref="Q80:Q81"/>
    <mergeCell ref="A82:Q82"/>
    <mergeCell ref="A86:Q86"/>
    <mergeCell ref="A89:Q89"/>
    <mergeCell ref="E96:F96"/>
    <mergeCell ref="K96:L96"/>
    <mergeCell ref="A105:Q105"/>
    <mergeCell ref="A106:Q106"/>
    <mergeCell ref="A107:Q107"/>
    <mergeCell ref="A110:F110"/>
    <mergeCell ref="G110:L110"/>
    <mergeCell ref="M110:Q110"/>
    <mergeCell ref="A111:A112"/>
    <mergeCell ref="B111:B112"/>
    <mergeCell ref="C111:C112"/>
    <mergeCell ref="D111:D112"/>
    <mergeCell ref="E111:E112"/>
    <mergeCell ref="F111:F112"/>
    <mergeCell ref="G111:I111"/>
    <mergeCell ref="J111:L111"/>
    <mergeCell ref="M111:M112"/>
    <mergeCell ref="N111:N112"/>
    <mergeCell ref="O111:O112"/>
    <mergeCell ref="P111:P112"/>
    <mergeCell ref="Q111:Q112"/>
    <mergeCell ref="A113:Q113"/>
    <mergeCell ref="A118:Q118"/>
    <mergeCell ref="A121:Q121"/>
    <mergeCell ref="E126:F126"/>
    <mergeCell ref="K126:L126"/>
  </mergeCells>
  <printOptions/>
  <pageMargins left="0" right="0" top="0.39375" bottom="0.39375" header="0.5118055555555555" footer="0.5118055555555555"/>
  <pageSetup horizontalDpi="300" verticalDpi="300" orientation="landscape" paperSize="9" scale="261"/>
  <rowBreaks count="4" manualBreakCount="4">
    <brk id="38" max="255" man="1"/>
    <brk id="72" max="255" man="1"/>
    <brk id="103" max="255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/>
  <cp:lastPrinted>2017-03-16T18:08:57Z</cp:lastPrinted>
  <dcterms:created xsi:type="dcterms:W3CDTF">2009-02-01T09:46:56Z</dcterms:created>
  <dcterms:modified xsi:type="dcterms:W3CDTF">2020-10-04T08:35:10Z</dcterms:modified>
  <cp:category/>
  <cp:version/>
  <cp:contentType/>
  <cp:contentStatus/>
  <cp:revision>34</cp:revision>
</cp:coreProperties>
</file>