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MV ÜKSIKTÕSTED 11.12.2021" sheetId="1" r:id="rId1"/>
  </sheets>
  <definedNames/>
  <calcPr fullCalcOnLoad="1"/>
</workbook>
</file>

<file path=xl/sharedStrings.xml><?xml version="1.0" encoding="utf-8"?>
<sst xmlns="http://schemas.openxmlformats.org/spreadsheetml/2006/main" count="347" uniqueCount="151">
  <si>
    <t>Eesti meistrivõistlused üksiktõstetes</t>
  </si>
  <si>
    <t>Melliste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</si>
  <si>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</si>
  <si>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</si>
  <si>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</si>
  <si>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</si>
  <si>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</si>
  <si>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</si>
  <si>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</si>
  <si>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</si>
  <si>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</si>
  <si>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</si>
  <si>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</si>
  <si>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</si>
  <si>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Koht</t>
  </si>
  <si>
    <t>Tõukamine</t>
  </si>
  <si>
    <t>Summa</t>
  </si>
  <si>
    <t>Punktid</t>
  </si>
  <si>
    <t>Naised -59</t>
  </si>
  <si>
    <t>Kaisa Kivirand</t>
  </si>
  <si>
    <t>15.08.2003</t>
  </si>
  <si>
    <t>Vargamäe</t>
  </si>
  <si>
    <t>Naised -64</t>
  </si>
  <si>
    <t>Loore-Lii Aviste</t>
  </si>
  <si>
    <t>24.06.2007</t>
  </si>
  <si>
    <t>Mäksa</t>
  </si>
  <si>
    <t>50x</t>
  </si>
  <si>
    <t>56x</t>
  </si>
  <si>
    <t>72x</t>
  </si>
  <si>
    <t>Jekaterina Gritsinina</t>
  </si>
  <si>
    <t>Sparta</t>
  </si>
  <si>
    <t>55x</t>
  </si>
  <si>
    <t>Naised -71</t>
  </si>
  <si>
    <t>Emma Kivirand</t>
  </si>
  <si>
    <t>51x</t>
  </si>
  <si>
    <t>60x</t>
  </si>
  <si>
    <t>Naised -76</t>
  </si>
  <si>
    <t>Ave Bombul</t>
  </si>
  <si>
    <t>21.12.1996</t>
  </si>
  <si>
    <t>75x</t>
  </si>
  <si>
    <t>Kelly Pedak</t>
  </si>
  <si>
    <t>Jõud Junior</t>
  </si>
  <si>
    <t>Emely Raud</t>
  </si>
  <si>
    <t>EDU</t>
  </si>
  <si>
    <t>63x</t>
  </si>
  <si>
    <t>Naised -87</t>
  </si>
  <si>
    <t>Eliise Peterson</t>
  </si>
  <si>
    <t>07.04.1992</t>
  </si>
  <si>
    <t>95x</t>
  </si>
  <si>
    <t>Naised +87</t>
  </si>
  <si>
    <t>Liisbeth Rosenstein</t>
  </si>
  <si>
    <t>19.01.2005</t>
  </si>
  <si>
    <t>52x</t>
  </si>
  <si>
    <t>Adelle Ader</t>
  </si>
  <si>
    <t>65x</t>
  </si>
  <si>
    <t>.-</t>
  </si>
  <si>
    <t>Žürii:</t>
  </si>
  <si>
    <t>Kohtunikud:</t>
  </si>
  <si>
    <t>Maria Merilo</t>
  </si>
  <si>
    <t>Sekretär:</t>
  </si>
  <si>
    <t>Reelika Põdersoo</t>
  </si>
  <si>
    <t>Nikita Klevtsov</t>
  </si>
  <si>
    <t>Aeg:</t>
  </si>
  <si>
    <t>Neo Puusepp</t>
  </si>
  <si>
    <t>Mona Saar</t>
  </si>
  <si>
    <t>Eesti rekord kk. -87kg Eliise Peterson rebimine 90kg</t>
  </si>
  <si>
    <r>
      <rPr>
        <sz val="10"/>
        <rFont val="Arial"/>
        <family val="0"/>
      </rPr>
      <t>Eesti rekord U15 kk. -</t>
    </r>
    <r>
      <rPr>
        <strike/>
        <sz val="10"/>
        <rFont val="Arial"/>
        <family val="0"/>
      </rPr>
      <t>64kg Loore</t>
    </r>
    <r>
      <rPr>
        <sz val="10"/>
        <rFont val="Arial"/>
        <family val="0"/>
      </rPr>
      <t>Lii Aviste tõukamine 71kg</t>
    </r>
  </si>
  <si>
    <t>Eesti rekord U15/U17 kk. -76kg Emely Raud tõukamine 81kg</t>
  </si>
  <si>
    <t>Eesti rekord U15/U17 kk. -76kg Emely Raud tõukamine 83kg</t>
  </si>
  <si>
    <t>Eesti rekord U15/U17 kk. -76kg Emely Raud kogusumma 143kg</t>
  </si>
  <si>
    <t>Eesti rekord kk. -87kg Eliise Peterson kogusumma 200kg</t>
  </si>
  <si>
    <t>Eesti rekord kk. -87kg Eliise Peterson tõukamine 115kg</t>
  </si>
  <si>
    <t>Eesti rekord kk. -87kg Eliise Peterson kogusumma 205kg</t>
  </si>
  <si>
    <t xml:space="preserve"> Mehed -61</t>
  </si>
  <si>
    <t>Marat Vikultsev</t>
  </si>
  <si>
    <t>77x</t>
  </si>
  <si>
    <t>Mehed -73</t>
  </si>
  <si>
    <t>Mattias Mättik</t>
  </si>
  <si>
    <t>SK Olustvere</t>
  </si>
  <si>
    <t>85x</t>
  </si>
  <si>
    <t>Daniil Masjukov</t>
  </si>
  <si>
    <t>100x</t>
  </si>
  <si>
    <t>Mehed -81</t>
  </si>
  <si>
    <t>Kait Viks</t>
  </si>
  <si>
    <t>78x</t>
  </si>
  <si>
    <t>90x</t>
  </si>
  <si>
    <t>Margus Taukul</t>
  </si>
  <si>
    <t>83x</t>
  </si>
  <si>
    <t>Leon Kann</t>
  </si>
  <si>
    <t>97x</t>
  </si>
  <si>
    <t>Kaspar Parm</t>
  </si>
  <si>
    <t>..1995.</t>
  </si>
  <si>
    <t>82x</t>
  </si>
  <si>
    <t>115x</t>
  </si>
  <si>
    <t>Maiko Sepp</t>
  </si>
  <si>
    <t>25.08.1997</t>
  </si>
  <si>
    <t>98x</t>
  </si>
  <si>
    <t>118x</t>
  </si>
  <si>
    <t>Aleksei Kuzmin</t>
  </si>
  <si>
    <t>105x</t>
  </si>
  <si>
    <t>120x</t>
  </si>
  <si>
    <t>Alexander Moiseenko</t>
  </si>
  <si>
    <t>152x</t>
  </si>
  <si>
    <t>Eesti rekord U15 kk. -81kg Aleksei Kuzmin rebimine 103kg</t>
  </si>
  <si>
    <t xml:space="preserve"> Mehed -89</t>
  </si>
  <si>
    <t>Aimar Kiivits</t>
  </si>
  <si>
    <t>07.09.2005</t>
  </si>
  <si>
    <t xml:space="preserve">Mäksa </t>
  </si>
  <si>
    <t>103x</t>
  </si>
  <si>
    <t>Viljar Roosmaa</t>
  </si>
  <si>
    <t>Sergei Rumjantsev</t>
  </si>
  <si>
    <t>Martin Metsma</t>
  </si>
  <si>
    <t>114x</t>
  </si>
  <si>
    <t>128x</t>
  </si>
  <si>
    <t>133x</t>
  </si>
  <si>
    <t>Vladislav Maznik</t>
  </si>
  <si>
    <t>151x</t>
  </si>
  <si>
    <t>Mehed -96</t>
  </si>
  <si>
    <t>Gabriel Künnapuu</t>
  </si>
  <si>
    <t>Allan Keng</t>
  </si>
  <si>
    <t>140x</t>
  </si>
  <si>
    <t>Tõnis Veerme</t>
  </si>
  <si>
    <t>130x</t>
  </si>
  <si>
    <t>Teet Karbus</t>
  </si>
  <si>
    <t>117x</t>
  </si>
  <si>
    <t>148x</t>
  </si>
  <si>
    <t>Andres Viksi</t>
  </si>
  <si>
    <t>Martin Lind</t>
  </si>
  <si>
    <t>Mehed -102</t>
  </si>
  <si>
    <t>Kerto Pärl</t>
  </si>
  <si>
    <t>29.09.1993</t>
  </si>
  <si>
    <t>145x</t>
  </si>
  <si>
    <t>Mati Karbus</t>
  </si>
  <si>
    <t>146x</t>
  </si>
  <si>
    <t>Mehed -109</t>
  </si>
  <si>
    <t>Roomet Väli</t>
  </si>
  <si>
    <t>125x</t>
  </si>
  <si>
    <t>Riho Kägo</t>
  </si>
  <si>
    <t>150x</t>
  </si>
  <si>
    <t>Mehed +109</t>
  </si>
  <si>
    <t>Raido Pärl</t>
  </si>
  <si>
    <t>29.08.1992</t>
  </si>
  <si>
    <t>Džan Baškirov</t>
  </si>
  <si>
    <t>113x</t>
  </si>
  <si>
    <t>Lauri Rant</t>
  </si>
  <si>
    <t>135x</t>
  </si>
  <si>
    <t>Kristjan Pikhof</t>
  </si>
  <si>
    <t>127x</t>
  </si>
  <si>
    <t>Paremusjärjestus Sinclairi punktisüsteemi järgi</t>
  </si>
  <si>
    <t>Naised</t>
  </si>
  <si>
    <t>Mehed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</si>
</sst>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10"/>
      <name val="Arial"/>
      <family val="0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3" borderId="0" applyNumberFormat="0" applyBorder="0" applyAlignment="0" applyProtection="0"/>
    <xf numFmtId="164" fontId="5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0" borderId="2" applyNumberFormat="0" applyFill="0" applyAlignment="0" applyProtection="0"/>
    <xf numFmtId="164" fontId="8" fillId="17" borderId="3" applyNumberFormat="0" applyAlignment="0" applyProtection="0"/>
    <xf numFmtId="164" fontId="9" fillId="0" borderId="4" applyNumberFormat="0" applyFill="0" applyAlignment="0" applyProtection="0"/>
    <xf numFmtId="164" fontId="0" fillId="18" borderId="5" applyNumberFormat="0" applyAlignment="0" applyProtection="0"/>
    <xf numFmtId="164" fontId="10" fillId="19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7" borderId="1" applyNumberFormat="0" applyAlignment="0" applyProtection="0"/>
    <xf numFmtId="164" fontId="17" fillId="16" borderId="9" applyNumberFormat="0" applyAlignment="0" applyProtection="0"/>
  </cellStyleXfs>
  <cellXfs count="8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20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8" fontId="20" fillId="3" borderId="11" xfId="0" applyNumberFormat="1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24" borderId="10" xfId="0" applyFont="1" applyFill="1" applyBorder="1" applyAlignment="1">
      <alignment horizontal="center"/>
    </xf>
    <xf numFmtId="168" fontId="0" fillId="0" borderId="12" xfId="49" applyNumberFormat="1" applyFont="1" applyBorder="1" applyAlignment="1">
      <alignment horizontal="center"/>
      <protection/>
    </xf>
    <xf numFmtId="164" fontId="0" fillId="0" borderId="12" xfId="49" applyFont="1" applyBorder="1" applyAlignment="1">
      <alignment horizontal="center"/>
      <protection/>
    </xf>
    <xf numFmtId="165" fontId="0" fillId="0" borderId="10" xfId="0" applyNumberFormat="1" applyFont="1" applyBorder="1" applyAlignment="1" applyProtection="1">
      <alignment horizontal="center"/>
      <protection locked="0"/>
    </xf>
    <xf numFmtId="169" fontId="0" fillId="0" borderId="10" xfId="0" applyNumberFormat="1" applyFont="1" applyBorder="1" applyAlignment="1">
      <alignment horizontal="center"/>
    </xf>
    <xf numFmtId="164" fontId="0" fillId="24" borderId="10" xfId="0" applyFill="1" applyBorder="1" applyAlignment="1">
      <alignment horizontal="center"/>
    </xf>
    <xf numFmtId="164" fontId="0" fillId="24" borderId="10" xfId="0" applyFont="1" applyFill="1" applyBorder="1" applyAlignment="1" applyProtection="1">
      <alignment horizontal="center"/>
      <protection locked="0"/>
    </xf>
    <xf numFmtId="164" fontId="0" fillId="24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0" fillId="24" borderId="12" xfId="49" applyFont="1" applyFill="1" applyBorder="1" applyAlignment="1">
      <alignment horizontal="center"/>
      <protection/>
    </xf>
    <xf numFmtId="164" fontId="0" fillId="21" borderId="10" xfId="0" applyFont="1" applyFill="1" applyBorder="1" applyAlignment="1">
      <alignment horizontal="center"/>
    </xf>
    <xf numFmtId="164" fontId="0" fillId="21" borderId="10" xfId="0" applyFont="1" applyFill="1" applyBorder="1" applyAlignment="1">
      <alignment horizontal="center"/>
    </xf>
    <xf numFmtId="164" fontId="0" fillId="25" borderId="10" xfId="0" applyFont="1" applyFill="1" applyBorder="1" applyAlignment="1" applyProtection="1">
      <alignment horizontal="center"/>
      <protection locked="0"/>
    </xf>
    <xf numFmtId="164" fontId="0" fillId="21" borderId="10" xfId="0" applyFont="1" applyFill="1" applyBorder="1" applyAlignment="1" applyProtection="1">
      <alignment horizontal="center"/>
      <protection locked="0"/>
    </xf>
    <xf numFmtId="166" fontId="0" fillId="0" borderId="12" xfId="49" applyNumberFormat="1" applyFont="1" applyBorder="1" applyAlignment="1">
      <alignment horizontal="center"/>
      <protection/>
    </xf>
    <xf numFmtId="164" fontId="0" fillId="24" borderId="12" xfId="0" applyFon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25" borderId="10" xfId="0" applyNumberFormat="1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>
      <alignment horizontal="right"/>
    </xf>
    <xf numFmtId="164" fontId="20" fillId="0" borderId="0" xfId="0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8" fontId="20" fillId="8" borderId="11" xfId="0" applyNumberFormat="1" applyFont="1" applyFill="1" applyBorder="1" applyAlignment="1">
      <alignment horizontal="center"/>
    </xf>
    <xf numFmtId="168" fontId="20" fillId="8" borderId="10" xfId="0" applyNumberFormat="1" applyFont="1" applyFill="1" applyBorder="1" applyAlignment="1">
      <alignment horizontal="center"/>
    </xf>
    <xf numFmtId="164" fontId="24" fillId="24" borderId="12" xfId="0" applyFont="1" applyFill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164" fontId="24" fillId="0" borderId="12" xfId="0" applyFont="1" applyBorder="1" applyAlignment="1">
      <alignment horizontal="center"/>
    </xf>
    <xf numFmtId="164" fontId="0" fillId="0" borderId="10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0" fillId="0" borderId="12" xfId="48" applyNumberFormat="1" applyFont="1" applyBorder="1" applyAlignment="1" applyProtection="1">
      <alignment horizontal="center"/>
      <protection/>
    </xf>
    <xf numFmtId="166" fontId="0" fillId="0" borderId="12" xfId="47" applyNumberFormat="1" applyFont="1" applyBorder="1" applyAlignment="1" applyProtection="1">
      <alignment horizontal="center"/>
      <protection/>
    </xf>
    <xf numFmtId="164" fontId="0" fillId="0" borderId="10" xfId="0" applyFont="1" applyFill="1" applyBorder="1" applyAlignment="1">
      <alignment horizontal="center"/>
    </xf>
    <xf numFmtId="164" fontId="0" fillId="26" borderId="0" xfId="0" applyFill="1" applyAlignment="1">
      <alignment horizontal="center"/>
    </xf>
    <xf numFmtId="164" fontId="20" fillId="26" borderId="0" xfId="0" applyFont="1" applyFill="1" applyAlignment="1">
      <alignment horizontal="center"/>
    </xf>
    <xf numFmtId="164" fontId="0" fillId="26" borderId="0" xfId="0" applyFont="1" applyFill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0" fillId="27" borderId="0" xfId="0" applyFill="1" applyAlignment="1">
      <alignment horizontal="center"/>
    </xf>
    <xf numFmtId="164" fontId="20" fillId="27" borderId="0" xfId="0" applyFont="1" applyFill="1" applyAlignment="1">
      <alignment horizontal="center"/>
    </xf>
    <xf numFmtId="164" fontId="0" fillId="27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– rõhk1" xfId="20"/>
    <cellStyle name="20% – rõhk2" xfId="21"/>
    <cellStyle name="20% – rõhk3" xfId="22"/>
    <cellStyle name="20% – rõhk4" xfId="23"/>
    <cellStyle name="20% – rõhk5" xfId="24"/>
    <cellStyle name="20% – rõhk6" xfId="25"/>
    <cellStyle name="40% – rõhk1" xfId="26"/>
    <cellStyle name="40% – rõhk2" xfId="27"/>
    <cellStyle name="40% – rõhk3" xfId="28"/>
    <cellStyle name="40% – rõhk4" xfId="29"/>
    <cellStyle name="40% – rõhk5" xfId="30"/>
    <cellStyle name="40% – rõhk6" xfId="31"/>
    <cellStyle name="60% – rõhk1" xfId="32"/>
    <cellStyle name="60% – rõhk2" xfId="33"/>
    <cellStyle name="60% – rõhk3" xfId="34"/>
    <cellStyle name="60% – rõhk4" xfId="35"/>
    <cellStyle name="60% – rõhk5" xfId="36"/>
    <cellStyle name="60% – rõhk6" xfId="37"/>
    <cellStyle name="Arvutus" xfId="38"/>
    <cellStyle name="Halb" xfId="39"/>
    <cellStyle name="Hea" xfId="40"/>
    <cellStyle name="Hoiatuse tekst" xfId="41"/>
    <cellStyle name="Kokku" xfId="42"/>
    <cellStyle name="Kontrolli lahtrit" xfId="43"/>
    <cellStyle name="Lingitud lahter" xfId="44"/>
    <cellStyle name="Märkus" xfId="45"/>
    <cellStyle name="Neutraalne" xfId="46"/>
    <cellStyle name="Normaallaad 3" xfId="47"/>
    <cellStyle name="Normaallaad 5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Väljund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C8FD"/>
      <rgbColor rgb="00EEA3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tabSelected="1" workbookViewId="0" topLeftCell="A106">
      <selection activeCell="O107" sqref="O107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12.00390625" style="0" customWidth="1"/>
    <col min="4" max="4" width="12.8515625" style="0" customWidth="1"/>
    <col min="5" max="5" width="7.7109375" style="1" customWidth="1"/>
    <col min="6" max="6" width="6.57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421875" style="0" customWidth="1"/>
    <col min="14" max="14" width="4.28125" style="0" customWidth="1"/>
    <col min="15" max="15" width="7.8515625" style="0" customWidth="1"/>
    <col min="16" max="16" width="4.28125" style="0" customWidth="1"/>
    <col min="17" max="17" width="7.140625" style="0" customWidth="1"/>
    <col min="18" max="18" width="7.57421875" style="0" customWidth="1"/>
  </cols>
  <sheetData>
    <row r="1" spans="1:18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5">
      <c r="A3" s="3">
        <v>44541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5"/>
      <c r="B5" s="6"/>
      <c r="D5" s="7"/>
      <c r="E5" s="8"/>
      <c r="F5" s="9"/>
      <c r="G5" s="9"/>
      <c r="H5" s="9"/>
      <c r="I5" s="9"/>
      <c r="J5" s="9"/>
      <c r="K5" s="10"/>
      <c r="L5" s="10"/>
      <c r="M5" s="11"/>
      <c r="N5" s="11"/>
      <c r="O5" s="12"/>
      <c r="P5" s="12"/>
      <c r="Q5" s="12"/>
      <c r="R5" s="12"/>
    </row>
    <row r="6" spans="1:18" ht="14.25">
      <c r="A6" s="13" t="s">
        <v>2</v>
      </c>
      <c r="B6" s="13"/>
      <c r="C6" s="13"/>
      <c r="D6" s="13"/>
      <c r="E6" s="13"/>
      <c r="F6" s="13"/>
      <c r="G6" s="13" t="s">
        <v>3</v>
      </c>
      <c r="H6" s="13"/>
      <c r="I6" s="13"/>
      <c r="J6" s="13"/>
      <c r="K6" s="13"/>
      <c r="L6" s="13"/>
      <c r="M6" s="13" t="s">
        <v>4</v>
      </c>
      <c r="N6" s="13"/>
      <c r="O6" s="13"/>
      <c r="P6" s="13"/>
      <c r="Q6" s="13"/>
      <c r="R6" s="13"/>
    </row>
    <row r="7" spans="1:18" ht="12.75" customHeight="1">
      <c r="A7" s="14" t="s">
        <v>5</v>
      </c>
      <c r="B7" s="14" t="s">
        <v>6</v>
      </c>
      <c r="C7" s="14" t="s">
        <v>7</v>
      </c>
      <c r="D7" s="14" t="s">
        <v>8</v>
      </c>
      <c r="E7" s="15" t="s">
        <v>9</v>
      </c>
      <c r="F7" s="16" t="s">
        <v>10</v>
      </c>
      <c r="G7" s="17" t="s">
        <v>11</v>
      </c>
      <c r="H7" s="17"/>
      <c r="I7" s="17"/>
      <c r="J7" s="17" t="s">
        <v>12</v>
      </c>
      <c r="K7" s="17"/>
      <c r="L7" s="17"/>
      <c r="M7" s="17" t="s">
        <v>13</v>
      </c>
      <c r="N7" s="18" t="s">
        <v>14</v>
      </c>
      <c r="O7" s="17" t="s">
        <v>15</v>
      </c>
      <c r="P7" s="18" t="s">
        <v>14</v>
      </c>
      <c r="Q7" s="17" t="s">
        <v>16</v>
      </c>
      <c r="R7" s="19" t="s">
        <v>17</v>
      </c>
    </row>
    <row r="8" spans="1:18" ht="14.25">
      <c r="A8" s="14"/>
      <c r="B8" s="14"/>
      <c r="C8" s="14"/>
      <c r="D8" s="14"/>
      <c r="E8" s="15"/>
      <c r="F8" s="16"/>
      <c r="G8" s="17">
        <v>1</v>
      </c>
      <c r="H8" s="17">
        <v>2</v>
      </c>
      <c r="I8" s="17">
        <v>3</v>
      </c>
      <c r="J8" s="17">
        <v>1</v>
      </c>
      <c r="K8" s="17">
        <v>2</v>
      </c>
      <c r="L8" s="17">
        <v>3</v>
      </c>
      <c r="M8" s="17"/>
      <c r="N8" s="17"/>
      <c r="O8" s="17"/>
      <c r="P8" s="17"/>
      <c r="Q8" s="17"/>
      <c r="R8" s="19"/>
    </row>
    <row r="9" spans="1:18" ht="14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4.25">
      <c r="A10" s="21">
        <v>24</v>
      </c>
      <c r="B10" s="22" t="s">
        <v>19</v>
      </c>
      <c r="C10" s="23" t="s">
        <v>20</v>
      </c>
      <c r="D10" s="24" t="s">
        <v>21</v>
      </c>
      <c r="E10" s="25">
        <v>58.6</v>
      </c>
      <c r="F10" s="26">
        <f>POWER(10,(0.783497476*(LOG10(E10/153.655)*LOG10(E10/153.655))))</f>
        <v>1.3718963278441558</v>
      </c>
      <c r="G10" s="27">
        <v>35</v>
      </c>
      <c r="H10" s="28">
        <v>40</v>
      </c>
      <c r="I10" s="29">
        <v>43</v>
      </c>
      <c r="J10" s="27">
        <v>45</v>
      </c>
      <c r="K10" s="28">
        <v>50</v>
      </c>
      <c r="L10" s="28">
        <v>52</v>
      </c>
      <c r="M10" s="30">
        <f aca="true" t="shared" si="0" ref="M10:M14">MAX(G10:I10)</f>
        <v>43</v>
      </c>
      <c r="N10" s="31">
        <v>1</v>
      </c>
      <c r="O10" s="30">
        <f aca="true" t="shared" si="1" ref="O10:O24">MAX(J10:L10)</f>
        <v>52</v>
      </c>
      <c r="P10" s="31">
        <v>1</v>
      </c>
      <c r="Q10" s="32">
        <f>M10+O10</f>
        <v>95</v>
      </c>
      <c r="R10" s="33">
        <f>Q10*F10</f>
        <v>130.3301511451948</v>
      </c>
    </row>
    <row r="11" spans="1:18" ht="14.25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>
        <f t="shared" si="0"/>
        <v>0</v>
      </c>
      <c r="N11" s="20"/>
      <c r="O11" s="20">
        <f t="shared" si="1"/>
        <v>0</v>
      </c>
      <c r="P11" s="20"/>
      <c r="Q11" s="20"/>
      <c r="R11" s="20"/>
    </row>
    <row r="12" spans="1:18" ht="14.25">
      <c r="A12" s="21">
        <v>19</v>
      </c>
      <c r="B12" s="34" t="s">
        <v>23</v>
      </c>
      <c r="C12" s="23" t="s">
        <v>24</v>
      </c>
      <c r="D12" s="24" t="s">
        <v>25</v>
      </c>
      <c r="E12" s="25">
        <v>63.15</v>
      </c>
      <c r="F12" s="26">
        <f aca="true" t="shared" si="2" ref="F12:F13">POWER(10,(0.783497476*(LOG10(E12/153.655)*LOG10(E12/153.655))))</f>
        <v>1.3087083132288013</v>
      </c>
      <c r="G12" s="35" t="s">
        <v>26</v>
      </c>
      <c r="H12" s="28">
        <v>51</v>
      </c>
      <c r="I12" s="36" t="s">
        <v>27</v>
      </c>
      <c r="J12" s="27">
        <v>66</v>
      </c>
      <c r="K12" s="37">
        <v>71</v>
      </c>
      <c r="L12" s="38" t="s">
        <v>28</v>
      </c>
      <c r="M12" s="30">
        <f t="shared" si="0"/>
        <v>51</v>
      </c>
      <c r="N12" s="31">
        <v>2</v>
      </c>
      <c r="O12" s="30">
        <f t="shared" si="1"/>
        <v>71</v>
      </c>
      <c r="P12" s="31">
        <v>2</v>
      </c>
      <c r="Q12" s="32">
        <f aca="true" t="shared" si="3" ref="Q12:Q13">M12+O12</f>
        <v>122</v>
      </c>
      <c r="R12" s="33">
        <f aca="true" t="shared" si="4" ref="R12:R13">Q12*F12</f>
        <v>159.66241421391376</v>
      </c>
    </row>
    <row r="13" spans="1:18" ht="14.25">
      <c r="A13" s="21">
        <v>13</v>
      </c>
      <c r="B13" s="34" t="s">
        <v>29</v>
      </c>
      <c r="C13" s="39">
        <v>34708</v>
      </c>
      <c r="D13" s="24" t="s">
        <v>30</v>
      </c>
      <c r="E13" s="25">
        <v>62.75</v>
      </c>
      <c r="F13" s="26">
        <f t="shared" si="2"/>
        <v>1.313768256803233</v>
      </c>
      <c r="G13" s="35" t="s">
        <v>31</v>
      </c>
      <c r="H13" s="38" t="s">
        <v>31</v>
      </c>
      <c r="I13" s="29">
        <v>55</v>
      </c>
      <c r="J13" s="27">
        <v>78</v>
      </c>
      <c r="K13" s="28">
        <v>82</v>
      </c>
      <c r="L13" s="28">
        <v>85</v>
      </c>
      <c r="M13" s="30">
        <f t="shared" si="0"/>
        <v>55</v>
      </c>
      <c r="N13" s="31">
        <v>1</v>
      </c>
      <c r="O13" s="30">
        <f t="shared" si="1"/>
        <v>85</v>
      </c>
      <c r="P13" s="31">
        <v>1</v>
      </c>
      <c r="Q13" s="32">
        <f t="shared" si="3"/>
        <v>140</v>
      </c>
      <c r="R13" s="33">
        <f t="shared" si="4"/>
        <v>183.92755595245262</v>
      </c>
    </row>
    <row r="14" spans="1:18" ht="14.25">
      <c r="A14" s="20" t="s">
        <v>32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>
        <f t="shared" si="0"/>
        <v>0</v>
      </c>
      <c r="N14" s="20"/>
      <c r="O14" s="20">
        <f t="shared" si="1"/>
        <v>0</v>
      </c>
      <c r="P14" s="20"/>
      <c r="Q14" s="20"/>
      <c r="R14" s="20"/>
    </row>
    <row r="15" spans="1:18" ht="14.25">
      <c r="A15" s="21">
        <v>25</v>
      </c>
      <c r="B15" s="34" t="s">
        <v>33</v>
      </c>
      <c r="C15" s="39">
        <v>38953</v>
      </c>
      <c r="D15" s="24" t="s">
        <v>21</v>
      </c>
      <c r="E15" s="25">
        <v>64.2</v>
      </c>
      <c r="F15" s="26">
        <f>POWER(10,(0.783497476*(LOG10(E15/153.655)*LOG10(E15/153.655))))</f>
        <v>1.2958337623613185</v>
      </c>
      <c r="G15" s="27">
        <v>45</v>
      </c>
      <c r="H15" s="28">
        <v>49</v>
      </c>
      <c r="I15" s="36" t="s">
        <v>34</v>
      </c>
      <c r="J15" s="27">
        <v>55</v>
      </c>
      <c r="K15" s="38" t="s">
        <v>35</v>
      </c>
      <c r="L15" s="38" t="s">
        <v>35</v>
      </c>
      <c r="M15" s="30">
        <v>49</v>
      </c>
      <c r="N15" s="31">
        <v>1</v>
      </c>
      <c r="O15" s="30">
        <f t="shared" si="1"/>
        <v>55</v>
      </c>
      <c r="P15" s="31">
        <v>1</v>
      </c>
      <c r="Q15" s="32">
        <f>M15+O15</f>
        <v>104</v>
      </c>
      <c r="R15" s="33">
        <f>Q15*F15</f>
        <v>134.76671128557712</v>
      </c>
    </row>
    <row r="16" spans="1:18" ht="14.25">
      <c r="A16" s="20" t="s">
        <v>36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>
        <f aca="true" t="shared" si="5" ref="M16:M24">MAX(G16:I16)</f>
        <v>0</v>
      </c>
      <c r="N16" s="20"/>
      <c r="O16" s="20">
        <f t="shared" si="1"/>
        <v>0</v>
      </c>
      <c r="P16" s="20"/>
      <c r="Q16" s="20"/>
      <c r="R16" s="20"/>
    </row>
    <row r="17" spans="1:18" ht="14.25">
      <c r="A17" s="21">
        <v>46</v>
      </c>
      <c r="B17" s="34" t="s">
        <v>37</v>
      </c>
      <c r="C17" s="23" t="s">
        <v>38</v>
      </c>
      <c r="D17" s="24" t="s">
        <v>21</v>
      </c>
      <c r="E17" s="25">
        <v>75.6</v>
      </c>
      <c r="F17" s="26">
        <f aca="true" t="shared" si="6" ref="F17:F19">POWER(10,(0.783497476*(LOG10(E17/153.655)*LOG10(E17/153.655))))</f>
        <v>1.1866912041375721</v>
      </c>
      <c r="G17" s="27">
        <v>48</v>
      </c>
      <c r="H17" s="38" t="s">
        <v>34</v>
      </c>
      <c r="I17" s="29">
        <v>51</v>
      </c>
      <c r="J17" s="27">
        <v>68</v>
      </c>
      <c r="K17" s="28">
        <v>72</v>
      </c>
      <c r="L17" s="38" t="s">
        <v>39</v>
      </c>
      <c r="M17" s="30">
        <f t="shared" si="5"/>
        <v>51</v>
      </c>
      <c r="N17" s="31">
        <v>3</v>
      </c>
      <c r="O17" s="30">
        <f t="shared" si="1"/>
        <v>72</v>
      </c>
      <c r="P17" s="31">
        <v>3</v>
      </c>
      <c r="Q17" s="32">
        <f aca="true" t="shared" si="7" ref="Q17:Q19">M17+O17</f>
        <v>123</v>
      </c>
      <c r="R17" s="33">
        <f aca="true" t="shared" si="8" ref="R17:R19">Q17*F17</f>
        <v>145.96301810892137</v>
      </c>
    </row>
    <row r="18" spans="1:18" ht="14.25">
      <c r="A18" s="21">
        <v>3</v>
      </c>
      <c r="B18" s="40" t="s">
        <v>40</v>
      </c>
      <c r="C18" s="41">
        <v>37951</v>
      </c>
      <c r="D18" s="42" t="s">
        <v>41</v>
      </c>
      <c r="E18" s="25">
        <v>71.75</v>
      </c>
      <c r="F18" s="26">
        <f t="shared" si="6"/>
        <v>1.2181424630729623</v>
      </c>
      <c r="G18" s="27">
        <v>52</v>
      </c>
      <c r="H18" s="28">
        <v>55</v>
      </c>
      <c r="I18" s="29">
        <v>57</v>
      </c>
      <c r="J18" s="27">
        <v>67</v>
      </c>
      <c r="K18" s="28">
        <v>71</v>
      </c>
      <c r="L18" s="28">
        <v>74</v>
      </c>
      <c r="M18" s="30">
        <f t="shared" si="5"/>
        <v>57</v>
      </c>
      <c r="N18" s="31">
        <v>2</v>
      </c>
      <c r="O18" s="30">
        <f t="shared" si="1"/>
        <v>74</v>
      </c>
      <c r="P18" s="31">
        <v>2</v>
      </c>
      <c r="Q18" s="32">
        <f t="shared" si="7"/>
        <v>131</v>
      </c>
      <c r="R18" s="33">
        <f t="shared" si="8"/>
        <v>159.57666266255805</v>
      </c>
    </row>
    <row r="19" spans="1:18" ht="14.25">
      <c r="A19" s="21">
        <v>29</v>
      </c>
      <c r="B19" s="34" t="s">
        <v>42</v>
      </c>
      <c r="C19" s="39">
        <v>38807</v>
      </c>
      <c r="D19" s="24" t="s">
        <v>43</v>
      </c>
      <c r="E19" s="25">
        <v>72.85</v>
      </c>
      <c r="F19" s="26">
        <f t="shared" si="6"/>
        <v>1.208670479197585</v>
      </c>
      <c r="G19" s="27">
        <v>60</v>
      </c>
      <c r="H19" s="38" t="s">
        <v>44</v>
      </c>
      <c r="I19" s="36" t="s">
        <v>44</v>
      </c>
      <c r="J19" s="27">
        <v>78</v>
      </c>
      <c r="K19" s="37">
        <v>81</v>
      </c>
      <c r="L19" s="37">
        <v>83</v>
      </c>
      <c r="M19" s="30">
        <f t="shared" si="5"/>
        <v>60</v>
      </c>
      <c r="N19" s="31">
        <v>1</v>
      </c>
      <c r="O19" s="30">
        <f t="shared" si="1"/>
        <v>83</v>
      </c>
      <c r="P19" s="31">
        <v>1</v>
      </c>
      <c r="Q19" s="43">
        <f t="shared" si="7"/>
        <v>143</v>
      </c>
      <c r="R19" s="33">
        <f t="shared" si="8"/>
        <v>172.83987852525468</v>
      </c>
    </row>
    <row r="20" spans="1:18" ht="14.25">
      <c r="A20" s="20" t="s">
        <v>45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>
        <f t="shared" si="5"/>
        <v>0</v>
      </c>
      <c r="N20" s="20"/>
      <c r="O20" s="20">
        <f t="shared" si="1"/>
        <v>0</v>
      </c>
      <c r="P20" s="20"/>
      <c r="Q20" s="20"/>
      <c r="R20" s="20"/>
    </row>
    <row r="21" spans="1:18" ht="14.25">
      <c r="A21" s="21">
        <v>35</v>
      </c>
      <c r="B21" s="34" t="s">
        <v>46</v>
      </c>
      <c r="C21" s="23" t="s">
        <v>47</v>
      </c>
      <c r="D21" s="24" t="s">
        <v>30</v>
      </c>
      <c r="E21" s="25">
        <v>82.95</v>
      </c>
      <c r="F21" s="26">
        <f>POWER(10,(0.783497476*(LOG10(E21/153.655)*LOG10(E21/153.655))))</f>
        <v>1.138048368986091</v>
      </c>
      <c r="G21" s="27">
        <v>85</v>
      </c>
      <c r="H21" s="37">
        <v>90</v>
      </c>
      <c r="I21" s="36" t="s">
        <v>48</v>
      </c>
      <c r="J21" s="27">
        <v>105</v>
      </c>
      <c r="K21" s="28">
        <v>110</v>
      </c>
      <c r="L21" s="37">
        <v>115</v>
      </c>
      <c r="M21" s="30">
        <f t="shared" si="5"/>
        <v>90</v>
      </c>
      <c r="N21" s="31">
        <v>1</v>
      </c>
      <c r="O21" s="30">
        <f t="shared" si="1"/>
        <v>115</v>
      </c>
      <c r="P21" s="31">
        <v>1</v>
      </c>
      <c r="Q21" s="43">
        <f>M21+O21</f>
        <v>205</v>
      </c>
      <c r="R21" s="33">
        <f>Q21*F21</f>
        <v>233.29991564214865</v>
      </c>
    </row>
    <row r="22" spans="1:18" ht="14.25">
      <c r="A22" s="20" t="s">
        <v>49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>
        <f t="shared" si="5"/>
        <v>0</v>
      </c>
      <c r="N22" s="20"/>
      <c r="O22" s="20">
        <f t="shared" si="1"/>
        <v>0</v>
      </c>
      <c r="P22" s="20"/>
      <c r="Q22" s="20"/>
      <c r="R22" s="20"/>
    </row>
    <row r="23" spans="1:18" ht="14.25">
      <c r="A23" s="21">
        <v>18</v>
      </c>
      <c r="B23" s="34" t="s">
        <v>50</v>
      </c>
      <c r="C23" s="39" t="s">
        <v>51</v>
      </c>
      <c r="D23" s="24" t="s">
        <v>25</v>
      </c>
      <c r="E23" s="25">
        <v>87.2</v>
      </c>
      <c r="F23" s="26">
        <f aca="true" t="shared" si="9" ref="F23:F24">POWER(10,(0.783497476*(LOG10(E23/153.655)*LOG10(E23/153.655))))</f>
        <v>1.1153875180367827</v>
      </c>
      <c r="G23" s="27">
        <v>47</v>
      </c>
      <c r="H23" s="28">
        <v>51</v>
      </c>
      <c r="I23" s="36" t="s">
        <v>52</v>
      </c>
      <c r="J23" s="27">
        <v>59</v>
      </c>
      <c r="K23" s="28">
        <v>61</v>
      </c>
      <c r="L23" s="28">
        <v>64</v>
      </c>
      <c r="M23" s="30">
        <f t="shared" si="5"/>
        <v>51</v>
      </c>
      <c r="N23" s="31">
        <v>1</v>
      </c>
      <c r="O23" s="30">
        <f t="shared" si="1"/>
        <v>64</v>
      </c>
      <c r="P23" s="31">
        <v>1</v>
      </c>
      <c r="Q23" s="32">
        <f aca="true" t="shared" si="10" ref="Q23:Q24">M23+O23</f>
        <v>115</v>
      </c>
      <c r="R23" s="33">
        <f aca="true" t="shared" si="11" ref="R23:R24">Q23*F23</f>
        <v>128.26956457423</v>
      </c>
    </row>
    <row r="24" spans="1:18" ht="14.25">
      <c r="A24" s="21">
        <v>7</v>
      </c>
      <c r="B24" s="34" t="s">
        <v>53</v>
      </c>
      <c r="C24" s="39">
        <v>37975</v>
      </c>
      <c r="D24" s="24" t="s">
        <v>30</v>
      </c>
      <c r="E24" s="25">
        <v>91.95</v>
      </c>
      <c r="F24" s="26">
        <f t="shared" si="9"/>
        <v>1.093857593522192</v>
      </c>
      <c r="G24" s="35" t="s">
        <v>52</v>
      </c>
      <c r="H24" s="38" t="s">
        <v>52</v>
      </c>
      <c r="I24" s="36" t="s">
        <v>52</v>
      </c>
      <c r="J24" s="27">
        <v>60</v>
      </c>
      <c r="K24" s="28">
        <v>63</v>
      </c>
      <c r="L24" s="38" t="s">
        <v>54</v>
      </c>
      <c r="M24" s="30">
        <f t="shared" si="5"/>
        <v>0</v>
      </c>
      <c r="N24" s="30" t="s">
        <v>55</v>
      </c>
      <c r="O24" s="30">
        <f t="shared" si="1"/>
        <v>63</v>
      </c>
      <c r="P24" s="31">
        <v>2</v>
      </c>
      <c r="Q24" s="32">
        <f t="shared" si="10"/>
        <v>63</v>
      </c>
      <c r="R24" s="33">
        <f t="shared" si="11"/>
        <v>68.9130283918981</v>
      </c>
    </row>
    <row r="25" ht="14.25">
      <c r="E25"/>
    </row>
    <row r="26" spans="2:13" ht="14.25">
      <c r="B26" s="44" t="s">
        <v>56</v>
      </c>
      <c r="C26" s="45"/>
      <c r="D26" s="46"/>
      <c r="E26" s="47" t="s">
        <v>57</v>
      </c>
      <c r="F26" s="47"/>
      <c r="G26" s="45" t="s">
        <v>58</v>
      </c>
      <c r="H26" s="45"/>
      <c r="I26" s="48"/>
      <c r="J26" s="10"/>
      <c r="K26" s="49" t="s">
        <v>59</v>
      </c>
      <c r="L26" s="49"/>
      <c r="M26" s="50" t="s">
        <v>60</v>
      </c>
    </row>
    <row r="27" spans="2:13" ht="14.25">
      <c r="B27" s="51"/>
      <c r="C27" s="45"/>
      <c r="D27" s="46"/>
      <c r="E27" s="52"/>
      <c r="F27" s="11"/>
      <c r="G27" s="45" t="s">
        <v>61</v>
      </c>
      <c r="H27" s="45"/>
      <c r="I27" s="48"/>
      <c r="J27" s="10"/>
      <c r="K27" s="5"/>
      <c r="L27" s="53" t="s">
        <v>62</v>
      </c>
      <c r="M27" s="50" t="s">
        <v>63</v>
      </c>
    </row>
    <row r="28" spans="2:11" ht="14.25">
      <c r="B28" s="54"/>
      <c r="C28" s="45"/>
      <c r="D28" s="46"/>
      <c r="E28" s="52"/>
      <c r="F28" s="11"/>
      <c r="G28" s="45" t="s">
        <v>64</v>
      </c>
      <c r="H28" s="12"/>
      <c r="J28" s="10"/>
      <c r="K28" s="10"/>
    </row>
    <row r="29" ht="14.25">
      <c r="E29"/>
    </row>
    <row r="30" spans="2:5" ht="14.25">
      <c r="B30" t="s">
        <v>65</v>
      </c>
      <c r="E30"/>
    </row>
    <row r="31" spans="2:5" ht="15">
      <c r="B31" t="s">
        <v>66</v>
      </c>
      <c r="E31"/>
    </row>
    <row r="32" spans="2:5" ht="14.25">
      <c r="B32" t="s">
        <v>67</v>
      </c>
      <c r="E32"/>
    </row>
    <row r="33" spans="2:5" ht="14.25">
      <c r="B33" t="s">
        <v>68</v>
      </c>
      <c r="E33"/>
    </row>
    <row r="34" spans="2:16" ht="14.25">
      <c r="B34" t="s">
        <v>69</v>
      </c>
      <c r="C34" s="45"/>
      <c r="D34" s="46"/>
      <c r="E34" s="47"/>
      <c r="F34" s="47"/>
      <c r="G34" s="45"/>
      <c r="H34" s="45"/>
      <c r="I34" s="48"/>
      <c r="J34" s="10"/>
      <c r="K34" s="49"/>
      <c r="L34" s="49"/>
      <c r="M34" s="50"/>
      <c r="N34" s="50"/>
      <c r="O34" s="55"/>
      <c r="P34" s="55"/>
    </row>
    <row r="35" spans="2:14" ht="14.25">
      <c r="B35" t="s">
        <v>70</v>
      </c>
      <c r="C35" s="45"/>
      <c r="D35" s="46"/>
      <c r="E35" s="52"/>
      <c r="F35" s="11"/>
      <c r="G35" s="45"/>
      <c r="H35" s="45"/>
      <c r="I35" s="48"/>
      <c r="J35" s="10"/>
      <c r="K35" s="5"/>
      <c r="L35" s="53"/>
      <c r="M35" s="50"/>
      <c r="N35" s="50"/>
    </row>
    <row r="36" spans="2:11" ht="14.25">
      <c r="B36" t="s">
        <v>71</v>
      </c>
      <c r="C36" s="45"/>
      <c r="D36" s="46"/>
      <c r="E36" s="52"/>
      <c r="F36" s="11"/>
      <c r="G36" s="45"/>
      <c r="H36" s="12"/>
      <c r="J36" s="10"/>
      <c r="K36" s="10"/>
    </row>
    <row r="37" spans="2:11" ht="14.25">
      <c r="B37" t="s">
        <v>72</v>
      </c>
      <c r="C37" s="45"/>
      <c r="D37" s="46"/>
      <c r="E37" s="52"/>
      <c r="F37" s="11"/>
      <c r="G37" s="45"/>
      <c r="H37" s="12"/>
      <c r="J37" s="10"/>
      <c r="K37" s="10"/>
    </row>
    <row r="38" spans="3:11" ht="14.25">
      <c r="C38" s="45"/>
      <c r="D38" s="46"/>
      <c r="E38" s="52"/>
      <c r="F38" s="11"/>
      <c r="G38" s="45"/>
      <c r="H38" s="12"/>
      <c r="J38" s="10"/>
      <c r="K38" s="10"/>
    </row>
    <row r="39" spans="3:11" ht="14.25">
      <c r="C39" s="45"/>
      <c r="D39" s="46"/>
      <c r="E39" s="52"/>
      <c r="F39" s="11"/>
      <c r="G39" s="45"/>
      <c r="H39" s="12"/>
      <c r="J39" s="10"/>
      <c r="K39" s="10"/>
    </row>
    <row r="40" spans="3:11" ht="14.25">
      <c r="C40" s="45"/>
      <c r="D40" s="46"/>
      <c r="E40" s="52"/>
      <c r="F40" s="11"/>
      <c r="G40" s="45"/>
      <c r="H40" s="12"/>
      <c r="J40" s="10"/>
      <c r="K40" s="10"/>
    </row>
    <row r="41" spans="3:11" ht="14.25">
      <c r="C41" s="45"/>
      <c r="D41" s="46"/>
      <c r="E41" s="52"/>
      <c r="F41" s="11"/>
      <c r="G41" s="45"/>
      <c r="H41" s="12"/>
      <c r="J41" s="10"/>
      <c r="K41" s="10"/>
    </row>
    <row r="42" spans="3:11" ht="14.25">
      <c r="C42" s="45"/>
      <c r="D42" s="46"/>
      <c r="E42" s="52"/>
      <c r="F42" s="11"/>
      <c r="G42" s="45"/>
      <c r="H42" s="12"/>
      <c r="J42" s="10"/>
      <c r="K42" s="10"/>
    </row>
    <row r="43" spans="3:11" ht="14.25">
      <c r="C43" s="45"/>
      <c r="D43" s="46"/>
      <c r="E43" s="52"/>
      <c r="F43" s="11"/>
      <c r="G43" s="45"/>
      <c r="H43" s="12"/>
      <c r="J43" s="10"/>
      <c r="K43" s="10"/>
    </row>
    <row r="44" spans="1:18" ht="18.75">
      <c r="A44" s="2" t="s">
        <v>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6.5">
      <c r="A45" s="3">
        <v>44541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4.25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1" ht="14.25">
      <c r="A47" s="5"/>
      <c r="B47" s="6"/>
      <c r="D47" s="7"/>
      <c r="E47" s="52"/>
      <c r="F47" s="11"/>
      <c r="G47" s="53"/>
      <c r="H47" s="12"/>
      <c r="J47" s="10"/>
      <c r="K47" s="10"/>
    </row>
    <row r="48" spans="1:18" ht="14.25">
      <c r="A48" s="13" t="s">
        <v>2</v>
      </c>
      <c r="B48" s="13"/>
      <c r="C48" s="13"/>
      <c r="D48" s="13"/>
      <c r="E48" s="13"/>
      <c r="F48" s="13"/>
      <c r="G48" s="13" t="s">
        <v>3</v>
      </c>
      <c r="H48" s="13"/>
      <c r="I48" s="13"/>
      <c r="J48" s="13"/>
      <c r="K48" s="13"/>
      <c r="L48" s="13"/>
      <c r="M48" s="13" t="s">
        <v>4</v>
      </c>
      <c r="N48" s="13"/>
      <c r="O48" s="13"/>
      <c r="P48" s="13"/>
      <c r="Q48" s="13"/>
      <c r="R48" s="13"/>
    </row>
    <row r="49" spans="1:18" ht="12" customHeight="1">
      <c r="A49" s="14" t="s">
        <v>5</v>
      </c>
      <c r="B49" s="14" t="s">
        <v>6</v>
      </c>
      <c r="C49" s="14" t="s">
        <v>7</v>
      </c>
      <c r="D49" s="14" t="s">
        <v>8</v>
      </c>
      <c r="E49" s="15" t="s">
        <v>9</v>
      </c>
      <c r="F49" s="16" t="s">
        <v>10</v>
      </c>
      <c r="G49" s="17" t="s">
        <v>11</v>
      </c>
      <c r="H49" s="17"/>
      <c r="I49" s="17"/>
      <c r="J49" s="17" t="s">
        <v>12</v>
      </c>
      <c r="K49" s="17"/>
      <c r="L49" s="17"/>
      <c r="M49" s="17" t="s">
        <v>13</v>
      </c>
      <c r="N49" s="18" t="s">
        <v>14</v>
      </c>
      <c r="O49" s="17" t="s">
        <v>15</v>
      </c>
      <c r="P49" s="18" t="s">
        <v>14</v>
      </c>
      <c r="Q49" s="17" t="s">
        <v>16</v>
      </c>
      <c r="R49" s="19" t="s">
        <v>17</v>
      </c>
    </row>
    <row r="50" spans="1:18" ht="14.25">
      <c r="A50" s="14"/>
      <c r="B50" s="14"/>
      <c r="C50" s="14"/>
      <c r="D50" s="14"/>
      <c r="E50" s="15"/>
      <c r="F50" s="16"/>
      <c r="G50" s="17">
        <v>1</v>
      </c>
      <c r="H50" s="17">
        <v>2</v>
      </c>
      <c r="I50" s="17">
        <v>3</v>
      </c>
      <c r="J50" s="17">
        <v>1</v>
      </c>
      <c r="K50" s="17">
        <v>2</v>
      </c>
      <c r="L50" s="17">
        <v>3</v>
      </c>
      <c r="M50" s="17"/>
      <c r="N50" s="17"/>
      <c r="O50" s="17"/>
      <c r="P50" s="17"/>
      <c r="Q50" s="17"/>
      <c r="R50" s="19"/>
    </row>
    <row r="51" spans="1:18" ht="14.25">
      <c r="A51" s="56" t="s">
        <v>73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4.25">
      <c r="A52" s="21">
        <v>48</v>
      </c>
      <c r="B52" s="40" t="s">
        <v>74</v>
      </c>
      <c r="C52" s="41">
        <v>39174</v>
      </c>
      <c r="D52" s="42" t="s">
        <v>41</v>
      </c>
      <c r="E52" s="25">
        <v>60.8</v>
      </c>
      <c r="F52" s="26">
        <f>POWER(10,(0.75194503*(LOG10(E52/175.508)*LOG10(E52/175.508))))</f>
        <v>1.4433903310819687</v>
      </c>
      <c r="G52" s="27">
        <v>62</v>
      </c>
      <c r="H52" s="28">
        <v>65</v>
      </c>
      <c r="I52" s="29">
        <v>67</v>
      </c>
      <c r="J52" s="27">
        <v>74</v>
      </c>
      <c r="K52" s="38" t="s">
        <v>75</v>
      </c>
      <c r="L52" s="38" t="s">
        <v>75</v>
      </c>
      <c r="M52" s="30">
        <f aca="true" t="shared" si="12" ref="M52:M63">MAX(G52:I52)</f>
        <v>67</v>
      </c>
      <c r="N52" s="31">
        <v>1</v>
      </c>
      <c r="O52" s="30">
        <f aca="true" t="shared" si="13" ref="O52:O63">MAX(J52:L52)</f>
        <v>74</v>
      </c>
      <c r="P52" s="31">
        <v>1</v>
      </c>
      <c r="Q52" s="32">
        <f aca="true" t="shared" si="14" ref="Q52:Q63">M52+O52</f>
        <v>141</v>
      </c>
      <c r="R52" s="33">
        <f>Q52*F52</f>
        <v>203.51803668255758</v>
      </c>
    </row>
    <row r="53" spans="1:18" ht="14.25">
      <c r="A53" s="57" t="s">
        <v>76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>
        <f t="shared" si="12"/>
        <v>0</v>
      </c>
      <c r="N53" s="57"/>
      <c r="O53" s="57">
        <f t="shared" si="13"/>
        <v>0</v>
      </c>
      <c r="P53" s="57"/>
      <c r="Q53" s="57">
        <f t="shared" si="14"/>
        <v>0</v>
      </c>
      <c r="R53" s="57"/>
    </row>
    <row r="54" spans="1:18" ht="14.25">
      <c r="A54" s="21">
        <v>56</v>
      </c>
      <c r="B54" s="34" t="s">
        <v>77</v>
      </c>
      <c r="C54" s="41">
        <v>37640</v>
      </c>
      <c r="D54" s="24" t="s">
        <v>78</v>
      </c>
      <c r="E54" s="25">
        <v>67.1</v>
      </c>
      <c r="F54" s="26">
        <f aca="true" t="shared" si="15" ref="F54:F63">POWER(10,(0.75194503*(LOG10(E54/175.508)*LOG10(E54/175.508))))</f>
        <v>1.3524319889653045</v>
      </c>
      <c r="G54" s="27">
        <v>67</v>
      </c>
      <c r="H54" s="28">
        <v>72</v>
      </c>
      <c r="I54" s="29">
        <v>75</v>
      </c>
      <c r="J54" s="27">
        <v>80</v>
      </c>
      <c r="K54" s="38" t="s">
        <v>79</v>
      </c>
      <c r="L54" s="38" t="s">
        <v>79</v>
      </c>
      <c r="M54" s="30">
        <f t="shared" si="12"/>
        <v>75</v>
      </c>
      <c r="N54" s="31">
        <v>2</v>
      </c>
      <c r="O54" s="30">
        <f t="shared" si="13"/>
        <v>80</v>
      </c>
      <c r="P54" s="31">
        <v>2</v>
      </c>
      <c r="Q54" s="32">
        <f t="shared" si="14"/>
        <v>155</v>
      </c>
      <c r="R54" s="33">
        <f aca="true" t="shared" si="16" ref="R54:R63">Q54*F54</f>
        <v>209.6269582896222</v>
      </c>
    </row>
    <row r="55" spans="1:18" ht="14.25">
      <c r="A55" s="21">
        <v>33</v>
      </c>
      <c r="B55" s="40" t="s">
        <v>80</v>
      </c>
      <c r="C55" s="41">
        <v>37037</v>
      </c>
      <c r="D55" s="42" t="s">
        <v>41</v>
      </c>
      <c r="E55" s="25">
        <v>73</v>
      </c>
      <c r="F55" s="26">
        <f t="shared" si="15"/>
        <v>1.2856958089245485</v>
      </c>
      <c r="G55" s="27">
        <v>95</v>
      </c>
      <c r="H55" s="38" t="s">
        <v>81</v>
      </c>
      <c r="I55" s="29">
        <v>100</v>
      </c>
      <c r="J55" s="27">
        <v>120</v>
      </c>
      <c r="K55" s="28">
        <v>125</v>
      </c>
      <c r="L55" s="28">
        <v>130</v>
      </c>
      <c r="M55" s="30">
        <f t="shared" si="12"/>
        <v>100</v>
      </c>
      <c r="N55" s="31">
        <v>1</v>
      </c>
      <c r="O55" s="30">
        <f t="shared" si="13"/>
        <v>130</v>
      </c>
      <c r="P55" s="31">
        <v>1</v>
      </c>
      <c r="Q55" s="32">
        <f t="shared" si="14"/>
        <v>230</v>
      </c>
      <c r="R55" s="33">
        <f t="shared" si="16"/>
        <v>295.71003605264616</v>
      </c>
    </row>
    <row r="56" spans="1:18" ht="14.25">
      <c r="A56" s="57" t="s">
        <v>82</v>
      </c>
      <c r="B56" s="57"/>
      <c r="C56" s="57"/>
      <c r="D56" s="57"/>
      <c r="E56" s="57"/>
      <c r="F56" s="57" t="e">
        <f t="shared" si="15"/>
        <v>#VALUE!</v>
      </c>
      <c r="G56" s="57"/>
      <c r="H56" s="57"/>
      <c r="I56" s="57"/>
      <c r="J56" s="57"/>
      <c r="K56" s="57"/>
      <c r="L56" s="57"/>
      <c r="M56" s="57">
        <f t="shared" si="12"/>
        <v>0</v>
      </c>
      <c r="N56" s="57"/>
      <c r="O56" s="57">
        <f t="shared" si="13"/>
        <v>0</v>
      </c>
      <c r="P56" s="57"/>
      <c r="Q56" s="57">
        <f t="shared" si="14"/>
        <v>0</v>
      </c>
      <c r="R56" s="57" t="e">
        <f t="shared" si="16"/>
        <v>#VALUE!</v>
      </c>
    </row>
    <row r="57" spans="1:18" ht="14.25">
      <c r="A57" s="21">
        <v>52</v>
      </c>
      <c r="B57" s="34" t="s">
        <v>83</v>
      </c>
      <c r="C57" s="39">
        <v>39270</v>
      </c>
      <c r="D57" s="24" t="s">
        <v>21</v>
      </c>
      <c r="E57" s="25">
        <v>76.3</v>
      </c>
      <c r="F57" s="26">
        <f t="shared" si="15"/>
        <v>1.254336340805302</v>
      </c>
      <c r="G57" s="27">
        <v>70</v>
      </c>
      <c r="H57" s="28">
        <v>75</v>
      </c>
      <c r="I57" s="36" t="s">
        <v>84</v>
      </c>
      <c r="J57" s="27">
        <v>85</v>
      </c>
      <c r="K57" s="38" t="s">
        <v>85</v>
      </c>
      <c r="L57" s="38" t="s">
        <v>85</v>
      </c>
      <c r="M57" s="30">
        <f t="shared" si="12"/>
        <v>75</v>
      </c>
      <c r="N57" s="30">
        <v>7</v>
      </c>
      <c r="O57" s="30">
        <f t="shared" si="13"/>
        <v>85</v>
      </c>
      <c r="P57" s="30">
        <v>6</v>
      </c>
      <c r="Q57" s="32">
        <f t="shared" si="14"/>
        <v>160</v>
      </c>
      <c r="R57" s="33">
        <f t="shared" si="16"/>
        <v>200.69381452884835</v>
      </c>
    </row>
    <row r="58" spans="1:18" ht="14.25">
      <c r="A58" s="21">
        <v>34</v>
      </c>
      <c r="B58" s="40" t="s">
        <v>86</v>
      </c>
      <c r="C58" s="41">
        <v>38095</v>
      </c>
      <c r="D58" s="42" t="s">
        <v>41</v>
      </c>
      <c r="E58" s="25">
        <v>74</v>
      </c>
      <c r="F58" s="26">
        <f t="shared" si="15"/>
        <v>1.2757895536210728</v>
      </c>
      <c r="G58" s="27">
        <v>75</v>
      </c>
      <c r="H58" s="28">
        <v>80</v>
      </c>
      <c r="I58" s="36" t="s">
        <v>87</v>
      </c>
      <c r="J58" s="35" t="s">
        <v>48</v>
      </c>
      <c r="K58" s="28">
        <v>95</v>
      </c>
      <c r="L58" s="28">
        <v>100</v>
      </c>
      <c r="M58" s="30">
        <f t="shared" si="12"/>
        <v>80</v>
      </c>
      <c r="N58" s="30">
        <v>5</v>
      </c>
      <c r="O58" s="30">
        <f t="shared" si="13"/>
        <v>100</v>
      </c>
      <c r="P58" s="30">
        <v>5</v>
      </c>
      <c r="Q58" s="32">
        <f t="shared" si="14"/>
        <v>180</v>
      </c>
      <c r="R58" s="33">
        <f t="shared" si="16"/>
        <v>229.6421196517931</v>
      </c>
    </row>
    <row r="59" spans="1:18" ht="14.25">
      <c r="A59" s="21">
        <v>12</v>
      </c>
      <c r="B59" s="34" t="s">
        <v>88</v>
      </c>
      <c r="C59" s="39">
        <v>35433</v>
      </c>
      <c r="D59" s="24" t="s">
        <v>43</v>
      </c>
      <c r="E59" s="25">
        <v>81</v>
      </c>
      <c r="F59" s="26">
        <f t="shared" si="15"/>
        <v>1.2156164365965496</v>
      </c>
      <c r="G59" s="27">
        <v>90</v>
      </c>
      <c r="H59" s="38" t="s">
        <v>89</v>
      </c>
      <c r="I59" s="29">
        <v>97</v>
      </c>
      <c r="J59" s="27">
        <v>110</v>
      </c>
      <c r="K59" s="28">
        <v>117</v>
      </c>
      <c r="L59" s="28">
        <v>124</v>
      </c>
      <c r="M59" s="30">
        <f t="shared" si="12"/>
        <v>97</v>
      </c>
      <c r="N59" s="30">
        <v>4</v>
      </c>
      <c r="O59" s="30">
        <f t="shared" si="13"/>
        <v>124</v>
      </c>
      <c r="P59" s="31">
        <v>3</v>
      </c>
      <c r="Q59" s="32">
        <f t="shared" si="14"/>
        <v>221</v>
      </c>
      <c r="R59" s="33">
        <f t="shared" si="16"/>
        <v>268.6512324878375</v>
      </c>
    </row>
    <row r="60" spans="1:18" ht="14.25">
      <c r="A60" s="21">
        <v>44</v>
      </c>
      <c r="B60" s="34" t="s">
        <v>90</v>
      </c>
      <c r="C60" s="39" t="s">
        <v>91</v>
      </c>
      <c r="D60" s="24" t="s">
        <v>25</v>
      </c>
      <c r="E60" s="25">
        <v>80.75</v>
      </c>
      <c r="F60" s="26">
        <f t="shared" si="15"/>
        <v>1.217519449533583</v>
      </c>
      <c r="G60" s="27">
        <v>77</v>
      </c>
      <c r="H60" s="38" t="s">
        <v>92</v>
      </c>
      <c r="I60" s="36" t="s">
        <v>92</v>
      </c>
      <c r="J60" s="27">
        <v>105</v>
      </c>
      <c r="K60" s="28">
        <v>110</v>
      </c>
      <c r="L60" s="38" t="s">
        <v>93</v>
      </c>
      <c r="M60" s="30">
        <f t="shared" si="12"/>
        <v>77</v>
      </c>
      <c r="N60" s="30">
        <v>6</v>
      </c>
      <c r="O60" s="30">
        <f t="shared" si="13"/>
        <v>110</v>
      </c>
      <c r="P60" s="30">
        <v>4</v>
      </c>
      <c r="Q60" s="32">
        <f t="shared" si="14"/>
        <v>187</v>
      </c>
      <c r="R60" s="33">
        <f t="shared" si="16"/>
        <v>227.67613706278001</v>
      </c>
    </row>
    <row r="61" spans="1:18" ht="14.25">
      <c r="A61" s="21">
        <v>26</v>
      </c>
      <c r="B61" s="58" t="s">
        <v>94</v>
      </c>
      <c r="C61" s="59" t="s">
        <v>95</v>
      </c>
      <c r="D61" s="60" t="s">
        <v>25</v>
      </c>
      <c r="E61" s="25">
        <v>78.6</v>
      </c>
      <c r="F61" s="26">
        <f t="shared" si="15"/>
        <v>1.23458708992423</v>
      </c>
      <c r="G61" s="27">
        <v>91</v>
      </c>
      <c r="H61" s="38" t="s">
        <v>96</v>
      </c>
      <c r="I61" s="29">
        <v>98</v>
      </c>
      <c r="J61" s="27">
        <v>115</v>
      </c>
      <c r="K61" s="38" t="s">
        <v>97</v>
      </c>
      <c r="L61" s="28">
        <v>125</v>
      </c>
      <c r="M61" s="30">
        <f t="shared" si="12"/>
        <v>98</v>
      </c>
      <c r="N61" s="31">
        <v>3</v>
      </c>
      <c r="O61" s="30">
        <f t="shared" si="13"/>
        <v>125</v>
      </c>
      <c r="P61" s="31">
        <v>2</v>
      </c>
      <c r="Q61" s="32">
        <f t="shared" si="14"/>
        <v>223</v>
      </c>
      <c r="R61" s="33">
        <f t="shared" si="16"/>
        <v>275.31292105310325</v>
      </c>
    </row>
    <row r="62" spans="1:18" ht="14.25">
      <c r="A62" s="21">
        <v>22</v>
      </c>
      <c r="B62" s="34" t="s">
        <v>98</v>
      </c>
      <c r="C62" s="39">
        <v>39421</v>
      </c>
      <c r="D62" s="24" t="s">
        <v>43</v>
      </c>
      <c r="E62" s="25">
        <v>78.45</v>
      </c>
      <c r="F62" s="26">
        <f t="shared" si="15"/>
        <v>1.2358265264648738</v>
      </c>
      <c r="G62" s="27">
        <v>98</v>
      </c>
      <c r="H62" s="37">
        <v>103</v>
      </c>
      <c r="I62" s="36" t="s">
        <v>99</v>
      </c>
      <c r="J62" s="35" t="s">
        <v>100</v>
      </c>
      <c r="K62" s="38" t="s">
        <v>100</v>
      </c>
      <c r="L62" s="61" t="s">
        <v>55</v>
      </c>
      <c r="M62" s="30">
        <f t="shared" si="12"/>
        <v>103</v>
      </c>
      <c r="N62" s="31">
        <v>2</v>
      </c>
      <c r="O62" s="30">
        <f t="shared" si="13"/>
        <v>0</v>
      </c>
      <c r="P62" s="30" t="s">
        <v>55</v>
      </c>
      <c r="Q62" s="32">
        <f t="shared" si="14"/>
        <v>103</v>
      </c>
      <c r="R62" s="33">
        <f t="shared" si="16"/>
        <v>127.290132225882</v>
      </c>
    </row>
    <row r="63" spans="1:18" ht="14.25">
      <c r="A63" s="21">
        <v>11</v>
      </c>
      <c r="B63" s="40" t="s">
        <v>101</v>
      </c>
      <c r="C63" s="41">
        <v>37654</v>
      </c>
      <c r="D63" s="42" t="s">
        <v>41</v>
      </c>
      <c r="E63" s="25">
        <v>80.25</v>
      </c>
      <c r="F63" s="26">
        <f t="shared" si="15"/>
        <v>1.2213752716991497</v>
      </c>
      <c r="G63" s="27">
        <v>125</v>
      </c>
      <c r="H63" s="28">
        <v>131</v>
      </c>
      <c r="I63" s="29">
        <v>135</v>
      </c>
      <c r="J63" s="27">
        <v>147</v>
      </c>
      <c r="K63" s="38" t="s">
        <v>102</v>
      </c>
      <c r="L63" s="28">
        <v>152</v>
      </c>
      <c r="M63" s="30">
        <f t="shared" si="12"/>
        <v>135</v>
      </c>
      <c r="N63" s="31">
        <v>1</v>
      </c>
      <c r="O63" s="30">
        <f t="shared" si="13"/>
        <v>152</v>
      </c>
      <c r="P63" s="31">
        <v>1</v>
      </c>
      <c r="Q63" s="32">
        <f t="shared" si="14"/>
        <v>287</v>
      </c>
      <c r="R63" s="33">
        <f t="shared" si="16"/>
        <v>350.53470297765597</v>
      </c>
    </row>
    <row r="64" spans="1:18" ht="14.25">
      <c r="A64" s="51"/>
      <c r="B64" s="51"/>
      <c r="C64" s="51"/>
      <c r="D64" s="62"/>
      <c r="E64" s="63"/>
      <c r="F64" s="64"/>
      <c r="G64" s="51"/>
      <c r="H64" s="65"/>
      <c r="I64" s="62"/>
      <c r="J64" s="51"/>
      <c r="K64" s="65"/>
      <c r="L64" s="65"/>
      <c r="M64" s="62"/>
      <c r="N64" s="62"/>
      <c r="O64" s="62"/>
      <c r="P64" s="62"/>
      <c r="Q64" s="62"/>
      <c r="R64" s="66"/>
    </row>
    <row r="65" spans="1:18" ht="14.25">
      <c r="A65" s="51"/>
      <c r="B65" s="5" t="s">
        <v>56</v>
      </c>
      <c r="C65" s="45"/>
      <c r="D65" s="46"/>
      <c r="E65" s="47" t="s">
        <v>57</v>
      </c>
      <c r="F65" s="47"/>
      <c r="G65" s="45" t="s">
        <v>61</v>
      </c>
      <c r="H65" s="45"/>
      <c r="I65" s="48"/>
      <c r="J65" s="10"/>
      <c r="K65" s="49" t="s">
        <v>59</v>
      </c>
      <c r="L65" s="49"/>
      <c r="M65" s="50" t="s">
        <v>60</v>
      </c>
      <c r="N65" s="50"/>
      <c r="O65" s="62"/>
      <c r="P65" s="62"/>
      <c r="Q65" s="62"/>
      <c r="R65" s="66"/>
    </row>
    <row r="66" spans="1:18" ht="14.25">
      <c r="A66" s="51"/>
      <c r="B66" s="51"/>
      <c r="C66" s="45"/>
      <c r="D66" s="46"/>
      <c r="E66" s="52"/>
      <c r="F66" s="11"/>
      <c r="G66" s="45" t="s">
        <v>58</v>
      </c>
      <c r="H66" s="45"/>
      <c r="I66" s="48"/>
      <c r="J66" s="10"/>
      <c r="K66" s="48"/>
      <c r="L66" s="53" t="s">
        <v>62</v>
      </c>
      <c r="M66" s="50" t="s">
        <v>50</v>
      </c>
      <c r="N66" s="50"/>
      <c r="O66" s="62"/>
      <c r="P66" s="62"/>
      <c r="Q66" s="62"/>
      <c r="R66" s="66"/>
    </row>
    <row r="67" spans="2:16" ht="14.25">
      <c r="B67" s="54"/>
      <c r="C67" s="45"/>
      <c r="D67" s="46"/>
      <c r="E67" s="52"/>
      <c r="F67" s="11"/>
      <c r="G67" s="45" t="s">
        <v>64</v>
      </c>
      <c r="H67" s="12"/>
      <c r="J67" s="10"/>
      <c r="K67" s="10"/>
      <c r="O67" s="55"/>
      <c r="P67" s="55"/>
    </row>
    <row r="68" spans="2:16" ht="14.25">
      <c r="B68" s="54"/>
      <c r="C68" s="45"/>
      <c r="D68" s="46"/>
      <c r="E68" s="52"/>
      <c r="F68" s="11"/>
      <c r="G68" s="45"/>
      <c r="H68" s="12"/>
      <c r="J68" s="10"/>
      <c r="K68" s="10"/>
      <c r="O68" s="7"/>
      <c r="P68" s="7"/>
    </row>
    <row r="69" spans="2:16" ht="14.25">
      <c r="B69" s="67" t="s">
        <v>103</v>
      </c>
      <c r="C69" s="45"/>
      <c r="D69" s="46"/>
      <c r="E69" s="52"/>
      <c r="F69" s="11"/>
      <c r="G69" s="45"/>
      <c r="H69" s="12"/>
      <c r="J69" s="10"/>
      <c r="K69" s="10"/>
      <c r="O69" s="7"/>
      <c r="P69" s="7"/>
    </row>
    <row r="70" spans="2:16" ht="14.25">
      <c r="B70" s="67"/>
      <c r="C70" s="45"/>
      <c r="D70" s="46"/>
      <c r="E70" s="52"/>
      <c r="F70" s="11"/>
      <c r="G70" s="45"/>
      <c r="H70" s="12"/>
      <c r="J70" s="10"/>
      <c r="K70" s="10"/>
      <c r="O70" s="7"/>
      <c r="P70" s="7"/>
    </row>
    <row r="71" spans="2:16" ht="14.25">
      <c r="B71" s="67"/>
      <c r="C71" s="45"/>
      <c r="D71" s="46"/>
      <c r="E71" s="52"/>
      <c r="F71" s="11"/>
      <c r="G71" s="45"/>
      <c r="H71" s="12"/>
      <c r="J71" s="10"/>
      <c r="K71" s="10"/>
      <c r="O71" s="7"/>
      <c r="P71" s="7"/>
    </row>
    <row r="72" spans="2:16" ht="14.25">
      <c r="B72" s="67"/>
      <c r="C72" s="45"/>
      <c r="D72" s="46"/>
      <c r="E72" s="52"/>
      <c r="F72" s="11"/>
      <c r="G72" s="45"/>
      <c r="H72" s="12"/>
      <c r="J72" s="10"/>
      <c r="K72" s="10"/>
      <c r="O72" s="7"/>
      <c r="P72" s="7"/>
    </row>
    <row r="73" spans="2:16" ht="14.25">
      <c r="B73" s="67"/>
      <c r="C73" s="45"/>
      <c r="D73" s="46"/>
      <c r="E73" s="52"/>
      <c r="F73" s="11"/>
      <c r="G73" s="45"/>
      <c r="H73" s="12"/>
      <c r="J73" s="10"/>
      <c r="K73" s="10"/>
      <c r="O73" s="7"/>
      <c r="P73" s="7"/>
    </row>
    <row r="74" spans="2:16" ht="14.25">
      <c r="B74" s="67"/>
      <c r="C74" s="45"/>
      <c r="D74" s="46"/>
      <c r="E74" s="52"/>
      <c r="F74" s="11"/>
      <c r="G74" s="45"/>
      <c r="H74" s="12"/>
      <c r="J74" s="10"/>
      <c r="K74" s="10"/>
      <c r="O74" s="7"/>
      <c r="P74" s="7"/>
    </row>
    <row r="75" spans="2:16" ht="14.25">
      <c r="B75" s="67"/>
      <c r="C75" s="45"/>
      <c r="D75" s="46"/>
      <c r="E75" s="52"/>
      <c r="F75" s="11"/>
      <c r="G75" s="45"/>
      <c r="H75" s="12"/>
      <c r="J75" s="10"/>
      <c r="K75" s="10"/>
      <c r="O75" s="7"/>
      <c r="P75" s="7"/>
    </row>
    <row r="76" spans="2:16" ht="14.25">
      <c r="B76" s="67"/>
      <c r="C76" s="45"/>
      <c r="D76" s="46"/>
      <c r="E76" s="52"/>
      <c r="F76" s="11"/>
      <c r="G76" s="45"/>
      <c r="H76" s="12"/>
      <c r="J76" s="10"/>
      <c r="K76" s="10"/>
      <c r="O76" s="7"/>
      <c r="P76" s="7"/>
    </row>
    <row r="77" spans="2:16" ht="14.25">
      <c r="B77" s="67"/>
      <c r="C77" s="45"/>
      <c r="D77" s="46"/>
      <c r="E77" s="52"/>
      <c r="F77" s="11"/>
      <c r="G77" s="45"/>
      <c r="H77" s="12"/>
      <c r="J77" s="10"/>
      <c r="K77" s="10"/>
      <c r="O77" s="7"/>
      <c r="P77" s="7"/>
    </row>
    <row r="78" spans="1:18" ht="18.75">
      <c r="A78" s="2" t="s">
        <v>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6.5">
      <c r="A79" s="3">
        <v>44541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4.25">
      <c r="A80" s="4" t="s">
        <v>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1" ht="14.25">
      <c r="A81" s="5"/>
      <c r="B81" s="6"/>
      <c r="D81" s="7"/>
      <c r="E81" s="52"/>
      <c r="F81" s="11"/>
      <c r="G81" s="53"/>
      <c r="H81" s="12"/>
      <c r="J81" s="10"/>
      <c r="K81" s="10"/>
    </row>
    <row r="82" spans="1:18" ht="14.25">
      <c r="A82" s="13" t="s">
        <v>2</v>
      </c>
      <c r="B82" s="13"/>
      <c r="C82" s="13"/>
      <c r="D82" s="13"/>
      <c r="E82" s="13"/>
      <c r="F82" s="13"/>
      <c r="G82" s="13" t="s">
        <v>3</v>
      </c>
      <c r="H82" s="13"/>
      <c r="I82" s="13"/>
      <c r="J82" s="13"/>
      <c r="K82" s="13"/>
      <c r="L82" s="13"/>
      <c r="M82" s="13" t="s">
        <v>4</v>
      </c>
      <c r="N82" s="13"/>
      <c r="O82" s="13"/>
      <c r="P82" s="13"/>
      <c r="Q82" s="13"/>
      <c r="R82" s="13"/>
    </row>
    <row r="83" spans="1:18" ht="12" customHeight="1">
      <c r="A83" s="14" t="s">
        <v>5</v>
      </c>
      <c r="B83" s="14" t="s">
        <v>6</v>
      </c>
      <c r="C83" s="14" t="s">
        <v>7</v>
      </c>
      <c r="D83" s="14" t="s">
        <v>8</v>
      </c>
      <c r="E83" s="15" t="s">
        <v>9</v>
      </c>
      <c r="F83" s="16" t="s">
        <v>10</v>
      </c>
      <c r="G83" s="17" t="s">
        <v>11</v>
      </c>
      <c r="H83" s="17"/>
      <c r="I83" s="17"/>
      <c r="J83" s="17" t="s">
        <v>12</v>
      </c>
      <c r="K83" s="17"/>
      <c r="L83" s="17"/>
      <c r="M83" s="17" t="s">
        <v>13</v>
      </c>
      <c r="N83" s="18" t="s">
        <v>14</v>
      </c>
      <c r="O83" s="17" t="s">
        <v>15</v>
      </c>
      <c r="P83" s="18" t="s">
        <v>14</v>
      </c>
      <c r="Q83" s="17" t="s">
        <v>16</v>
      </c>
      <c r="R83" s="19" t="s">
        <v>17</v>
      </c>
    </row>
    <row r="84" spans="1:18" ht="14.25">
      <c r="A84" s="14"/>
      <c r="B84" s="14"/>
      <c r="C84" s="14"/>
      <c r="D84" s="14"/>
      <c r="E84" s="15"/>
      <c r="F84" s="16"/>
      <c r="G84" s="17">
        <v>1</v>
      </c>
      <c r="H84" s="17">
        <v>2</v>
      </c>
      <c r="I84" s="17">
        <v>3</v>
      </c>
      <c r="J84" s="17">
        <v>1</v>
      </c>
      <c r="K84" s="17">
        <v>2</v>
      </c>
      <c r="L84" s="17">
        <v>3</v>
      </c>
      <c r="M84" s="17"/>
      <c r="N84" s="17"/>
      <c r="O84" s="17"/>
      <c r="P84" s="17"/>
      <c r="Q84" s="17"/>
      <c r="R84" s="19"/>
    </row>
    <row r="85" spans="1:18" ht="14.25">
      <c r="A85" s="56" t="s">
        <v>104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4.25">
      <c r="A86" s="21">
        <v>23</v>
      </c>
      <c r="B86" s="34" t="s">
        <v>105</v>
      </c>
      <c r="C86" s="39" t="s">
        <v>106</v>
      </c>
      <c r="D86" s="24" t="s">
        <v>107</v>
      </c>
      <c r="E86" s="25">
        <v>82.05</v>
      </c>
      <c r="F86" s="26">
        <f aca="true" t="shared" si="17" ref="F86:F97">POWER(10,(0.75194503*(LOG10(E86/175.508)*LOG10(E86/175.508))))</f>
        <v>1.2078004974963925</v>
      </c>
      <c r="G86" s="27">
        <v>75</v>
      </c>
      <c r="H86" s="28">
        <v>81</v>
      </c>
      <c r="I86" s="29">
        <v>83</v>
      </c>
      <c r="J86" s="27">
        <v>95</v>
      </c>
      <c r="K86" s="28">
        <v>101</v>
      </c>
      <c r="L86" s="38" t="s">
        <v>108</v>
      </c>
      <c r="M86" s="30">
        <f aca="true" t="shared" si="18" ref="M86:M97">MAX(G86:I86)</f>
        <v>83</v>
      </c>
      <c r="N86" s="30">
        <v>6</v>
      </c>
      <c r="O86" s="30">
        <f aca="true" t="shared" si="19" ref="O86:O97">MAX(J86:L86)</f>
        <v>101</v>
      </c>
      <c r="P86" s="30">
        <v>5</v>
      </c>
      <c r="Q86" s="32">
        <f aca="true" t="shared" si="20" ref="Q86:Q97">M86+O86</f>
        <v>184</v>
      </c>
      <c r="R86" s="33">
        <f aca="true" t="shared" si="21" ref="R86:R97">Q86*F86</f>
        <v>222.23529153933623</v>
      </c>
    </row>
    <row r="87" spans="1:18" ht="14.25">
      <c r="A87" s="21">
        <v>21</v>
      </c>
      <c r="B87" s="40" t="s">
        <v>63</v>
      </c>
      <c r="C87" s="41">
        <v>38065</v>
      </c>
      <c r="D87" s="42" t="s">
        <v>41</v>
      </c>
      <c r="E87" s="25">
        <v>85.8</v>
      </c>
      <c r="F87" s="26">
        <f t="shared" si="17"/>
        <v>1.1820609333325562</v>
      </c>
      <c r="G87" s="27">
        <v>80</v>
      </c>
      <c r="H87" s="28">
        <v>85</v>
      </c>
      <c r="I87" s="29">
        <v>90</v>
      </c>
      <c r="J87" s="27">
        <v>90</v>
      </c>
      <c r="K87" s="38" t="s">
        <v>48</v>
      </c>
      <c r="L87" s="38" t="s">
        <v>48</v>
      </c>
      <c r="M87" s="30">
        <f t="shared" si="18"/>
        <v>90</v>
      </c>
      <c r="N87" s="30">
        <v>5</v>
      </c>
      <c r="O87" s="30">
        <f t="shared" si="19"/>
        <v>90</v>
      </c>
      <c r="P87" s="30">
        <v>6</v>
      </c>
      <c r="Q87" s="32">
        <f t="shared" si="20"/>
        <v>180</v>
      </c>
      <c r="R87" s="33">
        <f t="shared" si="21"/>
        <v>212.77096799986012</v>
      </c>
    </row>
    <row r="88" spans="1:18" ht="14.25">
      <c r="A88" s="21">
        <v>41</v>
      </c>
      <c r="B88" s="34" t="s">
        <v>109</v>
      </c>
      <c r="C88" s="68">
        <v>31336</v>
      </c>
      <c r="D88" s="24" t="s">
        <v>78</v>
      </c>
      <c r="E88" s="25">
        <v>86.25</v>
      </c>
      <c r="F88" s="26">
        <f t="shared" si="17"/>
        <v>1.1791847257495855</v>
      </c>
      <c r="G88" s="27">
        <v>90</v>
      </c>
      <c r="H88" s="38" t="s">
        <v>48</v>
      </c>
      <c r="I88" s="29">
        <v>95</v>
      </c>
      <c r="J88" s="27">
        <v>115</v>
      </c>
      <c r="K88" s="28">
        <v>120</v>
      </c>
      <c r="L88" s="28">
        <v>125</v>
      </c>
      <c r="M88" s="30">
        <f t="shared" si="18"/>
        <v>95</v>
      </c>
      <c r="N88" s="30">
        <v>4</v>
      </c>
      <c r="O88" s="30">
        <f t="shared" si="19"/>
        <v>125</v>
      </c>
      <c r="P88" s="31">
        <v>3</v>
      </c>
      <c r="Q88" s="32">
        <f t="shared" si="20"/>
        <v>220</v>
      </c>
      <c r="R88" s="33">
        <f t="shared" si="21"/>
        <v>259.42063966490883</v>
      </c>
    </row>
    <row r="89" spans="1:18" ht="14.25">
      <c r="A89" s="21">
        <v>45</v>
      </c>
      <c r="B89" s="34" t="s">
        <v>110</v>
      </c>
      <c r="C89" s="39">
        <v>31197</v>
      </c>
      <c r="D89" s="60" t="s">
        <v>43</v>
      </c>
      <c r="E89" s="25">
        <v>83.2</v>
      </c>
      <c r="F89" s="26">
        <f t="shared" si="17"/>
        <v>1.199556720269038</v>
      </c>
      <c r="G89" s="27">
        <v>90</v>
      </c>
      <c r="H89" s="28">
        <v>95</v>
      </c>
      <c r="I89" s="29">
        <v>100</v>
      </c>
      <c r="J89" s="27">
        <v>110</v>
      </c>
      <c r="K89" s="38" t="s">
        <v>93</v>
      </c>
      <c r="L89" s="28">
        <v>120</v>
      </c>
      <c r="M89" s="30">
        <f t="shared" si="18"/>
        <v>100</v>
      </c>
      <c r="N89" s="31">
        <v>3</v>
      </c>
      <c r="O89" s="30">
        <f t="shared" si="19"/>
        <v>120</v>
      </c>
      <c r="P89" s="30">
        <v>4</v>
      </c>
      <c r="Q89" s="32">
        <f t="shared" si="20"/>
        <v>220</v>
      </c>
      <c r="R89" s="33">
        <f t="shared" si="21"/>
        <v>263.9024784591884</v>
      </c>
    </row>
    <row r="90" spans="1:18" ht="14.25">
      <c r="A90" s="21">
        <v>55</v>
      </c>
      <c r="B90" s="34" t="s">
        <v>111</v>
      </c>
      <c r="C90" s="39">
        <v>32524</v>
      </c>
      <c r="D90" s="24" t="s">
        <v>21</v>
      </c>
      <c r="E90" s="25">
        <v>88.5</v>
      </c>
      <c r="F90" s="26">
        <f t="shared" si="17"/>
        <v>1.1654304776557667</v>
      </c>
      <c r="G90" s="27">
        <v>108</v>
      </c>
      <c r="H90" s="38" t="s">
        <v>112</v>
      </c>
      <c r="I90" s="36" t="s">
        <v>112</v>
      </c>
      <c r="J90" s="35" t="s">
        <v>113</v>
      </c>
      <c r="K90" s="28">
        <v>128</v>
      </c>
      <c r="L90" s="38" t="s">
        <v>114</v>
      </c>
      <c r="M90" s="30">
        <f t="shared" si="18"/>
        <v>108</v>
      </c>
      <c r="N90" s="31">
        <v>2</v>
      </c>
      <c r="O90" s="30">
        <f t="shared" si="19"/>
        <v>128</v>
      </c>
      <c r="P90" s="31">
        <v>2</v>
      </c>
      <c r="Q90" s="32">
        <f t="shared" si="20"/>
        <v>236</v>
      </c>
      <c r="R90" s="33">
        <f t="shared" si="21"/>
        <v>275.04159272676094</v>
      </c>
    </row>
    <row r="91" spans="1:18" ht="14.25">
      <c r="A91" s="21">
        <v>9</v>
      </c>
      <c r="B91" s="40" t="s">
        <v>115</v>
      </c>
      <c r="C91" s="41">
        <v>38871</v>
      </c>
      <c r="D91" s="42" t="s">
        <v>41</v>
      </c>
      <c r="E91" s="25">
        <v>85.35</v>
      </c>
      <c r="F91" s="26">
        <f t="shared" si="17"/>
        <v>1.1849806819809925</v>
      </c>
      <c r="G91" s="27">
        <v>115</v>
      </c>
      <c r="H91" s="28">
        <v>120</v>
      </c>
      <c r="I91" s="29">
        <v>125</v>
      </c>
      <c r="J91" s="27">
        <v>140</v>
      </c>
      <c r="K91" s="28">
        <v>145</v>
      </c>
      <c r="L91" s="38" t="s">
        <v>116</v>
      </c>
      <c r="M91" s="30">
        <f t="shared" si="18"/>
        <v>125</v>
      </c>
      <c r="N91" s="31">
        <v>1</v>
      </c>
      <c r="O91" s="30">
        <f t="shared" si="19"/>
        <v>145</v>
      </c>
      <c r="P91" s="31">
        <v>1</v>
      </c>
      <c r="Q91" s="32">
        <f t="shared" si="20"/>
        <v>270</v>
      </c>
      <c r="R91" s="33">
        <f t="shared" si="21"/>
        <v>319.944784134868</v>
      </c>
    </row>
    <row r="92" spans="1:18" ht="14.25">
      <c r="A92" s="57" t="s">
        <v>117</v>
      </c>
      <c r="B92" s="57"/>
      <c r="C92" s="57"/>
      <c r="D92" s="57"/>
      <c r="E92" s="57"/>
      <c r="F92" s="57" t="e">
        <f t="shared" si="17"/>
        <v>#VALUE!</v>
      </c>
      <c r="G92" s="57"/>
      <c r="H92" s="57"/>
      <c r="I92" s="57"/>
      <c r="J92" s="57"/>
      <c r="K92" s="57"/>
      <c r="L92" s="57"/>
      <c r="M92" s="57">
        <f t="shared" si="18"/>
        <v>0</v>
      </c>
      <c r="N92" s="57"/>
      <c r="O92" s="57">
        <f t="shared" si="19"/>
        <v>0</v>
      </c>
      <c r="P92" s="57"/>
      <c r="Q92" s="57">
        <f t="shared" si="20"/>
        <v>0</v>
      </c>
      <c r="R92" s="57" t="e">
        <f t="shared" si="21"/>
        <v>#VALUE!</v>
      </c>
    </row>
    <row r="93" spans="1:18" ht="14.25">
      <c r="A93" s="21">
        <v>47</v>
      </c>
      <c r="B93" s="34" t="s">
        <v>118</v>
      </c>
      <c r="C93" s="39">
        <v>37854</v>
      </c>
      <c r="D93" s="24" t="s">
        <v>78</v>
      </c>
      <c r="E93" s="25">
        <v>90.9</v>
      </c>
      <c r="F93" s="26">
        <f t="shared" si="17"/>
        <v>1.151837792379291</v>
      </c>
      <c r="G93" s="27">
        <v>80</v>
      </c>
      <c r="H93" s="38" t="s">
        <v>79</v>
      </c>
      <c r="I93" s="29">
        <v>90</v>
      </c>
      <c r="J93" s="27">
        <v>95</v>
      </c>
      <c r="K93" s="28">
        <v>101</v>
      </c>
      <c r="L93" s="38" t="s">
        <v>99</v>
      </c>
      <c r="M93" s="30">
        <f t="shared" si="18"/>
        <v>90</v>
      </c>
      <c r="N93" s="30">
        <v>5</v>
      </c>
      <c r="O93" s="30">
        <f t="shared" si="19"/>
        <v>101</v>
      </c>
      <c r="P93" s="30">
        <v>5</v>
      </c>
      <c r="Q93" s="32">
        <f t="shared" si="20"/>
        <v>191</v>
      </c>
      <c r="R93" s="33">
        <f t="shared" si="21"/>
        <v>220.0010183444446</v>
      </c>
    </row>
    <row r="94" spans="1:18" ht="14.25">
      <c r="A94" s="21">
        <v>50</v>
      </c>
      <c r="B94" s="58" t="s">
        <v>119</v>
      </c>
      <c r="C94" s="69">
        <v>32318</v>
      </c>
      <c r="D94" s="24" t="s">
        <v>78</v>
      </c>
      <c r="E94" s="25">
        <v>92.6</v>
      </c>
      <c r="F94" s="26">
        <f t="shared" si="17"/>
        <v>1.1428311970784268</v>
      </c>
      <c r="G94" s="27">
        <v>95</v>
      </c>
      <c r="H94" s="28">
        <v>105</v>
      </c>
      <c r="I94" s="36" t="s">
        <v>112</v>
      </c>
      <c r="J94" s="27">
        <v>126</v>
      </c>
      <c r="K94" s="28">
        <v>131</v>
      </c>
      <c r="L94" s="38" t="s">
        <v>120</v>
      </c>
      <c r="M94" s="30">
        <f t="shared" si="18"/>
        <v>105</v>
      </c>
      <c r="N94" s="30">
        <v>4</v>
      </c>
      <c r="O94" s="30">
        <f t="shared" si="19"/>
        <v>131</v>
      </c>
      <c r="P94" s="31">
        <v>3</v>
      </c>
      <c r="Q94" s="32">
        <f t="shared" si="20"/>
        <v>236</v>
      </c>
      <c r="R94" s="33">
        <f t="shared" si="21"/>
        <v>269.7081625105087</v>
      </c>
    </row>
    <row r="95" spans="1:18" ht="14.25">
      <c r="A95" s="21">
        <v>27</v>
      </c>
      <c r="B95" s="34" t="s">
        <v>121</v>
      </c>
      <c r="C95" s="39">
        <v>32528</v>
      </c>
      <c r="D95" s="24" t="s">
        <v>78</v>
      </c>
      <c r="E95" s="25">
        <v>94.8</v>
      </c>
      <c r="F95" s="26">
        <f t="shared" si="17"/>
        <v>1.1318836131269991</v>
      </c>
      <c r="G95" s="27">
        <v>105</v>
      </c>
      <c r="H95" s="28">
        <v>110</v>
      </c>
      <c r="I95" s="70" t="s">
        <v>55</v>
      </c>
      <c r="J95" s="27">
        <v>110</v>
      </c>
      <c r="K95" s="28">
        <v>120</v>
      </c>
      <c r="L95" s="38" t="s">
        <v>122</v>
      </c>
      <c r="M95" s="30">
        <f t="shared" si="18"/>
        <v>110</v>
      </c>
      <c r="N95" s="31">
        <v>3</v>
      </c>
      <c r="O95" s="30">
        <f t="shared" si="19"/>
        <v>120</v>
      </c>
      <c r="P95" s="30">
        <v>4</v>
      </c>
      <c r="Q95" s="32">
        <f t="shared" si="20"/>
        <v>230</v>
      </c>
      <c r="R95" s="33">
        <f t="shared" si="21"/>
        <v>260.3332310192098</v>
      </c>
    </row>
    <row r="96" spans="1:18" ht="14.25">
      <c r="A96" s="21">
        <v>51</v>
      </c>
      <c r="B96" s="34" t="s">
        <v>123</v>
      </c>
      <c r="C96" s="39">
        <v>35842</v>
      </c>
      <c r="D96" s="24" t="s">
        <v>21</v>
      </c>
      <c r="E96" s="25">
        <v>90.5</v>
      </c>
      <c r="F96" s="26">
        <f t="shared" si="17"/>
        <v>1.1540300286709895</v>
      </c>
      <c r="G96" s="27">
        <v>106</v>
      </c>
      <c r="H96" s="28">
        <v>112</v>
      </c>
      <c r="I96" s="36" t="s">
        <v>124</v>
      </c>
      <c r="J96" s="27">
        <v>135</v>
      </c>
      <c r="K96" s="28">
        <v>141</v>
      </c>
      <c r="L96" s="38" t="s">
        <v>125</v>
      </c>
      <c r="M96" s="30">
        <f t="shared" si="18"/>
        <v>112</v>
      </c>
      <c r="N96" s="31">
        <v>2</v>
      </c>
      <c r="O96" s="30">
        <f t="shared" si="19"/>
        <v>141</v>
      </c>
      <c r="P96" s="31">
        <v>2</v>
      </c>
      <c r="Q96" s="32">
        <f t="shared" si="20"/>
        <v>253</v>
      </c>
      <c r="R96" s="33">
        <f t="shared" si="21"/>
        <v>291.96959725376036</v>
      </c>
    </row>
    <row r="97" spans="1:18" ht="14.25">
      <c r="A97" s="21">
        <v>2</v>
      </c>
      <c r="B97" s="34" t="s">
        <v>126</v>
      </c>
      <c r="C97" s="39">
        <v>32857</v>
      </c>
      <c r="D97" s="24" t="s">
        <v>78</v>
      </c>
      <c r="E97" s="25">
        <v>93.75</v>
      </c>
      <c r="F97" s="26">
        <f t="shared" si="17"/>
        <v>1.1370123629089108</v>
      </c>
      <c r="G97" s="27">
        <v>120</v>
      </c>
      <c r="H97" s="28">
        <v>130</v>
      </c>
      <c r="I97" s="70" t="s">
        <v>55</v>
      </c>
      <c r="J97" s="27">
        <v>142</v>
      </c>
      <c r="K97" s="28">
        <v>150</v>
      </c>
      <c r="L97" s="28">
        <v>155</v>
      </c>
      <c r="M97" s="30">
        <f t="shared" si="18"/>
        <v>130</v>
      </c>
      <c r="N97" s="31">
        <v>1</v>
      </c>
      <c r="O97" s="30">
        <f t="shared" si="19"/>
        <v>155</v>
      </c>
      <c r="P97" s="31">
        <v>1</v>
      </c>
      <c r="Q97" s="32">
        <f t="shared" si="20"/>
        <v>285</v>
      </c>
      <c r="R97" s="33">
        <f t="shared" si="21"/>
        <v>324.04852342903956</v>
      </c>
    </row>
    <row r="98" spans="1:18" ht="14.25">
      <c r="A98" s="51"/>
      <c r="B98" s="51"/>
      <c r="C98" s="51"/>
      <c r="D98" s="62"/>
      <c r="E98" s="63"/>
      <c r="F98" s="64"/>
      <c r="G98" s="51"/>
      <c r="H98" s="65"/>
      <c r="I98" s="62"/>
      <c r="J98" s="51"/>
      <c r="K98" s="65"/>
      <c r="L98" s="65"/>
      <c r="M98" s="62"/>
      <c r="N98" s="62"/>
      <c r="O98" s="62"/>
      <c r="P98" s="62"/>
      <c r="Q98" s="62"/>
      <c r="R98" s="66"/>
    </row>
    <row r="99" spans="2:16" ht="14.25">
      <c r="B99" s="5" t="s">
        <v>56</v>
      </c>
      <c r="C99" s="45"/>
      <c r="D99" s="46"/>
      <c r="E99" s="47" t="s">
        <v>57</v>
      </c>
      <c r="F99" s="47"/>
      <c r="G99" s="45" t="s">
        <v>64</v>
      </c>
      <c r="H99" s="45"/>
      <c r="I99" s="48"/>
      <c r="J99" s="10"/>
      <c r="K99" s="49" t="s">
        <v>59</v>
      </c>
      <c r="L99" s="49"/>
      <c r="M99" s="50" t="s">
        <v>127</v>
      </c>
      <c r="N99" s="50"/>
      <c r="O99" s="55"/>
      <c r="P99" s="55"/>
    </row>
    <row r="100" spans="2:16" ht="14.25">
      <c r="B100" s="51"/>
      <c r="C100" s="45"/>
      <c r="D100" s="46"/>
      <c r="E100" s="52"/>
      <c r="F100" s="11"/>
      <c r="G100" s="45" t="s">
        <v>80</v>
      </c>
      <c r="H100" s="45"/>
      <c r="I100" s="48"/>
      <c r="J100" s="10"/>
      <c r="K100" s="48"/>
      <c r="L100" s="53" t="s">
        <v>62</v>
      </c>
      <c r="M100" s="50" t="s">
        <v>23</v>
      </c>
      <c r="N100" s="50"/>
      <c r="O100" s="7"/>
      <c r="P100" s="7"/>
    </row>
    <row r="101" spans="2:16" ht="14.25">
      <c r="B101" s="54"/>
      <c r="C101" s="45"/>
      <c r="D101" s="46"/>
      <c r="E101" s="52"/>
      <c r="F101" s="11"/>
      <c r="G101" s="45" t="s">
        <v>19</v>
      </c>
      <c r="H101" s="12"/>
      <c r="J101" s="10"/>
      <c r="K101" s="10"/>
      <c r="O101" s="7"/>
      <c r="P101" s="7"/>
    </row>
    <row r="102" spans="2:16" ht="14.25">
      <c r="B102" s="54"/>
      <c r="C102" s="45"/>
      <c r="D102" s="46"/>
      <c r="E102" s="52"/>
      <c r="F102" s="11"/>
      <c r="G102" s="45"/>
      <c r="H102" s="12"/>
      <c r="J102" s="10"/>
      <c r="K102" s="10"/>
      <c r="O102" s="7"/>
      <c r="P102" s="7"/>
    </row>
    <row r="103" spans="2:16" ht="14.25">
      <c r="B103" s="54"/>
      <c r="C103" s="45"/>
      <c r="D103" s="46"/>
      <c r="E103" s="52"/>
      <c r="F103" s="11"/>
      <c r="G103" s="45"/>
      <c r="H103" s="12"/>
      <c r="J103" s="10"/>
      <c r="K103" s="10"/>
      <c r="O103" s="7"/>
      <c r="P103" s="7"/>
    </row>
    <row r="104" spans="2:16" ht="14.25">
      <c r="B104" s="54"/>
      <c r="C104" s="45"/>
      <c r="D104" s="46"/>
      <c r="E104" s="52"/>
      <c r="F104" s="11"/>
      <c r="G104" s="45"/>
      <c r="H104" s="12"/>
      <c r="J104" s="10"/>
      <c r="K104" s="10"/>
      <c r="O104" s="7"/>
      <c r="P104" s="7"/>
    </row>
    <row r="105" spans="2:16" ht="14.25">
      <c r="B105" s="54"/>
      <c r="C105" s="45"/>
      <c r="D105" s="46"/>
      <c r="E105" s="52"/>
      <c r="F105" s="11"/>
      <c r="G105" s="45"/>
      <c r="H105" s="12"/>
      <c r="J105" s="10"/>
      <c r="K105" s="10"/>
      <c r="O105" s="7"/>
      <c r="P105" s="7"/>
    </row>
    <row r="106" spans="2:16" ht="14.25">
      <c r="B106" s="54"/>
      <c r="C106" s="45"/>
      <c r="D106" s="46"/>
      <c r="E106" s="52"/>
      <c r="F106" s="11"/>
      <c r="G106" s="45"/>
      <c r="H106" s="12"/>
      <c r="J106" s="10"/>
      <c r="K106" s="10"/>
      <c r="O106" s="7"/>
      <c r="P106" s="7"/>
    </row>
    <row r="107" spans="2:16" ht="14.25">
      <c r="B107" s="54"/>
      <c r="C107" s="45"/>
      <c r="D107" s="46"/>
      <c r="E107" s="52"/>
      <c r="F107" s="11"/>
      <c r="G107" s="45"/>
      <c r="H107" s="12"/>
      <c r="J107" s="10"/>
      <c r="K107" s="10"/>
      <c r="O107" s="7"/>
      <c r="P107" s="7"/>
    </row>
    <row r="108" spans="2:16" ht="14.25">
      <c r="B108" s="54"/>
      <c r="C108" s="45"/>
      <c r="D108" s="46"/>
      <c r="E108" s="52"/>
      <c r="F108" s="11"/>
      <c r="G108" s="45"/>
      <c r="H108" s="12"/>
      <c r="J108" s="10"/>
      <c r="K108" s="10"/>
      <c r="O108" s="7"/>
      <c r="P108" s="7"/>
    </row>
    <row r="109" spans="2:16" ht="14.25">
      <c r="B109" s="54"/>
      <c r="C109" s="45"/>
      <c r="D109" s="46"/>
      <c r="E109" s="52"/>
      <c r="F109" s="11"/>
      <c r="G109" s="45"/>
      <c r="H109" s="12"/>
      <c r="J109" s="10"/>
      <c r="K109" s="10"/>
      <c r="O109" s="7"/>
      <c r="P109" s="7"/>
    </row>
    <row r="110" spans="1:18" ht="18.75">
      <c r="A110" s="2" t="s">
        <v>0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6.5">
      <c r="A111" s="3">
        <v>44541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4.25">
      <c r="A112" s="4" t="s">
        <v>1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1" ht="14.25">
      <c r="A113" s="5"/>
      <c r="B113" s="6"/>
      <c r="D113" s="7"/>
      <c r="E113" s="52"/>
      <c r="F113" s="11"/>
      <c r="G113" s="53"/>
      <c r="H113" s="12"/>
      <c r="J113" s="10"/>
      <c r="K113" s="10"/>
    </row>
    <row r="114" spans="1:18" ht="14.25">
      <c r="A114" s="13" t="s">
        <v>2</v>
      </c>
      <c r="B114" s="13"/>
      <c r="C114" s="13"/>
      <c r="D114" s="13"/>
      <c r="E114" s="13"/>
      <c r="F114" s="13"/>
      <c r="G114" s="13" t="s">
        <v>3</v>
      </c>
      <c r="H114" s="13"/>
      <c r="I114" s="13"/>
      <c r="J114" s="13"/>
      <c r="K114" s="13"/>
      <c r="L114" s="13"/>
      <c r="M114" s="13" t="s">
        <v>4</v>
      </c>
      <c r="N114" s="13"/>
      <c r="O114" s="13"/>
      <c r="P114" s="13"/>
      <c r="Q114" s="13"/>
      <c r="R114" s="13"/>
    </row>
    <row r="115" spans="1:18" ht="12" customHeight="1">
      <c r="A115" s="14" t="s">
        <v>5</v>
      </c>
      <c r="B115" s="14" t="s">
        <v>6</v>
      </c>
      <c r="C115" s="14" t="s">
        <v>7</v>
      </c>
      <c r="D115" s="14" t="s">
        <v>8</v>
      </c>
      <c r="E115" s="15" t="s">
        <v>9</v>
      </c>
      <c r="F115" s="16" t="s">
        <v>10</v>
      </c>
      <c r="G115" s="17" t="s">
        <v>11</v>
      </c>
      <c r="H115" s="17"/>
      <c r="I115" s="17"/>
      <c r="J115" s="17" t="s">
        <v>12</v>
      </c>
      <c r="K115" s="17"/>
      <c r="L115" s="17"/>
      <c r="M115" s="17" t="s">
        <v>13</v>
      </c>
      <c r="N115" s="18" t="s">
        <v>14</v>
      </c>
      <c r="O115" s="17" t="s">
        <v>15</v>
      </c>
      <c r="P115" s="18" t="s">
        <v>14</v>
      </c>
      <c r="Q115" s="17" t="s">
        <v>16</v>
      </c>
      <c r="R115" s="19" t="s">
        <v>17</v>
      </c>
    </row>
    <row r="116" spans="1:18" ht="14.25">
      <c r="A116" s="14"/>
      <c r="B116" s="14"/>
      <c r="C116" s="14"/>
      <c r="D116" s="14"/>
      <c r="E116" s="15"/>
      <c r="F116" s="16"/>
      <c r="G116" s="17">
        <v>1</v>
      </c>
      <c r="H116" s="17">
        <v>2</v>
      </c>
      <c r="I116" s="17">
        <v>3</v>
      </c>
      <c r="J116" s="17">
        <v>1</v>
      </c>
      <c r="K116" s="17">
        <v>2</v>
      </c>
      <c r="L116" s="17">
        <v>3</v>
      </c>
      <c r="M116" s="17"/>
      <c r="N116" s="17"/>
      <c r="O116" s="17"/>
      <c r="P116" s="17"/>
      <c r="Q116" s="17"/>
      <c r="R116" s="19"/>
    </row>
    <row r="117" spans="1:18" ht="14.25">
      <c r="A117" s="56" t="s">
        <v>128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4.25">
      <c r="A118" s="21">
        <v>53</v>
      </c>
      <c r="B118" s="34" t="s">
        <v>129</v>
      </c>
      <c r="C118" s="39" t="s">
        <v>130</v>
      </c>
      <c r="D118" s="24" t="s">
        <v>25</v>
      </c>
      <c r="E118" s="25">
        <v>97.8</v>
      </c>
      <c r="F118" s="26">
        <f aca="true" t="shared" si="22" ref="F118:F127">POWER(10,(0.75194503*(LOG10(E118/175.508)*LOG10(E118/175.508))))</f>
        <v>1.1181407290500105</v>
      </c>
      <c r="G118" s="27">
        <v>100</v>
      </c>
      <c r="H118" s="28">
        <v>105</v>
      </c>
      <c r="I118" s="29">
        <v>111</v>
      </c>
      <c r="J118" s="27">
        <v>135</v>
      </c>
      <c r="K118" s="28">
        <v>140</v>
      </c>
      <c r="L118" s="38" t="s">
        <v>131</v>
      </c>
      <c r="M118" s="30">
        <f aca="true" t="shared" si="23" ref="M118:M127">MAX(G118:I118)</f>
        <v>111</v>
      </c>
      <c r="N118" s="31">
        <v>1</v>
      </c>
      <c r="O118" s="30">
        <f aca="true" t="shared" si="24" ref="O118:O127">MAX(J118:L118)</f>
        <v>140</v>
      </c>
      <c r="P118" s="31">
        <v>2</v>
      </c>
      <c r="Q118" s="32">
        <f aca="true" t="shared" si="25" ref="Q118:Q127">M118+O118</f>
        <v>251</v>
      </c>
      <c r="R118" s="33">
        <f aca="true" t="shared" si="26" ref="R118:R127">Q118*F118</f>
        <v>280.6533229915526</v>
      </c>
    </row>
    <row r="119" spans="1:18" ht="14.25">
      <c r="A119" s="21">
        <v>6</v>
      </c>
      <c r="B119" s="34" t="s">
        <v>132</v>
      </c>
      <c r="C119" s="39">
        <v>35409</v>
      </c>
      <c r="D119" s="24" t="s">
        <v>21</v>
      </c>
      <c r="E119" s="25">
        <v>96.3</v>
      </c>
      <c r="F119" s="26">
        <f t="shared" si="22"/>
        <v>1.1248485329644005</v>
      </c>
      <c r="G119" s="27">
        <v>110</v>
      </c>
      <c r="H119" s="38" t="s">
        <v>93</v>
      </c>
      <c r="I119" s="36" t="s">
        <v>93</v>
      </c>
      <c r="J119" s="27">
        <v>137</v>
      </c>
      <c r="K119" s="28">
        <v>141</v>
      </c>
      <c r="L119" s="38" t="s">
        <v>133</v>
      </c>
      <c r="M119" s="30">
        <f t="shared" si="23"/>
        <v>110</v>
      </c>
      <c r="N119" s="31">
        <v>2</v>
      </c>
      <c r="O119" s="30">
        <f t="shared" si="24"/>
        <v>141</v>
      </c>
      <c r="P119" s="31">
        <v>1</v>
      </c>
      <c r="Q119" s="32">
        <f t="shared" si="25"/>
        <v>251</v>
      </c>
      <c r="R119" s="33">
        <f t="shared" si="26"/>
        <v>282.3369817740645</v>
      </c>
    </row>
    <row r="120" spans="1:18" ht="14.25">
      <c r="A120" s="57" t="s">
        <v>134</v>
      </c>
      <c r="B120" s="57"/>
      <c r="C120" s="57"/>
      <c r="D120" s="57"/>
      <c r="E120" s="57"/>
      <c r="F120" s="57" t="e">
        <f t="shared" si="22"/>
        <v>#VALUE!</v>
      </c>
      <c r="G120" s="57"/>
      <c r="H120" s="57"/>
      <c r="I120" s="57"/>
      <c r="J120" s="57"/>
      <c r="K120" s="57"/>
      <c r="L120" s="57"/>
      <c r="M120" s="57">
        <f t="shared" si="23"/>
        <v>0</v>
      </c>
      <c r="N120" s="57"/>
      <c r="O120" s="57">
        <f t="shared" si="24"/>
        <v>0</v>
      </c>
      <c r="P120" s="57"/>
      <c r="Q120" s="57">
        <f t="shared" si="25"/>
        <v>0</v>
      </c>
      <c r="R120" s="57" t="e">
        <f t="shared" si="26"/>
        <v>#VALUE!</v>
      </c>
    </row>
    <row r="121" spans="1:18" ht="14.25">
      <c r="A121" s="21">
        <v>57</v>
      </c>
      <c r="B121" s="34" t="s">
        <v>135</v>
      </c>
      <c r="C121" s="39">
        <v>38578</v>
      </c>
      <c r="D121" s="24" t="s">
        <v>21</v>
      </c>
      <c r="E121" s="25">
        <v>108.7</v>
      </c>
      <c r="F121" s="26">
        <f t="shared" si="22"/>
        <v>1.0778373478272523</v>
      </c>
      <c r="G121" s="27">
        <v>100</v>
      </c>
      <c r="H121" s="28">
        <v>105</v>
      </c>
      <c r="I121" s="29">
        <v>110</v>
      </c>
      <c r="J121" s="35" t="s">
        <v>136</v>
      </c>
      <c r="K121" s="28">
        <v>125</v>
      </c>
      <c r="L121" s="38" t="s">
        <v>122</v>
      </c>
      <c r="M121" s="30">
        <f t="shared" si="23"/>
        <v>110</v>
      </c>
      <c r="N121" s="31">
        <v>2</v>
      </c>
      <c r="O121" s="30">
        <f t="shared" si="24"/>
        <v>125</v>
      </c>
      <c r="P121" s="31">
        <v>2</v>
      </c>
      <c r="Q121" s="32">
        <f t="shared" si="25"/>
        <v>235</v>
      </c>
      <c r="R121" s="33">
        <f t="shared" si="26"/>
        <v>253.29177673940427</v>
      </c>
    </row>
    <row r="122" spans="1:18" ht="14.25">
      <c r="A122" s="21">
        <v>39</v>
      </c>
      <c r="B122" s="40" t="s">
        <v>137</v>
      </c>
      <c r="C122" s="41">
        <v>30953</v>
      </c>
      <c r="D122" s="42" t="s">
        <v>41</v>
      </c>
      <c r="E122" s="25">
        <v>108.45</v>
      </c>
      <c r="F122" s="26">
        <f t="shared" si="22"/>
        <v>1.0786160706028074</v>
      </c>
      <c r="G122" s="27">
        <v>120</v>
      </c>
      <c r="H122" s="28">
        <v>125</v>
      </c>
      <c r="I122" s="36" t="s">
        <v>122</v>
      </c>
      <c r="J122" s="27">
        <v>145</v>
      </c>
      <c r="K122" s="38" t="s">
        <v>138</v>
      </c>
      <c r="L122" s="61" t="s">
        <v>55</v>
      </c>
      <c r="M122" s="30">
        <f t="shared" si="23"/>
        <v>125</v>
      </c>
      <c r="N122" s="31">
        <v>1</v>
      </c>
      <c r="O122" s="30">
        <f t="shared" si="24"/>
        <v>145</v>
      </c>
      <c r="P122" s="31">
        <v>1</v>
      </c>
      <c r="Q122" s="32">
        <f t="shared" si="25"/>
        <v>270</v>
      </c>
      <c r="R122" s="33">
        <f t="shared" si="26"/>
        <v>291.226339062758</v>
      </c>
    </row>
    <row r="123" spans="1:18" ht="14.25">
      <c r="A123" s="57" t="s">
        <v>139</v>
      </c>
      <c r="B123" s="57"/>
      <c r="C123" s="57"/>
      <c r="D123" s="57"/>
      <c r="E123" s="57"/>
      <c r="F123" s="57" t="e">
        <f t="shared" si="22"/>
        <v>#VALUE!</v>
      </c>
      <c r="G123" s="57"/>
      <c r="H123" s="57"/>
      <c r="I123" s="57"/>
      <c r="J123" s="57"/>
      <c r="K123" s="57"/>
      <c r="L123" s="57"/>
      <c r="M123" s="57">
        <f t="shared" si="23"/>
        <v>0</v>
      </c>
      <c r="N123" s="57"/>
      <c r="O123" s="57">
        <f t="shared" si="24"/>
        <v>0</v>
      </c>
      <c r="P123" s="57"/>
      <c r="Q123" s="57">
        <f t="shared" si="25"/>
        <v>0</v>
      </c>
      <c r="R123" s="57" t="e">
        <f t="shared" si="26"/>
        <v>#VALUE!</v>
      </c>
    </row>
    <row r="124" spans="1:18" ht="14.25">
      <c r="A124" s="21">
        <v>8</v>
      </c>
      <c r="B124" s="34" t="s">
        <v>140</v>
      </c>
      <c r="C124" s="39" t="s">
        <v>141</v>
      </c>
      <c r="D124" s="24" t="s">
        <v>25</v>
      </c>
      <c r="E124" s="25">
        <v>114.45</v>
      </c>
      <c r="F124" s="26">
        <f t="shared" si="22"/>
        <v>1.0615126366511753</v>
      </c>
      <c r="G124" s="27">
        <v>100</v>
      </c>
      <c r="H124" s="28">
        <v>105</v>
      </c>
      <c r="I124" s="29">
        <v>109</v>
      </c>
      <c r="J124" s="27">
        <v>120</v>
      </c>
      <c r="K124" s="38" t="s">
        <v>136</v>
      </c>
      <c r="L124" s="28">
        <v>125</v>
      </c>
      <c r="M124" s="30">
        <f t="shared" si="23"/>
        <v>109</v>
      </c>
      <c r="N124" s="30">
        <v>4</v>
      </c>
      <c r="O124" s="30">
        <f t="shared" si="24"/>
        <v>125</v>
      </c>
      <c r="P124" s="30">
        <v>4</v>
      </c>
      <c r="Q124" s="32">
        <f t="shared" si="25"/>
        <v>234</v>
      </c>
      <c r="R124" s="33">
        <f t="shared" si="26"/>
        <v>248.39395697637502</v>
      </c>
    </row>
    <row r="125" spans="1:18" ht="14.25">
      <c r="A125" s="21">
        <v>43</v>
      </c>
      <c r="B125" s="40" t="s">
        <v>142</v>
      </c>
      <c r="C125" s="41">
        <v>38071</v>
      </c>
      <c r="D125" s="42" t="s">
        <v>41</v>
      </c>
      <c r="E125" s="25">
        <v>114.1</v>
      </c>
      <c r="F125" s="26">
        <f t="shared" si="22"/>
        <v>1.0624241548444524</v>
      </c>
      <c r="G125" s="27">
        <v>108</v>
      </c>
      <c r="H125" s="38" t="s">
        <v>143</v>
      </c>
      <c r="I125" s="29">
        <v>113</v>
      </c>
      <c r="J125" s="35" t="s">
        <v>120</v>
      </c>
      <c r="K125" s="38" t="s">
        <v>120</v>
      </c>
      <c r="L125" s="28">
        <v>140</v>
      </c>
      <c r="M125" s="30">
        <f t="shared" si="23"/>
        <v>113</v>
      </c>
      <c r="N125" s="31">
        <v>3</v>
      </c>
      <c r="O125" s="30">
        <f t="shared" si="24"/>
        <v>140</v>
      </c>
      <c r="P125" s="31">
        <v>2</v>
      </c>
      <c r="Q125" s="32">
        <f t="shared" si="25"/>
        <v>253</v>
      </c>
      <c r="R125" s="33">
        <f t="shared" si="26"/>
        <v>268.79331117564647</v>
      </c>
    </row>
    <row r="126" spans="1:18" ht="14.25">
      <c r="A126" s="21">
        <v>10</v>
      </c>
      <c r="B126" s="34" t="s">
        <v>144</v>
      </c>
      <c r="C126" s="39">
        <v>32969</v>
      </c>
      <c r="D126" s="24" t="s">
        <v>30</v>
      </c>
      <c r="E126" s="25">
        <v>109.05</v>
      </c>
      <c r="F126" s="26">
        <f t="shared" si="22"/>
        <v>1.076757316456378</v>
      </c>
      <c r="G126" s="27">
        <v>110</v>
      </c>
      <c r="H126" s="28">
        <v>114</v>
      </c>
      <c r="I126" s="29">
        <v>117</v>
      </c>
      <c r="J126" s="27">
        <v>130</v>
      </c>
      <c r="K126" s="38" t="s">
        <v>145</v>
      </c>
      <c r="L126" s="38" t="s">
        <v>145</v>
      </c>
      <c r="M126" s="30">
        <f t="shared" si="23"/>
        <v>117</v>
      </c>
      <c r="N126" s="31">
        <v>2</v>
      </c>
      <c r="O126" s="30">
        <f t="shared" si="24"/>
        <v>130</v>
      </c>
      <c r="P126" s="31">
        <v>3</v>
      </c>
      <c r="Q126" s="32">
        <f t="shared" si="25"/>
        <v>247</v>
      </c>
      <c r="R126" s="33">
        <f t="shared" si="26"/>
        <v>265.9590571647254</v>
      </c>
    </row>
    <row r="127" spans="1:18" ht="14.25">
      <c r="A127" s="21">
        <v>20</v>
      </c>
      <c r="B127" s="34" t="s">
        <v>146</v>
      </c>
      <c r="C127" s="39">
        <v>34737</v>
      </c>
      <c r="D127" s="24" t="s">
        <v>43</v>
      </c>
      <c r="E127" s="25">
        <v>135.5</v>
      </c>
      <c r="F127" s="26">
        <f t="shared" si="22"/>
        <v>1.02209845294978</v>
      </c>
      <c r="G127" s="27">
        <v>115</v>
      </c>
      <c r="H127" s="28">
        <v>120</v>
      </c>
      <c r="I127" s="36" t="s">
        <v>147</v>
      </c>
      <c r="J127" s="27">
        <v>145</v>
      </c>
      <c r="K127" s="28">
        <v>152</v>
      </c>
      <c r="L127" s="28">
        <v>157</v>
      </c>
      <c r="M127" s="30">
        <f t="shared" si="23"/>
        <v>120</v>
      </c>
      <c r="N127" s="31">
        <v>1</v>
      </c>
      <c r="O127" s="30">
        <f t="shared" si="24"/>
        <v>157</v>
      </c>
      <c r="P127" s="31">
        <v>1</v>
      </c>
      <c r="Q127" s="32">
        <f t="shared" si="25"/>
        <v>277</v>
      </c>
      <c r="R127" s="33">
        <f t="shared" si="26"/>
        <v>283.12127146708906</v>
      </c>
    </row>
    <row r="128" spans="1:18" ht="14.25">
      <c r="A128" s="51"/>
      <c r="B128" s="51"/>
      <c r="C128" s="51"/>
      <c r="D128" s="62"/>
      <c r="E128" s="63"/>
      <c r="F128" s="64"/>
      <c r="G128" s="51"/>
      <c r="H128" s="65"/>
      <c r="I128" s="62"/>
      <c r="J128" s="51"/>
      <c r="K128" s="65"/>
      <c r="L128" s="65"/>
      <c r="M128" s="62"/>
      <c r="N128" s="62"/>
      <c r="O128" s="62"/>
      <c r="P128" s="62"/>
      <c r="Q128" s="62"/>
      <c r="R128" s="66"/>
    </row>
    <row r="129" spans="2:16" ht="14.25">
      <c r="B129" s="5" t="s">
        <v>56</v>
      </c>
      <c r="C129" s="45"/>
      <c r="D129" s="46"/>
      <c r="E129" s="47" t="s">
        <v>57</v>
      </c>
      <c r="F129" s="47"/>
      <c r="G129" s="45" t="s">
        <v>61</v>
      </c>
      <c r="H129" s="45"/>
      <c r="I129" s="48"/>
      <c r="J129" s="10"/>
      <c r="K129" s="49" t="s">
        <v>59</v>
      </c>
      <c r="L129" s="49"/>
      <c r="M129" s="50" t="s">
        <v>127</v>
      </c>
      <c r="N129" s="50"/>
      <c r="O129" s="55"/>
      <c r="P129" s="55"/>
    </row>
    <row r="130" spans="2:16" ht="14.25">
      <c r="B130" s="51"/>
      <c r="C130" s="45"/>
      <c r="D130" s="46"/>
      <c r="E130" s="52"/>
      <c r="F130" s="11"/>
      <c r="G130" s="45" t="s">
        <v>58</v>
      </c>
      <c r="H130" s="45"/>
      <c r="I130" s="48"/>
      <c r="J130" s="10"/>
      <c r="K130" s="48"/>
      <c r="L130" s="53" t="s">
        <v>62</v>
      </c>
      <c r="M130" s="50" t="s">
        <v>19</v>
      </c>
      <c r="N130" s="50"/>
      <c r="O130" s="7"/>
      <c r="P130" s="7"/>
    </row>
    <row r="131" spans="2:16" ht="14.25">
      <c r="B131" s="54"/>
      <c r="C131" s="45"/>
      <c r="D131" s="46"/>
      <c r="E131" s="52"/>
      <c r="F131" s="11"/>
      <c r="G131" s="45" t="s">
        <v>80</v>
      </c>
      <c r="H131" s="12"/>
      <c r="J131" s="10"/>
      <c r="K131" s="10"/>
      <c r="O131" s="7"/>
      <c r="P131" s="7"/>
    </row>
    <row r="132" spans="2:16" ht="14.25">
      <c r="B132" s="54"/>
      <c r="C132" s="45"/>
      <c r="D132" s="46"/>
      <c r="E132" s="52"/>
      <c r="F132" s="11"/>
      <c r="G132" s="45"/>
      <c r="H132" s="12"/>
      <c r="J132" s="10"/>
      <c r="K132" s="10"/>
      <c r="O132" s="7"/>
      <c r="P132" s="7"/>
    </row>
    <row r="133" spans="2:16" ht="14.25">
      <c r="B133" s="54"/>
      <c r="C133" s="45"/>
      <c r="D133" s="46"/>
      <c r="E133" s="52"/>
      <c r="F133" s="11"/>
      <c r="G133" s="45"/>
      <c r="H133" s="12"/>
      <c r="J133" s="10"/>
      <c r="K133" s="10"/>
      <c r="O133" s="7"/>
      <c r="P133" s="7"/>
    </row>
    <row r="134" spans="1:16" ht="14.25">
      <c r="A134" t="s">
        <v>148</v>
      </c>
      <c r="D134" s="46"/>
      <c r="E134" s="52"/>
      <c r="F134" s="11"/>
      <c r="G134" s="45"/>
      <c r="H134" s="12"/>
      <c r="J134" s="10"/>
      <c r="K134" s="10"/>
      <c r="O134" s="7"/>
      <c r="P134" s="7"/>
    </row>
    <row r="135" spans="4:16" ht="14.25">
      <c r="D135" s="46"/>
      <c r="E135" s="52"/>
      <c r="F135" s="11"/>
      <c r="G135" s="45"/>
      <c r="H135" s="12"/>
      <c r="J135" s="10"/>
      <c r="K135" s="10"/>
      <c r="O135" s="7"/>
      <c r="P135" s="7"/>
    </row>
    <row r="136" spans="1:16" ht="14.25">
      <c r="A136" s="71"/>
      <c r="B136" s="72" t="s">
        <v>149</v>
      </c>
      <c r="C136" s="71"/>
      <c r="D136" s="46"/>
      <c r="E136" s="52"/>
      <c r="F136" s="11"/>
      <c r="G136" s="45"/>
      <c r="H136" s="12"/>
      <c r="J136" s="10"/>
      <c r="K136" s="10"/>
      <c r="O136" s="7"/>
      <c r="P136" s="7"/>
    </row>
    <row r="137" spans="1:16" ht="14.25">
      <c r="A137" s="73" t="s">
        <v>14</v>
      </c>
      <c r="B137" s="73" t="s">
        <v>6</v>
      </c>
      <c r="C137" s="73" t="s">
        <v>17</v>
      </c>
      <c r="D137" s="46"/>
      <c r="E137" s="52"/>
      <c r="F137" s="11"/>
      <c r="G137" s="45"/>
      <c r="H137" s="12"/>
      <c r="J137" s="10"/>
      <c r="K137" s="10"/>
      <c r="O137" s="7"/>
      <c r="P137" s="7"/>
    </row>
    <row r="138" spans="1:16" ht="14.25">
      <c r="A138" s="74">
        <v>1</v>
      </c>
      <c r="B138" s="34" t="s">
        <v>46</v>
      </c>
      <c r="C138" s="33">
        <v>233.29991564214865</v>
      </c>
      <c r="D138" s="46"/>
      <c r="E138" s="52"/>
      <c r="F138" s="11"/>
      <c r="G138" s="45"/>
      <c r="H138" s="12"/>
      <c r="J138" s="10"/>
      <c r="K138" s="10"/>
      <c r="O138" s="7"/>
      <c r="P138" s="7"/>
    </row>
    <row r="139" spans="1:16" ht="14.25">
      <c r="A139" s="74">
        <v>2</v>
      </c>
      <c r="B139" s="34" t="s">
        <v>29</v>
      </c>
      <c r="C139" s="33">
        <v>183.92755595245262</v>
      </c>
      <c r="D139" s="46"/>
      <c r="E139" s="52"/>
      <c r="F139" s="11"/>
      <c r="G139" s="45"/>
      <c r="H139" s="12"/>
      <c r="J139" s="10"/>
      <c r="K139" s="10"/>
      <c r="O139" s="7"/>
      <c r="P139" s="7"/>
    </row>
    <row r="140" spans="1:16" ht="14.25">
      <c r="A140" s="74">
        <v>3</v>
      </c>
      <c r="B140" s="34" t="s">
        <v>42</v>
      </c>
      <c r="C140" s="33">
        <v>172.83987852525468</v>
      </c>
      <c r="D140" s="46"/>
      <c r="E140" s="52"/>
      <c r="F140" s="11"/>
      <c r="G140" s="45"/>
      <c r="H140" s="12"/>
      <c r="J140" s="10"/>
      <c r="K140" s="10"/>
      <c r="O140" s="7"/>
      <c r="P140" s="7"/>
    </row>
    <row r="141" spans="1:16" ht="14.25">
      <c r="A141" s="75">
        <v>4</v>
      </c>
      <c r="B141" s="34" t="s">
        <v>23</v>
      </c>
      <c r="C141" s="33">
        <v>159.66241421391376</v>
      </c>
      <c r="D141" s="46"/>
      <c r="E141" s="52"/>
      <c r="F141" s="11"/>
      <c r="G141" s="45"/>
      <c r="H141" s="12"/>
      <c r="J141" s="10"/>
      <c r="K141" s="10"/>
      <c r="O141" s="7"/>
      <c r="P141" s="7"/>
    </row>
    <row r="142" spans="1:16" ht="14.25">
      <c r="A142" s="75">
        <v>5</v>
      </c>
      <c r="B142" s="40" t="s">
        <v>40</v>
      </c>
      <c r="C142" s="33">
        <v>159.57666266255805</v>
      </c>
      <c r="D142" s="46"/>
      <c r="E142" s="52"/>
      <c r="F142" s="11"/>
      <c r="G142" s="45"/>
      <c r="H142" s="12"/>
      <c r="J142" s="10"/>
      <c r="K142" s="10"/>
      <c r="O142" s="7"/>
      <c r="P142" s="7"/>
    </row>
    <row r="143" spans="1:16" ht="14.25">
      <c r="A143" s="75">
        <v>6</v>
      </c>
      <c r="B143" s="34" t="s">
        <v>37</v>
      </c>
      <c r="C143" s="33">
        <v>145.96301810892137</v>
      </c>
      <c r="D143" s="46"/>
      <c r="E143" s="52"/>
      <c r="F143" s="11"/>
      <c r="G143" s="45"/>
      <c r="H143" s="12"/>
      <c r="J143" s="10"/>
      <c r="K143" s="10"/>
      <c r="O143" s="7"/>
      <c r="P143" s="7"/>
    </row>
    <row r="144" spans="1:16" ht="14.25">
      <c r="A144" s="75">
        <v>7</v>
      </c>
      <c r="B144" s="34" t="s">
        <v>33</v>
      </c>
      <c r="C144" s="33">
        <v>134.76671128557712</v>
      </c>
      <c r="D144" s="46"/>
      <c r="E144" s="52"/>
      <c r="F144" s="11"/>
      <c r="G144" s="45"/>
      <c r="H144" s="12"/>
      <c r="J144" s="10"/>
      <c r="K144" s="10"/>
      <c r="O144" s="7"/>
      <c r="P144" s="7"/>
    </row>
    <row r="145" spans="1:16" ht="14.25">
      <c r="A145" s="75">
        <v>8</v>
      </c>
      <c r="B145" s="22" t="s">
        <v>19</v>
      </c>
      <c r="C145" s="33">
        <v>130.3301511451948</v>
      </c>
      <c r="D145" s="46"/>
      <c r="E145" s="52"/>
      <c r="F145" s="11"/>
      <c r="G145" s="45"/>
      <c r="H145" s="12"/>
      <c r="J145" s="10"/>
      <c r="K145" s="10"/>
      <c r="O145" s="7"/>
      <c r="P145" s="7"/>
    </row>
    <row r="146" spans="1:16" ht="14.25">
      <c r="A146" s="75">
        <v>9</v>
      </c>
      <c r="B146" s="34" t="s">
        <v>50</v>
      </c>
      <c r="C146" s="33">
        <v>128.26956457423</v>
      </c>
      <c r="D146" s="46"/>
      <c r="E146" s="52"/>
      <c r="F146" s="11"/>
      <c r="G146" s="45"/>
      <c r="H146" s="12"/>
      <c r="J146" s="10"/>
      <c r="K146" s="10"/>
      <c r="O146" s="7"/>
      <c r="P146" s="7"/>
    </row>
    <row r="147" spans="1:16" ht="14.25">
      <c r="A147" s="75">
        <v>10</v>
      </c>
      <c r="B147" s="34" t="s">
        <v>53</v>
      </c>
      <c r="C147" s="33">
        <v>68.9130283918981</v>
      </c>
      <c r="D147" s="46"/>
      <c r="E147" s="52"/>
      <c r="F147" s="11"/>
      <c r="G147" s="45"/>
      <c r="H147" s="12"/>
      <c r="J147" s="10"/>
      <c r="K147" s="10"/>
      <c r="O147" s="7"/>
      <c r="P147" s="7"/>
    </row>
    <row r="148" spans="2:16" ht="14.25">
      <c r="B148" s="54"/>
      <c r="C148" s="45"/>
      <c r="D148" s="46"/>
      <c r="E148" s="52"/>
      <c r="F148" s="11"/>
      <c r="G148" s="45"/>
      <c r="H148" s="12"/>
      <c r="J148" s="10"/>
      <c r="K148" s="10"/>
      <c r="O148" s="7"/>
      <c r="P148" s="7"/>
    </row>
    <row r="149" spans="4:5" ht="14.25">
      <c r="D149" s="76"/>
      <c r="E149" s="77"/>
    </row>
    <row r="150" spans="1:5" ht="14.25">
      <c r="A150" s="78"/>
      <c r="B150" s="79" t="s">
        <v>150</v>
      </c>
      <c r="C150" s="78"/>
      <c r="D150" s="76"/>
      <c r="E150" s="77"/>
    </row>
    <row r="151" spans="1:5" ht="14.25">
      <c r="A151" s="80" t="s">
        <v>14</v>
      </c>
      <c r="B151" s="80" t="s">
        <v>6</v>
      </c>
      <c r="C151" s="80" t="s">
        <v>17</v>
      </c>
      <c r="D151" s="76"/>
      <c r="E151" s="77"/>
    </row>
    <row r="152" spans="1:5" ht="14.25">
      <c r="A152" s="74">
        <v>1</v>
      </c>
      <c r="B152" s="40" t="s">
        <v>101</v>
      </c>
      <c r="C152" s="33">
        <v>350.53470297765597</v>
      </c>
      <c r="D152" s="81"/>
      <c r="E152" s="82"/>
    </row>
    <row r="153" spans="1:5" ht="14.25">
      <c r="A153" s="74">
        <v>2</v>
      </c>
      <c r="B153" s="34" t="s">
        <v>126</v>
      </c>
      <c r="C153" s="33">
        <v>324.04852342903956</v>
      </c>
      <c r="D153" s="81"/>
      <c r="E153" s="82"/>
    </row>
    <row r="154" spans="1:5" ht="14.25">
      <c r="A154" s="74">
        <v>3</v>
      </c>
      <c r="B154" s="40" t="s">
        <v>115</v>
      </c>
      <c r="C154" s="33">
        <v>319.944784134868</v>
      </c>
      <c r="D154" s="81"/>
      <c r="E154" s="82"/>
    </row>
    <row r="155" spans="1:5" ht="14.25">
      <c r="A155" s="74">
        <v>4</v>
      </c>
      <c r="B155" s="40" t="s">
        <v>80</v>
      </c>
      <c r="C155" s="33">
        <v>295.71003605264616</v>
      </c>
      <c r="D155" s="81"/>
      <c r="E155" s="82"/>
    </row>
    <row r="156" spans="1:5" ht="14.25">
      <c r="A156" s="74">
        <v>5</v>
      </c>
      <c r="B156" s="34" t="s">
        <v>123</v>
      </c>
      <c r="C156" s="33">
        <v>291.96959725376036</v>
      </c>
      <c r="D156" s="81"/>
      <c r="E156" s="82"/>
    </row>
    <row r="157" spans="1:5" ht="14.25">
      <c r="A157" s="74">
        <v>6</v>
      </c>
      <c r="B157" s="40" t="s">
        <v>137</v>
      </c>
      <c r="C157" s="33">
        <v>291.226339062758</v>
      </c>
      <c r="D157" s="81"/>
      <c r="E157" s="82"/>
    </row>
    <row r="158" spans="1:5" ht="14.25">
      <c r="A158" s="74">
        <v>7</v>
      </c>
      <c r="B158" s="34" t="s">
        <v>146</v>
      </c>
      <c r="C158" s="33">
        <v>283.12127146708906</v>
      </c>
      <c r="D158" s="81"/>
      <c r="E158" s="82"/>
    </row>
    <row r="159" spans="1:5" ht="14.25">
      <c r="A159" s="74">
        <v>8</v>
      </c>
      <c r="B159" s="34" t="s">
        <v>132</v>
      </c>
      <c r="C159" s="33">
        <v>282.3369817740645</v>
      </c>
      <c r="D159" s="81"/>
      <c r="E159" s="82"/>
    </row>
    <row r="160" spans="1:5" ht="14.25">
      <c r="A160" s="74">
        <v>9</v>
      </c>
      <c r="B160" s="34" t="s">
        <v>129</v>
      </c>
      <c r="C160" s="33">
        <v>280.6533229915526</v>
      </c>
      <c r="D160" s="81"/>
      <c r="E160" s="82"/>
    </row>
    <row r="161" spans="1:5" ht="14.25">
      <c r="A161" s="74">
        <v>10</v>
      </c>
      <c r="B161" s="58" t="s">
        <v>94</v>
      </c>
      <c r="C161" s="33">
        <v>275.31292105310325</v>
      </c>
      <c r="D161" s="81"/>
      <c r="E161" s="82"/>
    </row>
    <row r="162" spans="1:5" ht="14.25">
      <c r="A162" s="74">
        <v>11</v>
      </c>
      <c r="B162" s="34" t="s">
        <v>111</v>
      </c>
      <c r="C162" s="33">
        <v>275.04159272676094</v>
      </c>
      <c r="D162" s="81"/>
      <c r="E162" s="82"/>
    </row>
    <row r="163" spans="1:5" ht="14.25">
      <c r="A163" s="74">
        <v>12</v>
      </c>
      <c r="B163" s="58" t="s">
        <v>119</v>
      </c>
      <c r="C163" s="33">
        <v>269.7081625105087</v>
      </c>
      <c r="D163" s="81"/>
      <c r="E163" s="82"/>
    </row>
    <row r="164" spans="1:5" ht="14.25">
      <c r="A164" s="74">
        <v>13</v>
      </c>
      <c r="B164" s="40" t="s">
        <v>142</v>
      </c>
      <c r="C164" s="33">
        <v>268.79331117564647</v>
      </c>
      <c r="D164" s="81"/>
      <c r="E164" s="82"/>
    </row>
    <row r="165" spans="1:5" ht="14.25">
      <c r="A165" s="74">
        <v>14</v>
      </c>
      <c r="B165" s="34" t="s">
        <v>88</v>
      </c>
      <c r="C165" s="33">
        <v>268.6512324878375</v>
      </c>
      <c r="D165" s="81"/>
      <c r="E165" s="82"/>
    </row>
    <row r="166" spans="1:5" ht="14.25">
      <c r="A166" s="74">
        <v>15</v>
      </c>
      <c r="B166" s="34" t="s">
        <v>144</v>
      </c>
      <c r="C166" s="33">
        <v>265.9590571647254</v>
      </c>
      <c r="D166" s="81"/>
      <c r="E166" s="82"/>
    </row>
    <row r="167" spans="1:5" ht="14.25">
      <c r="A167" s="74">
        <v>16</v>
      </c>
      <c r="B167" s="34" t="s">
        <v>110</v>
      </c>
      <c r="C167" s="33">
        <v>263.9024784591884</v>
      </c>
      <c r="D167" s="81"/>
      <c r="E167" s="82"/>
    </row>
    <row r="168" spans="1:5" ht="14.25">
      <c r="A168" s="74">
        <v>17</v>
      </c>
      <c r="B168" s="34" t="s">
        <v>121</v>
      </c>
      <c r="C168" s="33">
        <v>260.3332310192098</v>
      </c>
      <c r="D168" s="81"/>
      <c r="E168" s="82"/>
    </row>
    <row r="169" spans="1:5" ht="14.25">
      <c r="A169" s="74">
        <v>18</v>
      </c>
      <c r="B169" s="34" t="s">
        <v>109</v>
      </c>
      <c r="C169" s="33">
        <v>259.42063966490883</v>
      </c>
      <c r="D169" s="81"/>
      <c r="E169" s="82"/>
    </row>
    <row r="170" spans="1:5" ht="14.25">
      <c r="A170" s="74">
        <v>19</v>
      </c>
      <c r="B170" s="34" t="s">
        <v>135</v>
      </c>
      <c r="C170" s="33">
        <v>253.29177673940427</v>
      </c>
      <c r="D170" s="81"/>
      <c r="E170" s="82"/>
    </row>
    <row r="171" spans="1:5" ht="14.25">
      <c r="A171" s="74">
        <v>20</v>
      </c>
      <c r="B171" s="34" t="s">
        <v>140</v>
      </c>
      <c r="C171" s="33">
        <v>248.39395697637502</v>
      </c>
      <c r="D171" s="81"/>
      <c r="E171" s="82"/>
    </row>
    <row r="172" spans="1:5" ht="14.25">
      <c r="A172" s="74">
        <v>21</v>
      </c>
      <c r="B172" s="40" t="s">
        <v>86</v>
      </c>
      <c r="C172" s="33">
        <v>229.6421196517931</v>
      </c>
      <c r="D172" s="81"/>
      <c r="E172" s="82"/>
    </row>
    <row r="173" spans="1:5" ht="14.25">
      <c r="A173" s="74">
        <v>22</v>
      </c>
      <c r="B173" s="34" t="s">
        <v>90</v>
      </c>
      <c r="C173" s="33">
        <v>227.67613706278001</v>
      </c>
      <c r="D173" s="81"/>
      <c r="E173" s="82"/>
    </row>
    <row r="174" spans="1:5" ht="14.25">
      <c r="A174" s="74">
        <v>23</v>
      </c>
      <c r="B174" s="34" t="s">
        <v>105</v>
      </c>
      <c r="C174" s="33">
        <v>222.23529153933623</v>
      </c>
      <c r="D174" s="81"/>
      <c r="E174" s="82"/>
    </row>
    <row r="175" spans="1:5" ht="14.25">
      <c r="A175" s="74">
        <v>24</v>
      </c>
      <c r="B175" s="34" t="s">
        <v>118</v>
      </c>
      <c r="C175" s="33">
        <v>220.0010183444446</v>
      </c>
      <c r="D175" s="81"/>
      <c r="E175" s="82"/>
    </row>
    <row r="176" spans="1:5" ht="14.25">
      <c r="A176" s="74">
        <v>25</v>
      </c>
      <c r="B176" s="40" t="s">
        <v>63</v>
      </c>
      <c r="C176" s="33">
        <v>212.77096799986012</v>
      </c>
      <c r="D176" s="81"/>
      <c r="E176" s="82"/>
    </row>
    <row r="177" spans="1:5" ht="14.25">
      <c r="A177" s="74">
        <v>26</v>
      </c>
      <c r="B177" s="34" t="s">
        <v>77</v>
      </c>
      <c r="C177" s="33">
        <v>209.6269582896222</v>
      </c>
      <c r="D177" s="81"/>
      <c r="E177" s="82"/>
    </row>
    <row r="178" spans="1:5" ht="14.25">
      <c r="A178" s="74">
        <v>27</v>
      </c>
      <c r="B178" s="40" t="s">
        <v>74</v>
      </c>
      <c r="C178" s="33">
        <v>203.51803668255758</v>
      </c>
      <c r="D178" s="81"/>
      <c r="E178" s="82"/>
    </row>
    <row r="179" spans="1:3" ht="14.25">
      <c r="A179" s="74">
        <v>28</v>
      </c>
      <c r="B179" s="34" t="s">
        <v>83</v>
      </c>
      <c r="C179" s="33">
        <v>200.69381452884835</v>
      </c>
    </row>
    <row r="180" spans="1:3" ht="14.25">
      <c r="A180" s="74">
        <v>29</v>
      </c>
      <c r="B180" s="34" t="s">
        <v>98</v>
      </c>
      <c r="C180" s="33">
        <v>127.290132225882</v>
      </c>
    </row>
  </sheetData>
  <sheetProtection selectLockedCells="1" selectUnlockedCells="1"/>
  <mergeCells count="104">
    <mergeCell ref="A1:R1"/>
    <mergeCell ref="A2:R2"/>
    <mergeCell ref="A3:R3"/>
    <mergeCell ref="A4:R4"/>
    <mergeCell ref="A6:F6"/>
    <mergeCell ref="G6:L6"/>
    <mergeCell ref="M6:R6"/>
    <mergeCell ref="A7:A8"/>
    <mergeCell ref="B7:B8"/>
    <mergeCell ref="C7:C8"/>
    <mergeCell ref="D7:D8"/>
    <mergeCell ref="E7:E8"/>
    <mergeCell ref="F7:F8"/>
    <mergeCell ref="G7:I7"/>
    <mergeCell ref="J7:L7"/>
    <mergeCell ref="M7:M8"/>
    <mergeCell ref="N7:N8"/>
    <mergeCell ref="O7:O8"/>
    <mergeCell ref="P7:P8"/>
    <mergeCell ref="Q7:Q8"/>
    <mergeCell ref="R7:R8"/>
    <mergeCell ref="A9:R9"/>
    <mergeCell ref="A11:R11"/>
    <mergeCell ref="A14:R14"/>
    <mergeCell ref="A16:R16"/>
    <mergeCell ref="A20:R20"/>
    <mergeCell ref="A22:R22"/>
    <mergeCell ref="E26:F26"/>
    <mergeCell ref="K26:L26"/>
    <mergeCell ref="K34:L34"/>
    <mergeCell ref="A44:R44"/>
    <mergeCell ref="A45:R45"/>
    <mergeCell ref="A46:R46"/>
    <mergeCell ref="A48:F48"/>
    <mergeCell ref="G48:L48"/>
    <mergeCell ref="M48:R48"/>
    <mergeCell ref="A49:A50"/>
    <mergeCell ref="B49:B50"/>
    <mergeCell ref="C49:C50"/>
    <mergeCell ref="D49:D50"/>
    <mergeCell ref="E49:E50"/>
    <mergeCell ref="F49:F50"/>
    <mergeCell ref="G49:I49"/>
    <mergeCell ref="J49:L49"/>
    <mergeCell ref="M49:M50"/>
    <mergeCell ref="N49:N50"/>
    <mergeCell ref="O49:O50"/>
    <mergeCell ref="P49:P50"/>
    <mergeCell ref="Q49:Q50"/>
    <mergeCell ref="R49:R50"/>
    <mergeCell ref="A51:R51"/>
    <mergeCell ref="A53:R53"/>
    <mergeCell ref="A56:R56"/>
    <mergeCell ref="E65:F65"/>
    <mergeCell ref="K65:L65"/>
    <mergeCell ref="A78:R78"/>
    <mergeCell ref="A79:R79"/>
    <mergeCell ref="A80:R80"/>
    <mergeCell ref="A82:F82"/>
    <mergeCell ref="G82:L82"/>
    <mergeCell ref="M82:R82"/>
    <mergeCell ref="A83:A84"/>
    <mergeCell ref="B83:B84"/>
    <mergeCell ref="C83:C84"/>
    <mergeCell ref="D83:D84"/>
    <mergeCell ref="E83:E84"/>
    <mergeCell ref="F83:F84"/>
    <mergeCell ref="G83:I83"/>
    <mergeCell ref="J83:L83"/>
    <mergeCell ref="M83:M84"/>
    <mergeCell ref="N83:N84"/>
    <mergeCell ref="O83:O84"/>
    <mergeCell ref="P83:P84"/>
    <mergeCell ref="Q83:Q84"/>
    <mergeCell ref="R83:R84"/>
    <mergeCell ref="A85:R85"/>
    <mergeCell ref="A92:R92"/>
    <mergeCell ref="E99:F99"/>
    <mergeCell ref="K99:L99"/>
    <mergeCell ref="A110:R110"/>
    <mergeCell ref="A111:R111"/>
    <mergeCell ref="A112:R112"/>
    <mergeCell ref="A114:F114"/>
    <mergeCell ref="G114:L114"/>
    <mergeCell ref="M114:R114"/>
    <mergeCell ref="A115:A116"/>
    <mergeCell ref="B115:B116"/>
    <mergeCell ref="C115:C116"/>
    <mergeCell ref="D115:D116"/>
    <mergeCell ref="E115:E116"/>
    <mergeCell ref="F115:F116"/>
    <mergeCell ref="G115:I115"/>
    <mergeCell ref="J115:L115"/>
    <mergeCell ref="M115:M116"/>
    <mergeCell ref="N115:N116"/>
    <mergeCell ref="O115:O116"/>
    <mergeCell ref="P115:P116"/>
    <mergeCell ref="Q115:Q116"/>
    <mergeCell ref="R115:R116"/>
    <mergeCell ref="A117:R117"/>
    <mergeCell ref="A120:R120"/>
    <mergeCell ref="A123:R123"/>
    <mergeCell ref="E129:F129"/>
    <mergeCell ref="K129:L129"/>
  </mergeCells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2021-12-10T20:08:26Z</cp:lastPrinted>
  <dcterms:created xsi:type="dcterms:W3CDTF">2009-02-01T09:46:56Z</dcterms:created>
  <dcterms:modified xsi:type="dcterms:W3CDTF">2021-12-12T12:30:10Z</dcterms:modified>
  <cp:category/>
  <cp:version/>
  <cp:contentType/>
  <cp:contentStatus/>
  <cp:revision>229</cp:revision>
</cp:coreProperties>
</file>