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6345" activeTab="0"/>
  </bookViews>
  <sheets>
    <sheet name="Aravete2017" sheetId="1" r:id="rId1"/>
  </sheets>
  <definedNames/>
  <calcPr fullCalcOnLoad="1"/>
</workbook>
</file>

<file path=xl/sharedStrings.xml><?xml version="1.0" encoding="utf-8"?>
<sst xmlns="http://schemas.openxmlformats.org/spreadsheetml/2006/main" count="432" uniqueCount="176">
  <si>
    <t>Võistleja</t>
  </si>
  <si>
    <t>Võistluse käik</t>
  </si>
  <si>
    <t>Saavutatud tulemused</t>
  </si>
  <si>
    <t>Nimi</t>
  </si>
  <si>
    <t>Klubi</t>
  </si>
  <si>
    <t>Sünniaasta</t>
  </si>
  <si>
    <t>Kehakaal</t>
  </si>
  <si>
    <t xml:space="preserve">         Rebimine</t>
  </si>
  <si>
    <t xml:space="preserve">      Tõukamine</t>
  </si>
  <si>
    <t>Punktid</t>
  </si>
  <si>
    <t>Sekretär:</t>
  </si>
  <si>
    <t>Kohtunikud:</t>
  </si>
  <si>
    <t>-62 kg</t>
  </si>
  <si>
    <t>-77 kg</t>
  </si>
  <si>
    <t>-85 kg</t>
  </si>
  <si>
    <t>-94 kg</t>
  </si>
  <si>
    <t>-105 kg</t>
  </si>
  <si>
    <t>Jrk nr</t>
  </si>
  <si>
    <t>Žürii:</t>
  </si>
  <si>
    <t>Naised</t>
  </si>
  <si>
    <t>Aivar Kõva</t>
  </si>
  <si>
    <t>Vargamäe</t>
  </si>
  <si>
    <t>Indever</t>
  </si>
  <si>
    <t>Kalju</t>
  </si>
  <si>
    <t xml:space="preserve">Teet Karbus </t>
  </si>
  <si>
    <t>Sparta</t>
  </si>
  <si>
    <t>Leedu</t>
  </si>
  <si>
    <t xml:space="preserve">Sverre Ploomipuu </t>
  </si>
  <si>
    <t xml:space="preserve">Urmas Treier </t>
  </si>
  <si>
    <t xml:space="preserve">Jaanus Hiiemäe </t>
  </si>
  <si>
    <t xml:space="preserve">Aivar Zarubin </t>
  </si>
  <si>
    <t xml:space="preserve">Kestutis Kalunda </t>
  </si>
  <si>
    <t>Koht</t>
  </si>
  <si>
    <t>Aravete kooli spordihoone</t>
  </si>
  <si>
    <t>-40 kg</t>
  </si>
  <si>
    <t>-50 kg</t>
  </si>
  <si>
    <t xml:space="preserve">Armas Reisel </t>
  </si>
  <si>
    <t xml:space="preserve">Martti Šorin </t>
  </si>
  <si>
    <t xml:space="preserve">Germo Hein </t>
  </si>
  <si>
    <t xml:space="preserve">Jegor Kolmakov </t>
  </si>
  <si>
    <t>Koef.</t>
  </si>
  <si>
    <t>Rebimine</t>
  </si>
  <si>
    <t>Tõukamine</t>
  </si>
  <si>
    <t>Summa</t>
  </si>
  <si>
    <t>SK +35</t>
  </si>
  <si>
    <t>SP Punktid</t>
  </si>
  <si>
    <t>Masters Punktid</t>
  </si>
  <si>
    <t>Masters Klass</t>
  </si>
  <si>
    <t>M55</t>
  </si>
  <si>
    <t>M50</t>
  </si>
  <si>
    <t xml:space="preserve">Tomas Rimša </t>
  </si>
  <si>
    <t>M35</t>
  </si>
  <si>
    <t xml:space="preserve">Anatoli Sosnovski </t>
  </si>
  <si>
    <t>M65</t>
  </si>
  <si>
    <t>Jõud</t>
  </si>
  <si>
    <t>M40</t>
  </si>
  <si>
    <t>M45</t>
  </si>
  <si>
    <t xml:space="preserve">Aleksandr Grišenko </t>
  </si>
  <si>
    <t xml:space="preserve">Vitali Dronkin </t>
  </si>
  <si>
    <t xml:space="preserve">Renat Kimmer </t>
  </si>
  <si>
    <t>Meltzer Malone</t>
  </si>
  <si>
    <t>Masters tulemused</t>
  </si>
  <si>
    <t xml:space="preserve">Arvydas Šaumonas </t>
  </si>
  <si>
    <t>Kert Ustav</t>
  </si>
  <si>
    <t xml:space="preserve"> +105 kg</t>
  </si>
  <si>
    <t>Masters Koht</t>
  </si>
  <si>
    <t>Eesti veteranide meistrivõistlused 2017 ja IX Mati Kulmu mälestusvõistlus 2017</t>
  </si>
  <si>
    <t>Emma Kivirand</t>
  </si>
  <si>
    <t>Crossfit Tartu</t>
  </si>
  <si>
    <t>Eliise Peterson</t>
  </si>
  <si>
    <t>Artjom Matjuhhin</t>
  </si>
  <si>
    <t>Erkki Jalast</t>
  </si>
  <si>
    <t>-35 kg</t>
  </si>
  <si>
    <t>Maiko Jalast</t>
  </si>
  <si>
    <t>-45 kg</t>
  </si>
  <si>
    <t>Aleksander Jermakov</t>
  </si>
  <si>
    <t>Romet Rämson</t>
  </si>
  <si>
    <t>Robin Kangur</t>
  </si>
  <si>
    <t>Tom Aunapuu</t>
  </si>
  <si>
    <t>-56 kg</t>
  </si>
  <si>
    <t>-69 kg</t>
  </si>
  <si>
    <t>Roomet Väli</t>
  </si>
  <si>
    <t>Martin Kaljuorg</t>
  </si>
  <si>
    <t>Renat Ragimov</t>
  </si>
  <si>
    <t>Valgevene</t>
  </si>
  <si>
    <t>Lauri Naarits</t>
  </si>
  <si>
    <t>Edu</t>
  </si>
  <si>
    <t>Erkki Kuusk</t>
  </si>
  <si>
    <t>Robin Kivirand</t>
  </si>
  <si>
    <t>Jaak Peterson</t>
  </si>
  <si>
    <t>Ranel Aberthal</t>
  </si>
  <si>
    <t>Sergei Kuzmov</t>
  </si>
  <si>
    <t>Venemaa</t>
  </si>
  <si>
    <t>Peeter Vahe</t>
  </si>
  <si>
    <t>Madis Matvejev</t>
  </si>
  <si>
    <t>Märt Tammann</t>
  </si>
  <si>
    <t>Herbert Reimets</t>
  </si>
  <si>
    <t>Sander Soll</t>
  </si>
  <si>
    <t>Viljandimaa</t>
  </si>
  <si>
    <t>Akif Ragimov</t>
  </si>
  <si>
    <t>Ülo</t>
  </si>
  <si>
    <t>Margus Põldoja</t>
  </si>
  <si>
    <t>Tartumaa</t>
  </si>
  <si>
    <t>Aeg:</t>
  </si>
  <si>
    <t>III grupp (10 võistlejat)</t>
  </si>
  <si>
    <t>Riho Kägo</t>
  </si>
  <si>
    <t>Lydon Mürgimäe</t>
  </si>
  <si>
    <t>Juhannes Kask</t>
  </si>
  <si>
    <t>Ants Rosenbaum</t>
  </si>
  <si>
    <t>Maidu Tiits</t>
  </si>
  <si>
    <t>Taimu Viir</t>
  </si>
  <si>
    <t>Ludvig Tammann</t>
  </si>
  <si>
    <t>Vaho Tabur</t>
  </si>
  <si>
    <t>Ain Põder</t>
  </si>
  <si>
    <t>18x</t>
  </si>
  <si>
    <t>21x</t>
  </si>
  <si>
    <t>24x</t>
  </si>
  <si>
    <t>26x</t>
  </si>
  <si>
    <t>29x</t>
  </si>
  <si>
    <t>30x</t>
  </si>
  <si>
    <t>31x</t>
  </si>
  <si>
    <t>43x</t>
  </si>
  <si>
    <t>78x</t>
  </si>
  <si>
    <t>22x</t>
  </si>
  <si>
    <t>25x</t>
  </si>
  <si>
    <t>33x</t>
  </si>
  <si>
    <t>I</t>
  </si>
  <si>
    <t>II</t>
  </si>
  <si>
    <t>42x</t>
  </si>
  <si>
    <t>58x</t>
  </si>
  <si>
    <t>III</t>
  </si>
  <si>
    <t>105x</t>
  </si>
  <si>
    <t>Lisette Liige</t>
  </si>
  <si>
    <t>II grupp (10 võistlejat)</t>
  </si>
  <si>
    <t>Christopher Voolaid</t>
  </si>
  <si>
    <t>Kaido Kook</t>
  </si>
  <si>
    <t>61x</t>
  </si>
  <si>
    <t>64x</t>
  </si>
  <si>
    <t>65x</t>
  </si>
  <si>
    <t>66x</t>
  </si>
  <si>
    <t>73x</t>
  </si>
  <si>
    <t>90x</t>
  </si>
  <si>
    <t>100x</t>
  </si>
  <si>
    <t>131x</t>
  </si>
  <si>
    <t>82x</t>
  </si>
  <si>
    <t>109x</t>
  </si>
  <si>
    <t>113x</t>
  </si>
  <si>
    <t>125x</t>
  </si>
  <si>
    <t>Crossfit IM</t>
  </si>
  <si>
    <t>52x</t>
  </si>
  <si>
    <t>55x</t>
  </si>
  <si>
    <t>72x</t>
  </si>
  <si>
    <t>80x</t>
  </si>
  <si>
    <t>94x</t>
  </si>
  <si>
    <t>95x</t>
  </si>
  <si>
    <t>110x</t>
  </si>
  <si>
    <t>115x</t>
  </si>
  <si>
    <t>102x</t>
  </si>
  <si>
    <t>107x</t>
  </si>
  <si>
    <t>116x</t>
  </si>
  <si>
    <t>121x</t>
  </si>
  <si>
    <t>50x</t>
  </si>
  <si>
    <t>-</t>
  </si>
  <si>
    <t>101x</t>
  </si>
  <si>
    <t>124x</t>
  </si>
  <si>
    <t>136x</t>
  </si>
  <si>
    <t>75x</t>
  </si>
  <si>
    <t>112x</t>
  </si>
  <si>
    <t>120x</t>
  </si>
  <si>
    <t>122x</t>
  </si>
  <si>
    <t>143x</t>
  </si>
  <si>
    <t>161x</t>
  </si>
  <si>
    <t>Veteranide paremusjärjestus Meltzeri järgi</t>
  </si>
  <si>
    <t>Meeste paremusjärjestus Sinclairi järgi</t>
  </si>
  <si>
    <t>IV grupp (15 võistlejat)</t>
  </si>
  <si>
    <t>I grupp (10 võistlejat)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</si>
</sst>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"/>
    <numFmt numFmtId="178" formatCode="0.000"/>
    <numFmt numFmtId="179" formatCode="[$-425]d\.\ mmmm\ yyyy&quot;. a.&quot;"/>
    <numFmt numFmtId="180" formatCode="0.00000000"/>
    <numFmt numFmtId="181" formatCode="0.0000000"/>
    <numFmt numFmtId="182" formatCode="0.00000"/>
    <numFmt numFmtId="183" formatCode="0.000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4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 applyProtection="1">
      <alignment horizontal="center"/>
      <protection locked="0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177" fontId="0" fillId="0" borderId="12" xfId="0" applyNumberFormat="1" applyFont="1" applyBorder="1" applyAlignment="1" applyProtection="1">
      <alignment horizontal="center"/>
      <protection locked="0"/>
    </xf>
    <xf numFmtId="178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178" fontId="0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49" fontId="6" fillId="8" borderId="16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78" fontId="0" fillId="0" borderId="12" xfId="0" applyNumberFormat="1" applyFill="1" applyBorder="1" applyAlignment="1">
      <alignment/>
    </xf>
    <xf numFmtId="178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24" borderId="12" xfId="0" applyFill="1" applyBorder="1" applyAlignment="1">
      <alignment horizontal="center"/>
    </xf>
    <xf numFmtId="0" fontId="0" fillId="24" borderId="12" xfId="0" applyFont="1" applyFill="1" applyBorder="1" applyAlignment="1" applyProtection="1">
      <alignment horizontal="center"/>
      <protection locked="0"/>
    </xf>
    <xf numFmtId="0" fontId="0" fillId="17" borderId="12" xfId="0" applyFont="1" applyFill="1" applyBorder="1" applyAlignment="1">
      <alignment horizontal="center"/>
    </xf>
    <xf numFmtId="0" fontId="0" fillId="24" borderId="12" xfId="0" applyFont="1" applyFill="1" applyBorder="1" applyAlignment="1" applyProtection="1">
      <alignment horizontal="center"/>
      <protection locked="0"/>
    </xf>
    <xf numFmtId="0" fontId="0" fillId="17" borderId="12" xfId="0" applyFont="1" applyFill="1" applyBorder="1" applyAlignment="1" applyProtection="1">
      <alignment horizontal="center"/>
      <protection locked="0"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177" fontId="0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4" xfId="0" applyFont="1" applyFill="1" applyBorder="1" applyAlignment="1" applyProtection="1">
      <alignment horizontal="center"/>
      <protection locked="0"/>
    </xf>
    <xf numFmtId="0" fontId="0" fillId="17" borderId="14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4" xfId="0" applyFont="1" applyFill="1" applyBorder="1" applyAlignment="1" applyProtection="1">
      <alignment horizontal="center"/>
      <protection locked="0"/>
    </xf>
    <xf numFmtId="0" fontId="0" fillId="17" borderId="14" xfId="0" applyFont="1" applyFill="1" applyBorder="1" applyAlignment="1" applyProtection="1">
      <alignment horizontal="center"/>
      <protection locked="0"/>
    </xf>
    <xf numFmtId="0" fontId="0" fillId="24" borderId="14" xfId="0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6" fillId="8" borderId="23" xfId="0" applyNumberFormat="1" applyFont="1" applyFill="1" applyBorder="1" applyAlignment="1">
      <alignment horizontal="center"/>
    </xf>
    <xf numFmtId="49" fontId="6" fillId="8" borderId="24" xfId="0" applyNumberFormat="1" applyFont="1" applyFill="1" applyBorder="1" applyAlignment="1">
      <alignment horizontal="center"/>
    </xf>
    <xf numFmtId="49" fontId="6" fillId="8" borderId="25" xfId="0" applyNumberFormat="1" applyFont="1" applyFill="1" applyBorder="1" applyAlignment="1">
      <alignment horizontal="center"/>
    </xf>
    <xf numFmtId="49" fontId="6" fillId="8" borderId="0" xfId="0" applyNumberFormat="1" applyFont="1" applyFill="1" applyBorder="1" applyAlignment="1">
      <alignment horizontal="center"/>
    </xf>
    <xf numFmtId="49" fontId="6" fillId="8" borderId="10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 wrapText="1"/>
    </xf>
    <xf numFmtId="49" fontId="6" fillId="8" borderId="12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49" fontId="6" fillId="8" borderId="35" xfId="0" applyNumberFormat="1" applyFont="1" applyFill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7" fillId="0" borderId="34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6" fillId="3" borderId="35" xfId="0" applyNumberFormat="1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8" borderId="39" xfId="0" applyNumberFormat="1" applyFont="1" applyFill="1" applyBorder="1" applyAlignment="1">
      <alignment horizontal="center"/>
    </xf>
    <xf numFmtId="49" fontId="6" fillId="8" borderId="22" xfId="0" applyNumberFormat="1" applyFont="1" applyFill="1" applyBorder="1" applyAlignment="1">
      <alignment horizontal="center"/>
    </xf>
    <xf numFmtId="49" fontId="6" fillId="8" borderId="40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0" fillId="25" borderId="0" xfId="0" applyFill="1" applyBorder="1" applyAlignment="1">
      <alignment horizontal="center"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2" fontId="0" fillId="7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9.421875" style="0" customWidth="1"/>
    <col min="4" max="4" width="12.8515625" style="0" customWidth="1"/>
    <col min="5" max="5" width="7.7109375" style="0" customWidth="1"/>
    <col min="6" max="6" width="6.5742187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7.421875" style="0" customWidth="1"/>
    <col min="14" max="14" width="7.8515625" style="0" customWidth="1"/>
    <col min="15" max="15" width="7.140625" style="0" customWidth="1"/>
    <col min="16" max="16" width="7.140625" style="28" customWidth="1"/>
    <col min="17" max="17" width="7.57421875" style="0" customWidth="1"/>
    <col min="18" max="18" width="7.140625" style="0" customWidth="1"/>
    <col min="19" max="19" width="8.00390625" style="6" customWidth="1"/>
    <col min="20" max="20" width="6.57421875" style="0" customWidth="1"/>
    <col min="21" max="21" width="9.140625" style="35" customWidth="1"/>
  </cols>
  <sheetData>
    <row r="1" spans="1:17" ht="18">
      <c r="A1" s="133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5.75">
      <c r="A2" s="1"/>
      <c r="C2" s="3"/>
      <c r="D2" s="2"/>
      <c r="E2" s="132">
        <v>42763</v>
      </c>
      <c r="F2" s="132"/>
      <c r="G2" s="132"/>
      <c r="H2" s="132"/>
      <c r="I2" s="132"/>
      <c r="J2" s="132"/>
      <c r="K2" s="4"/>
      <c r="L2" s="2"/>
      <c r="M2" s="2"/>
      <c r="N2" s="2"/>
      <c r="O2" s="2"/>
      <c r="P2" s="26"/>
      <c r="Q2" s="5"/>
    </row>
    <row r="3" spans="1:17" ht="12.75">
      <c r="A3" s="6"/>
      <c r="B3" s="18"/>
      <c r="D3" s="18"/>
      <c r="E3" s="139" t="s">
        <v>33</v>
      </c>
      <c r="F3" s="139"/>
      <c r="G3" s="139"/>
      <c r="H3" s="139"/>
      <c r="I3" s="139"/>
      <c r="J3" s="139"/>
      <c r="K3" s="7"/>
      <c r="L3" s="7"/>
      <c r="M3" s="8"/>
      <c r="N3" s="9"/>
      <c r="O3" s="9"/>
      <c r="P3" s="27"/>
      <c r="Q3" s="9"/>
    </row>
    <row r="4" spans="1:17" ht="13.5" thickBot="1">
      <c r="A4" s="6"/>
      <c r="B4" s="68" t="s">
        <v>175</v>
      </c>
      <c r="D4" s="18"/>
      <c r="E4" s="37"/>
      <c r="F4" s="37"/>
      <c r="G4" s="37"/>
      <c r="H4" s="37"/>
      <c r="I4" s="37"/>
      <c r="J4" s="37"/>
      <c r="K4" s="7"/>
      <c r="L4" s="7"/>
      <c r="M4" s="8"/>
      <c r="N4" s="9"/>
      <c r="O4" s="9"/>
      <c r="P4" s="27"/>
      <c r="Q4" s="9"/>
    </row>
    <row r="5" spans="1:17" ht="13.5" thickBot="1">
      <c r="A5" s="112" t="s">
        <v>0</v>
      </c>
      <c r="B5" s="113"/>
      <c r="C5" s="113"/>
      <c r="D5" s="113"/>
      <c r="E5" s="113"/>
      <c r="F5" s="124"/>
      <c r="G5" s="121" t="s">
        <v>1</v>
      </c>
      <c r="H5" s="113"/>
      <c r="I5" s="113"/>
      <c r="J5" s="113"/>
      <c r="K5" s="113"/>
      <c r="L5" s="124"/>
      <c r="M5" s="121" t="s">
        <v>2</v>
      </c>
      <c r="N5" s="113"/>
      <c r="O5" s="113"/>
      <c r="P5" s="113"/>
      <c r="Q5" s="114"/>
    </row>
    <row r="6" spans="1:17" ht="12.75" customHeight="1">
      <c r="A6" s="122" t="s">
        <v>17</v>
      </c>
      <c r="B6" s="122" t="s">
        <v>3</v>
      </c>
      <c r="C6" s="122" t="s">
        <v>5</v>
      </c>
      <c r="D6" s="122" t="s">
        <v>4</v>
      </c>
      <c r="E6" s="101" t="s">
        <v>6</v>
      </c>
      <c r="F6" s="103" t="s">
        <v>40</v>
      </c>
      <c r="G6" s="105" t="s">
        <v>7</v>
      </c>
      <c r="H6" s="106"/>
      <c r="I6" s="73"/>
      <c r="J6" s="74" t="s">
        <v>8</v>
      </c>
      <c r="K6" s="106"/>
      <c r="L6" s="63"/>
      <c r="M6" s="137" t="s">
        <v>41</v>
      </c>
      <c r="N6" s="117" t="s">
        <v>42</v>
      </c>
      <c r="O6" s="119" t="s">
        <v>43</v>
      </c>
      <c r="P6" s="115" t="s">
        <v>32</v>
      </c>
      <c r="Q6" s="135" t="s">
        <v>9</v>
      </c>
    </row>
    <row r="7" spans="1:17" ht="13.5" thickBot="1">
      <c r="A7" s="129"/>
      <c r="B7" s="129"/>
      <c r="C7" s="129"/>
      <c r="D7" s="129"/>
      <c r="E7" s="134"/>
      <c r="F7" s="127"/>
      <c r="G7" s="11">
        <v>1</v>
      </c>
      <c r="H7" s="11">
        <v>2</v>
      </c>
      <c r="I7" s="12">
        <v>3</v>
      </c>
      <c r="J7" s="11">
        <v>1</v>
      </c>
      <c r="K7" s="11">
        <v>2</v>
      </c>
      <c r="L7" s="12">
        <v>3</v>
      </c>
      <c r="M7" s="138"/>
      <c r="N7" s="125"/>
      <c r="O7" s="126"/>
      <c r="P7" s="131"/>
      <c r="Q7" s="136"/>
    </row>
    <row r="8" spans="1:17" ht="12.75">
      <c r="A8" s="140" t="s">
        <v>19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pans="1:17" ht="12.75">
      <c r="A9" s="23">
        <v>1</v>
      </c>
      <c r="B9" s="32" t="s">
        <v>67</v>
      </c>
      <c r="C9" s="33">
        <v>2006</v>
      </c>
      <c r="D9" s="33" t="s">
        <v>21</v>
      </c>
      <c r="E9" s="50">
        <v>37.5</v>
      </c>
      <c r="F9" s="51">
        <f>POWER(10,(0.89726074*(LOG10(E9/148.026)*LOG10(E9/148.026))))</f>
        <v>2.0847285796566872</v>
      </c>
      <c r="G9" s="75">
        <v>20</v>
      </c>
      <c r="H9" s="76">
        <v>22</v>
      </c>
      <c r="I9" s="77" t="s">
        <v>116</v>
      </c>
      <c r="J9" s="75">
        <v>30</v>
      </c>
      <c r="K9" s="79" t="s">
        <v>125</v>
      </c>
      <c r="L9" s="76">
        <v>33</v>
      </c>
      <c r="M9" s="29">
        <f>MAX(G9:I9)</f>
        <v>22</v>
      </c>
      <c r="N9" s="29">
        <f>MAX(J9:L9)</f>
        <v>33</v>
      </c>
      <c r="O9" s="30">
        <f>M9+N9</f>
        <v>55</v>
      </c>
      <c r="P9" s="43" t="s">
        <v>127</v>
      </c>
      <c r="Q9" s="52">
        <f>O9*F9</f>
        <v>114.6600718811178</v>
      </c>
    </row>
    <row r="10" spans="1:17" ht="12.75">
      <c r="A10" s="23">
        <v>2</v>
      </c>
      <c r="B10" s="32" t="s">
        <v>132</v>
      </c>
      <c r="C10" s="33">
        <v>2003</v>
      </c>
      <c r="D10" s="33" t="s">
        <v>21</v>
      </c>
      <c r="E10" s="50">
        <v>57.4</v>
      </c>
      <c r="F10" s="51">
        <f>POWER(10,(0.89726074*(LOG10(E10/148.026)*LOG10(E10/148.026))))</f>
        <v>1.4186675077102466</v>
      </c>
      <c r="G10" s="75">
        <v>25</v>
      </c>
      <c r="H10" s="76">
        <v>29</v>
      </c>
      <c r="I10" s="77" t="s">
        <v>120</v>
      </c>
      <c r="J10" s="75">
        <v>35</v>
      </c>
      <c r="K10" s="78">
        <v>40</v>
      </c>
      <c r="L10" s="79" t="s">
        <v>121</v>
      </c>
      <c r="M10" s="29">
        <f>MAX(G10:I10)</f>
        <v>29</v>
      </c>
      <c r="N10" s="29">
        <f>MAX(J10:L10)</f>
        <v>40</v>
      </c>
      <c r="O10" s="30">
        <f>M10+N10</f>
        <v>69</v>
      </c>
      <c r="P10" s="43" t="s">
        <v>130</v>
      </c>
      <c r="Q10" s="52">
        <f>O10*F10</f>
        <v>97.88805803200702</v>
      </c>
    </row>
    <row r="11" spans="1:17" ht="12.75">
      <c r="A11" s="23">
        <v>3</v>
      </c>
      <c r="B11" s="32" t="s">
        <v>69</v>
      </c>
      <c r="C11" s="33">
        <v>1992</v>
      </c>
      <c r="D11" s="33" t="s">
        <v>25</v>
      </c>
      <c r="E11" s="50">
        <v>87.55</v>
      </c>
      <c r="F11" s="51">
        <f>POWER(10,(0.89726074*(LOG10(E11/148.026)*LOG10(E11/148.026))))</f>
        <v>1.1134653292549002</v>
      </c>
      <c r="G11" s="75">
        <v>70</v>
      </c>
      <c r="H11" s="76">
        <v>75</v>
      </c>
      <c r="I11" s="77" t="s">
        <v>122</v>
      </c>
      <c r="J11" s="75">
        <v>95</v>
      </c>
      <c r="K11" s="78">
        <v>100</v>
      </c>
      <c r="L11" s="79" t="s">
        <v>131</v>
      </c>
      <c r="M11" s="29">
        <f>MAX(G11:I11)</f>
        <v>75</v>
      </c>
      <c r="N11" s="29">
        <f>MAX(J11:L11)</f>
        <v>100</v>
      </c>
      <c r="O11" s="30">
        <f>M11+N11</f>
        <v>175</v>
      </c>
      <c r="P11" s="43" t="s">
        <v>126</v>
      </c>
      <c r="Q11" s="52">
        <f>O11*F11</f>
        <v>194.85643261960752</v>
      </c>
    </row>
    <row r="12" spans="1:17" ht="12.75">
      <c r="A12" s="128" t="s">
        <v>72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>
      <c r="A13" s="23">
        <v>1</v>
      </c>
      <c r="B13" s="32" t="s">
        <v>70</v>
      </c>
      <c r="C13" s="33">
        <v>2005</v>
      </c>
      <c r="D13" s="33" t="s">
        <v>22</v>
      </c>
      <c r="E13" s="50">
        <v>32.65</v>
      </c>
      <c r="F13" s="51">
        <f>POWER(10,(0.794358141*(LOG10(E13/174.393)*LOG10(E13/174.393))))</f>
        <v>2.6338292415604356</v>
      </c>
      <c r="G13" s="75">
        <v>32</v>
      </c>
      <c r="H13" s="76">
        <v>34</v>
      </c>
      <c r="I13" s="80">
        <v>35</v>
      </c>
      <c r="J13" s="75">
        <v>40</v>
      </c>
      <c r="K13" s="78">
        <v>41</v>
      </c>
      <c r="L13" s="79" t="s">
        <v>121</v>
      </c>
      <c r="M13" s="29">
        <f>MAX(G13:I13)</f>
        <v>35</v>
      </c>
      <c r="N13" s="29">
        <f>MAX(J13:L13)</f>
        <v>41</v>
      </c>
      <c r="O13" s="30">
        <f>M13+N13</f>
        <v>76</v>
      </c>
      <c r="P13" s="43" t="s">
        <v>126</v>
      </c>
      <c r="Q13" s="52">
        <f>O13*F13</f>
        <v>200.17102235859312</v>
      </c>
    </row>
    <row r="14" spans="1:17" ht="12.75">
      <c r="A14" s="23">
        <v>2</v>
      </c>
      <c r="B14" s="32" t="s">
        <v>71</v>
      </c>
      <c r="C14" s="33">
        <v>2008</v>
      </c>
      <c r="D14" s="33" t="s">
        <v>21</v>
      </c>
      <c r="E14" s="50">
        <v>30.95</v>
      </c>
      <c r="F14" s="51">
        <f>POWER(10,(0.794358141*(LOG10(E14/174.393)*LOG10(E14/174.393))))</f>
        <v>2.804540905124142</v>
      </c>
      <c r="G14" s="75">
        <v>13</v>
      </c>
      <c r="H14" s="76">
        <v>15</v>
      </c>
      <c r="I14" s="77" t="s">
        <v>114</v>
      </c>
      <c r="J14" s="75">
        <v>20</v>
      </c>
      <c r="K14" s="79" t="s">
        <v>123</v>
      </c>
      <c r="L14" s="76">
        <v>22</v>
      </c>
      <c r="M14" s="29">
        <f>MAX(G14:I14)</f>
        <v>15</v>
      </c>
      <c r="N14" s="29">
        <f>MAX(J14:L14)</f>
        <v>22</v>
      </c>
      <c r="O14" s="30">
        <f>M14+N14</f>
        <v>37</v>
      </c>
      <c r="P14" s="43" t="s">
        <v>127</v>
      </c>
      <c r="Q14" s="52">
        <f>O14*F14</f>
        <v>103.76801348959326</v>
      </c>
    </row>
    <row r="15" spans="1:17" ht="12.75">
      <c r="A15" s="128" t="s">
        <v>34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1:17" ht="12.75">
      <c r="A16" s="23">
        <v>1</v>
      </c>
      <c r="B16" s="32" t="s">
        <v>73</v>
      </c>
      <c r="C16" s="33">
        <v>2006</v>
      </c>
      <c r="D16" s="24" t="s">
        <v>21</v>
      </c>
      <c r="E16" s="50">
        <v>38.45</v>
      </c>
      <c r="F16" s="51">
        <f>POWER(10,(0.794358141*(LOG10(E16/174.393)*LOG10(E16/174.393))))</f>
        <v>2.200394882923098</v>
      </c>
      <c r="G16" s="75">
        <v>20</v>
      </c>
      <c r="H16" s="78">
        <v>24</v>
      </c>
      <c r="I16" s="77" t="s">
        <v>117</v>
      </c>
      <c r="J16" s="75">
        <v>30</v>
      </c>
      <c r="K16" s="78">
        <v>33</v>
      </c>
      <c r="L16" s="76">
        <v>35</v>
      </c>
      <c r="M16" s="29">
        <f>MAX(G16:I16)</f>
        <v>24</v>
      </c>
      <c r="N16" s="29">
        <f>MAX(J16:L16)</f>
        <v>35</v>
      </c>
      <c r="O16" s="30">
        <f>M16+N16</f>
        <v>59</v>
      </c>
      <c r="P16" s="43" t="s">
        <v>126</v>
      </c>
      <c r="Q16" s="52">
        <f>O16*F16</f>
        <v>129.82329809246278</v>
      </c>
    </row>
    <row r="17" spans="1:17" ht="12.75">
      <c r="A17" s="128" t="s">
        <v>74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7" ht="12.75">
      <c r="A18" s="23">
        <v>1</v>
      </c>
      <c r="B18" s="32" t="s">
        <v>75</v>
      </c>
      <c r="C18" s="33">
        <v>2005</v>
      </c>
      <c r="D18" s="24" t="s">
        <v>21</v>
      </c>
      <c r="E18" s="50">
        <v>40.5</v>
      </c>
      <c r="F18" s="51">
        <f>POWER(10,(0.794358141*(LOG10(E18/174.393)*LOG10(E18/174.393))))</f>
        <v>2.0862751597655493</v>
      </c>
      <c r="G18" s="75">
        <v>15</v>
      </c>
      <c r="H18" s="76">
        <v>18</v>
      </c>
      <c r="I18" s="77" t="s">
        <v>115</v>
      </c>
      <c r="J18" s="75">
        <v>20</v>
      </c>
      <c r="K18" s="78">
        <v>23</v>
      </c>
      <c r="L18" s="79" t="s">
        <v>124</v>
      </c>
      <c r="M18" s="29">
        <f>MAX(G18:I18)</f>
        <v>18</v>
      </c>
      <c r="N18" s="29">
        <f>MAX(J18:L18)</f>
        <v>23</v>
      </c>
      <c r="O18" s="30">
        <f>M18+N18</f>
        <v>41</v>
      </c>
      <c r="P18" s="43" t="s">
        <v>127</v>
      </c>
      <c r="Q18" s="52">
        <f>O18*F18</f>
        <v>85.53728155038752</v>
      </c>
    </row>
    <row r="19" spans="1:17" ht="12.75">
      <c r="A19" s="23">
        <v>2</v>
      </c>
      <c r="B19" s="32" t="s">
        <v>76</v>
      </c>
      <c r="C19" s="33">
        <v>2005</v>
      </c>
      <c r="D19" s="24" t="s">
        <v>21</v>
      </c>
      <c r="E19" s="50">
        <v>40.45</v>
      </c>
      <c r="F19" s="51">
        <f>POWER(10,(0.794358141*(LOG10(E19/174.393)*LOG10(E19/174.393))))</f>
        <v>2.0888740932038825</v>
      </c>
      <c r="G19" s="75">
        <v>26</v>
      </c>
      <c r="H19" s="79" t="s">
        <v>119</v>
      </c>
      <c r="I19" s="80">
        <v>30</v>
      </c>
      <c r="J19" s="75">
        <v>35</v>
      </c>
      <c r="K19" s="78">
        <v>40</v>
      </c>
      <c r="L19" s="79" t="s">
        <v>128</v>
      </c>
      <c r="M19" s="29">
        <f>MAX(G19:I19)</f>
        <v>30</v>
      </c>
      <c r="N19" s="29">
        <f>MAX(J19:L19)</f>
        <v>40</v>
      </c>
      <c r="O19" s="30">
        <f>M19+N19</f>
        <v>70</v>
      </c>
      <c r="P19" s="43" t="s">
        <v>126</v>
      </c>
      <c r="Q19" s="52">
        <f>O19*F19</f>
        <v>146.2211865242718</v>
      </c>
    </row>
    <row r="20" spans="1:17" ht="12.75">
      <c r="A20" s="128" t="s">
        <v>35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7" ht="12.75">
      <c r="A21" s="23">
        <v>1</v>
      </c>
      <c r="B21" s="32" t="s">
        <v>77</v>
      </c>
      <c r="C21" s="33">
        <v>2007</v>
      </c>
      <c r="D21" s="24" t="s">
        <v>21</v>
      </c>
      <c r="E21" s="50">
        <v>47.5</v>
      </c>
      <c r="F21" s="51">
        <f>POWER(10,(0.794358141*(LOG10(E21/174.393)*LOG10(E21/174.393))))</f>
        <v>1.7923849354675507</v>
      </c>
      <c r="G21" s="75">
        <v>25</v>
      </c>
      <c r="H21" s="79" t="s">
        <v>118</v>
      </c>
      <c r="I21" s="80">
        <v>29</v>
      </c>
      <c r="J21" s="75">
        <v>32</v>
      </c>
      <c r="K21" s="78">
        <v>35</v>
      </c>
      <c r="L21" s="78">
        <v>40</v>
      </c>
      <c r="M21" s="29">
        <f>MAX(G21:I21)</f>
        <v>29</v>
      </c>
      <c r="N21" s="29">
        <f>MAX(J21:L21)</f>
        <v>40</v>
      </c>
      <c r="O21" s="30">
        <f>M21+N21</f>
        <v>69</v>
      </c>
      <c r="P21" s="43" t="s">
        <v>127</v>
      </c>
      <c r="Q21" s="52">
        <f>O21*F21</f>
        <v>123.674560547261</v>
      </c>
    </row>
    <row r="22" spans="1:17" ht="12.75">
      <c r="A22" s="23">
        <v>2</v>
      </c>
      <c r="B22" s="32" t="s">
        <v>78</v>
      </c>
      <c r="C22" s="33">
        <v>2003</v>
      </c>
      <c r="D22" s="24" t="s">
        <v>21</v>
      </c>
      <c r="E22" s="50">
        <v>47.05</v>
      </c>
      <c r="F22" s="51">
        <f>POWER(10,(0.794358141*(LOG10(E22/174.393)*LOG10(E22/174.393))))</f>
        <v>1.8078173245788147</v>
      </c>
      <c r="G22" s="75">
        <v>38</v>
      </c>
      <c r="H22" s="78">
        <v>41</v>
      </c>
      <c r="I22" s="77" t="s">
        <v>121</v>
      </c>
      <c r="J22" s="75">
        <v>53</v>
      </c>
      <c r="K22" s="79" t="s">
        <v>129</v>
      </c>
      <c r="L22" s="79" t="s">
        <v>129</v>
      </c>
      <c r="M22" s="29">
        <f>MAX(G22:I22)</f>
        <v>41</v>
      </c>
      <c r="N22" s="29">
        <f>MAX(J22:L22)</f>
        <v>53</v>
      </c>
      <c r="O22" s="30">
        <f>M22+N22</f>
        <v>94</v>
      </c>
      <c r="P22" s="43" t="s">
        <v>126</v>
      </c>
      <c r="Q22" s="52">
        <f>O22*F22</f>
        <v>169.93482851040858</v>
      </c>
    </row>
    <row r="23" spans="1:17" ht="12.75">
      <c r="A23" s="13"/>
      <c r="B23" s="13"/>
      <c r="C23" s="13"/>
      <c r="D23" s="41"/>
      <c r="E23" s="45"/>
      <c r="F23" s="46"/>
      <c r="G23" s="13"/>
      <c r="H23" s="40"/>
      <c r="I23" s="41"/>
      <c r="J23" s="13"/>
      <c r="K23" s="40"/>
      <c r="L23" s="42"/>
      <c r="M23" s="47"/>
      <c r="N23" s="47"/>
      <c r="O23" s="47"/>
      <c r="P23" s="39"/>
      <c r="Q23" s="14"/>
    </row>
    <row r="24" spans="2:14" ht="12.75">
      <c r="B24" s="38" t="s">
        <v>18</v>
      </c>
      <c r="C24" s="70" t="s">
        <v>110</v>
      </c>
      <c r="D24" s="72"/>
      <c r="E24" s="99" t="s">
        <v>11</v>
      </c>
      <c r="F24" s="99"/>
      <c r="G24" s="70" t="s">
        <v>107</v>
      </c>
      <c r="H24" s="70"/>
      <c r="I24" s="71"/>
      <c r="J24" s="7"/>
      <c r="K24" s="100" t="s">
        <v>10</v>
      </c>
      <c r="L24" s="100"/>
      <c r="M24" s="69" t="s">
        <v>105</v>
      </c>
      <c r="N24" s="16"/>
    </row>
    <row r="25" spans="2:13" ht="12.75">
      <c r="B25" s="13"/>
      <c r="C25" s="70" t="s">
        <v>111</v>
      </c>
      <c r="D25" s="72"/>
      <c r="E25" s="7"/>
      <c r="F25" s="8"/>
      <c r="G25" s="70" t="s">
        <v>108</v>
      </c>
      <c r="H25" s="70"/>
      <c r="I25" s="71"/>
      <c r="J25" s="7"/>
      <c r="K25" s="6"/>
      <c r="L25" s="19" t="s">
        <v>103</v>
      </c>
      <c r="M25" s="69" t="s">
        <v>106</v>
      </c>
    </row>
    <row r="26" spans="2:11" ht="12.75">
      <c r="B26" s="10"/>
      <c r="C26" s="70" t="s">
        <v>113</v>
      </c>
      <c r="D26" s="72"/>
      <c r="E26" s="7"/>
      <c r="F26" s="8"/>
      <c r="G26" s="70" t="s">
        <v>109</v>
      </c>
      <c r="H26" s="15"/>
      <c r="J26" s="7"/>
      <c r="K26" s="7"/>
    </row>
    <row r="27" spans="2:11" ht="12.75">
      <c r="B27" s="10"/>
      <c r="C27" s="70"/>
      <c r="D27" s="72"/>
      <c r="E27" s="7"/>
      <c r="F27" s="8"/>
      <c r="G27" s="70"/>
      <c r="H27" s="15"/>
      <c r="J27" s="7"/>
      <c r="K27" s="7"/>
    </row>
    <row r="28" spans="1:11" ht="13.5" thickBot="1">
      <c r="A28" s="6"/>
      <c r="B28" s="68" t="s">
        <v>133</v>
      </c>
      <c r="D28" s="18"/>
      <c r="E28" s="7"/>
      <c r="F28" s="8"/>
      <c r="G28" s="19"/>
      <c r="H28" s="15"/>
      <c r="J28" s="7"/>
      <c r="K28" s="7"/>
    </row>
    <row r="29" spans="1:17" ht="13.5" thickBot="1">
      <c r="A29" s="112" t="s">
        <v>0</v>
      </c>
      <c r="B29" s="113"/>
      <c r="C29" s="113"/>
      <c r="D29" s="113"/>
      <c r="E29" s="113"/>
      <c r="F29" s="124"/>
      <c r="G29" s="121" t="s">
        <v>1</v>
      </c>
      <c r="H29" s="113"/>
      <c r="I29" s="113"/>
      <c r="J29" s="113"/>
      <c r="K29" s="113"/>
      <c r="L29" s="124"/>
      <c r="M29" s="121" t="s">
        <v>2</v>
      </c>
      <c r="N29" s="113"/>
      <c r="O29" s="113"/>
      <c r="P29" s="113"/>
      <c r="Q29" s="114"/>
    </row>
    <row r="30" spans="1:17" ht="12" customHeight="1">
      <c r="A30" s="122" t="s">
        <v>17</v>
      </c>
      <c r="B30" s="122" t="s">
        <v>3</v>
      </c>
      <c r="C30" s="122" t="s">
        <v>5</v>
      </c>
      <c r="D30" s="122" t="s">
        <v>4</v>
      </c>
      <c r="E30" s="101" t="s">
        <v>6</v>
      </c>
      <c r="F30" s="103" t="s">
        <v>40</v>
      </c>
      <c r="G30" s="105" t="s">
        <v>7</v>
      </c>
      <c r="H30" s="106"/>
      <c r="I30" s="73"/>
      <c r="J30" s="74" t="s">
        <v>8</v>
      </c>
      <c r="K30" s="106"/>
      <c r="L30" s="63"/>
      <c r="M30" s="137" t="s">
        <v>41</v>
      </c>
      <c r="N30" s="117" t="s">
        <v>42</v>
      </c>
      <c r="O30" s="119" t="s">
        <v>43</v>
      </c>
      <c r="P30" s="115" t="s">
        <v>32</v>
      </c>
      <c r="Q30" s="135" t="s">
        <v>9</v>
      </c>
    </row>
    <row r="31" spans="1:17" ht="13.5" thickBot="1">
      <c r="A31" s="129"/>
      <c r="B31" s="129"/>
      <c r="C31" s="129"/>
      <c r="D31" s="129"/>
      <c r="E31" s="134"/>
      <c r="F31" s="127"/>
      <c r="G31" s="11">
        <v>1</v>
      </c>
      <c r="H31" s="11">
        <v>2</v>
      </c>
      <c r="I31" s="12">
        <v>3</v>
      </c>
      <c r="J31" s="11">
        <v>1</v>
      </c>
      <c r="K31" s="11">
        <v>2</v>
      </c>
      <c r="L31" s="12">
        <v>3</v>
      </c>
      <c r="M31" s="138"/>
      <c r="N31" s="125"/>
      <c r="O31" s="126"/>
      <c r="P31" s="131"/>
      <c r="Q31" s="136"/>
    </row>
    <row r="32" spans="1:17" ht="12.75">
      <c r="A32" s="130" t="s">
        <v>79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2.75">
      <c r="A33" s="23">
        <v>1</v>
      </c>
      <c r="B33" s="32" t="s">
        <v>36</v>
      </c>
      <c r="C33" s="33">
        <v>2001</v>
      </c>
      <c r="D33" s="24" t="s">
        <v>21</v>
      </c>
      <c r="E33" s="50">
        <v>53.2</v>
      </c>
      <c r="F33" s="51">
        <f>POWER(10,(0.794358141*(LOG10(E33/174.393)*LOG10(E33/174.393))))</f>
        <v>1.626256719401198</v>
      </c>
      <c r="G33" s="81">
        <v>60</v>
      </c>
      <c r="H33" s="78">
        <v>64</v>
      </c>
      <c r="I33" s="77" t="s">
        <v>139</v>
      </c>
      <c r="J33" s="75">
        <v>75</v>
      </c>
      <c r="K33" s="76">
        <v>80</v>
      </c>
      <c r="L33" s="79" t="s">
        <v>144</v>
      </c>
      <c r="M33" s="29">
        <f>MAX(G33:I33)</f>
        <v>64</v>
      </c>
      <c r="N33" s="29">
        <f>MAX(J33:L33)</f>
        <v>80</v>
      </c>
      <c r="O33" s="30">
        <f>M33+N33</f>
        <v>144</v>
      </c>
      <c r="P33" s="43" t="s">
        <v>126</v>
      </c>
      <c r="Q33" s="52">
        <f>O33*F33</f>
        <v>234.18096759377252</v>
      </c>
    </row>
    <row r="34" spans="1:17" ht="12.75">
      <c r="A34" s="128" t="s">
        <v>80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ht="12.75">
      <c r="A35" s="23">
        <v>1</v>
      </c>
      <c r="B35" s="32" t="s">
        <v>81</v>
      </c>
      <c r="C35" s="33">
        <v>2005</v>
      </c>
      <c r="D35" s="24" t="s">
        <v>21</v>
      </c>
      <c r="E35" s="50">
        <v>68.9</v>
      </c>
      <c r="F35" s="51">
        <f>POWER(10,(0.794358141*(LOG10(E35/174.393)*LOG10(E35/174.393))))</f>
        <v>1.346509292818555</v>
      </c>
      <c r="G35" s="75">
        <v>25</v>
      </c>
      <c r="H35" s="78">
        <v>30</v>
      </c>
      <c r="I35" s="77" t="s">
        <v>125</v>
      </c>
      <c r="J35" s="75">
        <v>35</v>
      </c>
      <c r="K35" s="78">
        <v>40</v>
      </c>
      <c r="L35" s="76">
        <v>43</v>
      </c>
      <c r="M35" s="29">
        <f>MAX(G35:I35)</f>
        <v>30</v>
      </c>
      <c r="N35" s="29">
        <f>MAX(J35:L35)</f>
        <v>43</v>
      </c>
      <c r="O35" s="30">
        <f>M35+N35</f>
        <v>73</v>
      </c>
      <c r="P35" s="43" t="s">
        <v>130</v>
      </c>
      <c r="Q35" s="52">
        <f>O35*F35</f>
        <v>98.2951783757545</v>
      </c>
    </row>
    <row r="36" spans="1:17" ht="12.75">
      <c r="A36" s="23">
        <v>2</v>
      </c>
      <c r="B36" s="32" t="s">
        <v>37</v>
      </c>
      <c r="C36" s="33">
        <v>2003</v>
      </c>
      <c r="D36" s="24" t="s">
        <v>23</v>
      </c>
      <c r="E36" s="50">
        <v>63.65</v>
      </c>
      <c r="F36" s="51">
        <f>POWER(10,(0.794358141*(LOG10(E36/174.393)*LOG10(E36/174.393))))</f>
        <v>1.4197290378596474</v>
      </c>
      <c r="G36" s="81">
        <v>60</v>
      </c>
      <c r="H36" s="79" t="s">
        <v>138</v>
      </c>
      <c r="I36" s="77" t="s">
        <v>138</v>
      </c>
      <c r="J36" s="75">
        <v>75</v>
      </c>
      <c r="K36" s="76">
        <v>80</v>
      </c>
      <c r="L36" s="78">
        <v>82</v>
      </c>
      <c r="M36" s="29">
        <f>MAX(G36:I36)</f>
        <v>60</v>
      </c>
      <c r="N36" s="29">
        <f>MAX(J36:L36)</f>
        <v>82</v>
      </c>
      <c r="O36" s="30">
        <f>M36+N36</f>
        <v>142</v>
      </c>
      <c r="P36" s="43" t="s">
        <v>127</v>
      </c>
      <c r="Q36" s="52">
        <f>O36*F36</f>
        <v>201.60152337606993</v>
      </c>
    </row>
    <row r="37" spans="1:17" ht="12.75">
      <c r="A37" s="23">
        <v>3</v>
      </c>
      <c r="B37" s="32" t="s">
        <v>82</v>
      </c>
      <c r="C37" s="33">
        <v>1990</v>
      </c>
      <c r="D37" s="24" t="s">
        <v>68</v>
      </c>
      <c r="E37" s="50">
        <v>68.65</v>
      </c>
      <c r="F37" s="51">
        <f>POWER(10,(0.794358141*(LOG10(E37/174.393)*LOG10(E37/174.393))))</f>
        <v>1.349655304990086</v>
      </c>
      <c r="G37" s="75">
        <v>80</v>
      </c>
      <c r="H37" s="76">
        <v>84</v>
      </c>
      <c r="I37" s="80">
        <v>87</v>
      </c>
      <c r="J37" s="75">
        <v>105</v>
      </c>
      <c r="K37" s="78">
        <v>109</v>
      </c>
      <c r="L37" s="79" t="s">
        <v>146</v>
      </c>
      <c r="M37" s="29">
        <f>MAX(G37:I37)</f>
        <v>87</v>
      </c>
      <c r="N37" s="29">
        <f>MAX(J37:L37)</f>
        <v>109</v>
      </c>
      <c r="O37" s="30">
        <f>M37+N37</f>
        <v>196</v>
      </c>
      <c r="P37" s="43" t="s">
        <v>126</v>
      </c>
      <c r="Q37" s="52">
        <f>O37*F37</f>
        <v>264.5324397780568</v>
      </c>
    </row>
    <row r="38" spans="1:17" ht="12.75">
      <c r="A38" s="128" t="s">
        <v>13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2.75">
      <c r="A39" s="23">
        <v>1</v>
      </c>
      <c r="B39" s="32" t="s">
        <v>83</v>
      </c>
      <c r="C39" s="33">
        <v>1999</v>
      </c>
      <c r="D39" s="24" t="s">
        <v>84</v>
      </c>
      <c r="E39" s="50">
        <v>76.3</v>
      </c>
      <c r="F39" s="51">
        <f aca="true" t="shared" si="0" ref="F39:F44">POWER(10,(0.794358141*(LOG10(E39/174.393)*LOG10(E39/174.393))))</f>
        <v>1.2658441657397914</v>
      </c>
      <c r="G39" s="75">
        <v>125</v>
      </c>
      <c r="H39" s="79" t="s">
        <v>143</v>
      </c>
      <c r="I39" s="77" t="s">
        <v>143</v>
      </c>
      <c r="J39" s="75">
        <v>148</v>
      </c>
      <c r="K39" s="78">
        <v>153</v>
      </c>
      <c r="L39" s="78">
        <v>157</v>
      </c>
      <c r="M39" s="29">
        <f aca="true" t="shared" si="1" ref="M39:M44">MAX(G39:I39)</f>
        <v>125</v>
      </c>
      <c r="N39" s="29">
        <f aca="true" t="shared" si="2" ref="N39:N44">MAX(J39:L39)</f>
        <v>157</v>
      </c>
      <c r="O39" s="30">
        <f aca="true" t="shared" si="3" ref="O39:O44">M39+N39</f>
        <v>282</v>
      </c>
      <c r="P39" s="43" t="s">
        <v>126</v>
      </c>
      <c r="Q39" s="52">
        <f aca="true" t="shared" si="4" ref="Q39:Q44">O39*F39</f>
        <v>356.96805473862116</v>
      </c>
    </row>
    <row r="40" spans="1:17" ht="12.75">
      <c r="A40" s="23">
        <v>2</v>
      </c>
      <c r="B40" s="32" t="s">
        <v>39</v>
      </c>
      <c r="C40" s="33">
        <v>2005</v>
      </c>
      <c r="D40" s="24" t="s">
        <v>25</v>
      </c>
      <c r="E40" s="50">
        <v>70</v>
      </c>
      <c r="F40" s="51">
        <f t="shared" si="0"/>
        <v>1.3330283168520434</v>
      </c>
      <c r="G40" s="75">
        <v>25</v>
      </c>
      <c r="H40" s="79" t="s">
        <v>119</v>
      </c>
      <c r="I40" s="77" t="s">
        <v>125</v>
      </c>
      <c r="J40" s="75">
        <v>35</v>
      </c>
      <c r="K40" s="78">
        <v>40</v>
      </c>
      <c r="L40" s="79" t="s">
        <v>121</v>
      </c>
      <c r="M40" s="29">
        <f t="shared" si="1"/>
        <v>25</v>
      </c>
      <c r="N40" s="29">
        <f t="shared" si="2"/>
        <v>40</v>
      </c>
      <c r="O40" s="30">
        <f t="shared" si="3"/>
        <v>65</v>
      </c>
      <c r="P40" s="43">
        <v>7</v>
      </c>
      <c r="Q40" s="52">
        <f t="shared" si="4"/>
        <v>86.64684059538281</v>
      </c>
    </row>
    <row r="41" spans="1:17" ht="12.75">
      <c r="A41" s="23">
        <v>3</v>
      </c>
      <c r="B41" s="32" t="s">
        <v>38</v>
      </c>
      <c r="C41" s="33">
        <v>2000</v>
      </c>
      <c r="D41" s="24" t="s">
        <v>21</v>
      </c>
      <c r="E41" s="50">
        <v>70.6</v>
      </c>
      <c r="F41" s="51">
        <f t="shared" si="0"/>
        <v>1.3259152725583292</v>
      </c>
      <c r="G41" s="75">
        <v>65</v>
      </c>
      <c r="H41" s="78">
        <v>70</v>
      </c>
      <c r="I41" s="77" t="s">
        <v>140</v>
      </c>
      <c r="J41" s="75">
        <v>85</v>
      </c>
      <c r="K41" s="79" t="s">
        <v>141</v>
      </c>
      <c r="L41" s="79" t="s">
        <v>141</v>
      </c>
      <c r="M41" s="29">
        <f t="shared" si="1"/>
        <v>70</v>
      </c>
      <c r="N41" s="29">
        <f t="shared" si="2"/>
        <v>85</v>
      </c>
      <c r="O41" s="30">
        <f t="shared" si="3"/>
        <v>155</v>
      </c>
      <c r="P41" s="43">
        <v>6</v>
      </c>
      <c r="Q41" s="52">
        <f t="shared" si="4"/>
        <v>205.516867246541</v>
      </c>
    </row>
    <row r="42" spans="1:17" ht="12.75">
      <c r="A42" s="23">
        <v>4</v>
      </c>
      <c r="B42" s="32" t="s">
        <v>85</v>
      </c>
      <c r="C42" s="33">
        <v>1991</v>
      </c>
      <c r="D42" s="24" t="s">
        <v>86</v>
      </c>
      <c r="E42" s="50">
        <v>74.9</v>
      </c>
      <c r="F42" s="51">
        <f t="shared" si="0"/>
        <v>1.2794368172538901</v>
      </c>
      <c r="G42" s="75">
        <v>95</v>
      </c>
      <c r="H42" s="79" t="s">
        <v>142</v>
      </c>
      <c r="I42" s="77" t="s">
        <v>142</v>
      </c>
      <c r="J42" s="82" t="s">
        <v>147</v>
      </c>
      <c r="K42" s="78">
        <v>125</v>
      </c>
      <c r="L42" s="78">
        <v>130</v>
      </c>
      <c r="M42" s="29">
        <f t="shared" si="1"/>
        <v>95</v>
      </c>
      <c r="N42" s="29">
        <f t="shared" si="2"/>
        <v>130</v>
      </c>
      <c r="O42" s="30">
        <f t="shared" si="3"/>
        <v>225</v>
      </c>
      <c r="P42" s="43" t="s">
        <v>127</v>
      </c>
      <c r="Q42" s="52">
        <f t="shared" si="4"/>
        <v>287.8732838821253</v>
      </c>
    </row>
    <row r="43" spans="1:17" ht="12.75">
      <c r="A43" s="23">
        <v>5</v>
      </c>
      <c r="B43" s="32" t="s">
        <v>24</v>
      </c>
      <c r="C43" s="33">
        <v>1998</v>
      </c>
      <c r="D43" s="24" t="s">
        <v>21</v>
      </c>
      <c r="E43" s="50">
        <v>74.55</v>
      </c>
      <c r="F43" s="51">
        <f t="shared" si="0"/>
        <v>1.28294584413586</v>
      </c>
      <c r="G43" s="82" t="s">
        <v>141</v>
      </c>
      <c r="H43" s="78">
        <v>90</v>
      </c>
      <c r="I43" s="80">
        <v>96</v>
      </c>
      <c r="J43" s="75">
        <v>115</v>
      </c>
      <c r="K43" s="78">
        <v>121</v>
      </c>
      <c r="L43" s="76">
        <v>127</v>
      </c>
      <c r="M43" s="29">
        <f t="shared" si="1"/>
        <v>96</v>
      </c>
      <c r="N43" s="29">
        <f t="shared" si="2"/>
        <v>127</v>
      </c>
      <c r="O43" s="30">
        <f t="shared" si="3"/>
        <v>223</v>
      </c>
      <c r="P43" s="43" t="s">
        <v>130</v>
      </c>
      <c r="Q43" s="52">
        <f t="shared" si="4"/>
        <v>286.0969232422968</v>
      </c>
    </row>
    <row r="44" spans="1:17" ht="12.75">
      <c r="A44" s="23">
        <v>6</v>
      </c>
      <c r="B44" s="32" t="s">
        <v>134</v>
      </c>
      <c r="C44" s="33">
        <v>1996</v>
      </c>
      <c r="D44" s="24" t="s">
        <v>25</v>
      </c>
      <c r="E44" s="50">
        <v>75.9</v>
      </c>
      <c r="F44" s="51">
        <f t="shared" si="0"/>
        <v>1.2696568831496926</v>
      </c>
      <c r="G44" s="82" t="s">
        <v>136</v>
      </c>
      <c r="H44" s="78">
        <v>61</v>
      </c>
      <c r="I44" s="77" t="s">
        <v>137</v>
      </c>
      <c r="J44" s="75">
        <v>95</v>
      </c>
      <c r="K44" s="78">
        <v>103</v>
      </c>
      <c r="L44" s="79" t="s">
        <v>145</v>
      </c>
      <c r="M44" s="29">
        <f t="shared" si="1"/>
        <v>61</v>
      </c>
      <c r="N44" s="29">
        <f t="shared" si="2"/>
        <v>103</v>
      </c>
      <c r="O44" s="30">
        <f t="shared" si="3"/>
        <v>164</v>
      </c>
      <c r="P44" s="43">
        <v>4</v>
      </c>
      <c r="Q44" s="52">
        <f t="shared" si="4"/>
        <v>208.22372883654958</v>
      </c>
    </row>
    <row r="45" spans="1:17" ht="12.75">
      <c r="A45" s="13"/>
      <c r="B45" s="13"/>
      <c r="C45" s="13"/>
      <c r="D45" s="41"/>
      <c r="E45" s="45"/>
      <c r="F45" s="46"/>
      <c r="G45" s="13"/>
      <c r="H45" s="40"/>
      <c r="I45" s="41"/>
      <c r="J45" s="13"/>
      <c r="K45" s="40"/>
      <c r="L45" s="42"/>
      <c r="M45" s="47"/>
      <c r="N45" s="47"/>
      <c r="O45" s="47"/>
      <c r="P45" s="39"/>
      <c r="Q45" s="14"/>
    </row>
    <row r="46" spans="2:14" ht="12.75">
      <c r="B46" s="38" t="s">
        <v>18</v>
      </c>
      <c r="C46" s="70" t="s">
        <v>110</v>
      </c>
      <c r="D46" s="72"/>
      <c r="E46" s="99" t="s">
        <v>11</v>
      </c>
      <c r="F46" s="99"/>
      <c r="G46" s="70" t="s">
        <v>109</v>
      </c>
      <c r="H46" s="70"/>
      <c r="I46" s="71"/>
      <c r="J46" s="7"/>
      <c r="K46" s="100" t="s">
        <v>10</v>
      </c>
      <c r="L46" s="100"/>
      <c r="M46" s="69" t="s">
        <v>105</v>
      </c>
      <c r="N46" s="16"/>
    </row>
    <row r="47" spans="2:14" ht="12.75">
      <c r="B47" s="13"/>
      <c r="C47" s="70" t="s">
        <v>108</v>
      </c>
      <c r="D47" s="72"/>
      <c r="E47" s="7"/>
      <c r="F47" s="8"/>
      <c r="G47" s="70" t="s">
        <v>112</v>
      </c>
      <c r="H47" s="70"/>
      <c r="I47" s="71"/>
      <c r="J47" s="7"/>
      <c r="K47" s="6"/>
      <c r="L47" s="19" t="s">
        <v>103</v>
      </c>
      <c r="M47" s="69" t="s">
        <v>135</v>
      </c>
      <c r="N47" s="31"/>
    </row>
    <row r="48" spans="2:14" ht="12.75">
      <c r="B48" s="10"/>
      <c r="C48" s="70" t="s">
        <v>113</v>
      </c>
      <c r="D48" s="72"/>
      <c r="E48" s="7"/>
      <c r="F48" s="8"/>
      <c r="G48" s="70" t="s">
        <v>111</v>
      </c>
      <c r="H48" s="15"/>
      <c r="J48" s="7"/>
      <c r="K48" s="7"/>
      <c r="N48" s="31"/>
    </row>
    <row r="49" spans="2:14" ht="12.75">
      <c r="B49" s="10"/>
      <c r="C49" s="70"/>
      <c r="D49" s="72"/>
      <c r="E49" s="7"/>
      <c r="F49" s="8"/>
      <c r="G49" s="19"/>
      <c r="H49" s="15"/>
      <c r="J49" s="7"/>
      <c r="K49" s="7"/>
      <c r="N49" s="31"/>
    </row>
    <row r="50" spans="2:14" ht="13.5" thickBot="1">
      <c r="B50" s="68" t="s">
        <v>104</v>
      </c>
      <c r="C50" s="19"/>
      <c r="D50" s="13"/>
      <c r="E50" s="7"/>
      <c r="F50" s="8"/>
      <c r="G50" s="19"/>
      <c r="H50" s="15"/>
      <c r="J50" s="7"/>
      <c r="K50" s="6"/>
      <c r="L50" s="21"/>
      <c r="M50" s="20"/>
      <c r="N50" s="31"/>
    </row>
    <row r="51" spans="1:17" ht="13.5" thickBot="1">
      <c r="A51" s="112" t="s">
        <v>0</v>
      </c>
      <c r="B51" s="113"/>
      <c r="C51" s="113"/>
      <c r="D51" s="113"/>
      <c r="E51" s="113"/>
      <c r="F51" s="124"/>
      <c r="G51" s="121" t="s">
        <v>1</v>
      </c>
      <c r="H51" s="113"/>
      <c r="I51" s="113"/>
      <c r="J51" s="113"/>
      <c r="K51" s="113"/>
      <c r="L51" s="124"/>
      <c r="M51" s="121" t="s">
        <v>2</v>
      </c>
      <c r="N51" s="113"/>
      <c r="O51" s="113"/>
      <c r="P51" s="113"/>
      <c r="Q51" s="114"/>
    </row>
    <row r="52" spans="1:17" ht="12.75">
      <c r="A52" s="122" t="s">
        <v>17</v>
      </c>
      <c r="B52" s="122" t="s">
        <v>3</v>
      </c>
      <c r="C52" s="122" t="s">
        <v>5</v>
      </c>
      <c r="D52" s="122" t="s">
        <v>4</v>
      </c>
      <c r="E52" s="101" t="s">
        <v>6</v>
      </c>
      <c r="F52" s="103" t="s">
        <v>40</v>
      </c>
      <c r="G52" s="105" t="s">
        <v>7</v>
      </c>
      <c r="H52" s="106"/>
      <c r="I52" s="73"/>
      <c r="J52" s="74" t="s">
        <v>8</v>
      </c>
      <c r="K52" s="106"/>
      <c r="L52" s="63"/>
      <c r="M52" s="137" t="s">
        <v>41</v>
      </c>
      <c r="N52" s="117" t="s">
        <v>42</v>
      </c>
      <c r="O52" s="119" t="s">
        <v>43</v>
      </c>
      <c r="P52" s="115" t="s">
        <v>32</v>
      </c>
      <c r="Q52" s="135" t="s">
        <v>9</v>
      </c>
    </row>
    <row r="53" spans="1:17" ht="13.5" thickBot="1">
      <c r="A53" s="129"/>
      <c r="B53" s="129"/>
      <c r="C53" s="129"/>
      <c r="D53" s="129"/>
      <c r="E53" s="134"/>
      <c r="F53" s="127"/>
      <c r="G53" s="11">
        <v>1</v>
      </c>
      <c r="H53" s="11">
        <v>2</v>
      </c>
      <c r="I53" s="12">
        <v>3</v>
      </c>
      <c r="J53" s="11">
        <v>1</v>
      </c>
      <c r="K53" s="11">
        <v>2</v>
      </c>
      <c r="L53" s="12">
        <v>3</v>
      </c>
      <c r="M53" s="138"/>
      <c r="N53" s="125"/>
      <c r="O53" s="126"/>
      <c r="P53" s="131"/>
      <c r="Q53" s="136"/>
    </row>
    <row r="54" spans="1:17" ht="12.75">
      <c r="A54" s="145" t="s">
        <v>14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7"/>
    </row>
    <row r="55" spans="1:17" ht="12.75">
      <c r="A55" s="23">
        <v>1</v>
      </c>
      <c r="B55" s="32" t="s">
        <v>87</v>
      </c>
      <c r="C55" s="33">
        <v>1984</v>
      </c>
      <c r="D55" s="24" t="s">
        <v>25</v>
      </c>
      <c r="E55" s="50">
        <v>79</v>
      </c>
      <c r="F55" s="51">
        <f>POWER(10,(0.794358141*(LOG10(E55/174.393)*LOG10(E55/174.393))))</f>
        <v>1.241502477430619</v>
      </c>
      <c r="G55" s="75">
        <v>72</v>
      </c>
      <c r="H55" s="79" t="s">
        <v>152</v>
      </c>
      <c r="I55" s="77" t="s">
        <v>152</v>
      </c>
      <c r="J55" s="75">
        <v>100</v>
      </c>
      <c r="K55" s="79" t="s">
        <v>131</v>
      </c>
      <c r="L55" s="79" t="s">
        <v>158</v>
      </c>
      <c r="M55" s="29">
        <f>MAX(G55:I55)</f>
        <v>72</v>
      </c>
      <c r="N55" s="29">
        <f>MAX(J55:L55)</f>
        <v>100</v>
      </c>
      <c r="O55" s="30">
        <f>M55+N55</f>
        <v>172</v>
      </c>
      <c r="P55" s="43">
        <v>6</v>
      </c>
      <c r="Q55" s="52">
        <f>O55*F55</f>
        <v>213.53842611806647</v>
      </c>
    </row>
    <row r="56" spans="1:17" ht="12.75">
      <c r="A56" s="23">
        <v>2</v>
      </c>
      <c r="B56" s="32" t="s">
        <v>88</v>
      </c>
      <c r="C56" s="33">
        <v>1999</v>
      </c>
      <c r="D56" s="24" t="s">
        <v>21</v>
      </c>
      <c r="E56" s="50">
        <v>78.85</v>
      </c>
      <c r="F56" s="51">
        <f>POWER(10,(0.794358141*(LOG10(E56/174.393)*LOG10(E56/174.393))))</f>
        <v>1.2427938513625894</v>
      </c>
      <c r="G56" s="75">
        <v>90</v>
      </c>
      <c r="H56" s="79" t="s">
        <v>153</v>
      </c>
      <c r="I56" s="77" t="s">
        <v>154</v>
      </c>
      <c r="J56" s="82" t="s">
        <v>156</v>
      </c>
      <c r="K56" s="78">
        <v>115</v>
      </c>
      <c r="L56" s="79" t="s">
        <v>160</v>
      </c>
      <c r="M56" s="29">
        <f>MAX(G56:I56)</f>
        <v>90</v>
      </c>
      <c r="N56" s="29">
        <f>MAX(J56:L56)</f>
        <v>115</v>
      </c>
      <c r="O56" s="30">
        <f>M56+N56</f>
        <v>205</v>
      </c>
      <c r="P56" s="43" t="s">
        <v>130</v>
      </c>
      <c r="Q56" s="52">
        <f>O56*F56</f>
        <v>254.7727395293308</v>
      </c>
    </row>
    <row r="57" spans="1:17" ht="12.75">
      <c r="A57" s="23">
        <v>3</v>
      </c>
      <c r="B57" s="32" t="s">
        <v>90</v>
      </c>
      <c r="C57" s="33">
        <v>1993</v>
      </c>
      <c r="D57" s="24" t="s">
        <v>86</v>
      </c>
      <c r="E57" s="50">
        <v>78.8</v>
      </c>
      <c r="F57" s="51">
        <f>POWER(10,(0.794358141*(LOG10(E57/174.393)*LOG10(E57/174.393))))</f>
        <v>1.24322584384189</v>
      </c>
      <c r="G57" s="75">
        <v>90</v>
      </c>
      <c r="H57" s="78">
        <v>95</v>
      </c>
      <c r="I57" s="80">
        <v>98</v>
      </c>
      <c r="J57" s="75">
        <v>110</v>
      </c>
      <c r="K57" s="79" t="s">
        <v>159</v>
      </c>
      <c r="L57" s="79" t="s">
        <v>159</v>
      </c>
      <c r="M57" s="29">
        <f>MAX(G57:I57)</f>
        <v>98</v>
      </c>
      <c r="N57" s="29">
        <f>MAX(J57:L57)</f>
        <v>110</v>
      </c>
      <c r="O57" s="30">
        <f>M57+N57</f>
        <v>208</v>
      </c>
      <c r="P57" s="43" t="s">
        <v>127</v>
      </c>
      <c r="Q57" s="52">
        <f>O57*F57</f>
        <v>258.5909755191131</v>
      </c>
    </row>
    <row r="58" spans="1:17" ht="12.75">
      <c r="A58" s="23">
        <v>4</v>
      </c>
      <c r="B58" s="32" t="s">
        <v>91</v>
      </c>
      <c r="C58" s="33">
        <v>1987</v>
      </c>
      <c r="D58" s="24" t="s">
        <v>92</v>
      </c>
      <c r="E58" s="50">
        <v>79.7</v>
      </c>
      <c r="F58" s="51">
        <f>POWER(10,(0.794358141*(LOG10(E58/174.393)*LOG10(E58/174.393))))</f>
        <v>1.235566171836071</v>
      </c>
      <c r="G58" s="75">
        <v>80</v>
      </c>
      <c r="H58" s="79" t="s">
        <v>144</v>
      </c>
      <c r="I58" s="77" t="s">
        <v>144</v>
      </c>
      <c r="J58" s="82" t="s">
        <v>155</v>
      </c>
      <c r="K58" s="78">
        <v>110</v>
      </c>
      <c r="L58" s="78">
        <v>113</v>
      </c>
      <c r="M58" s="29">
        <f>MAX(G58:I58)</f>
        <v>80</v>
      </c>
      <c r="N58" s="29">
        <f>MAX(J58:L58)</f>
        <v>113</v>
      </c>
      <c r="O58" s="30">
        <f>M58+N58</f>
        <v>193</v>
      </c>
      <c r="P58" s="43">
        <v>4</v>
      </c>
      <c r="Q58" s="52">
        <f>O58*F58</f>
        <v>238.46427116436172</v>
      </c>
    </row>
    <row r="59" spans="1:17" ht="12.75">
      <c r="A59" s="23">
        <v>5</v>
      </c>
      <c r="B59" s="32" t="s">
        <v>94</v>
      </c>
      <c r="C59" s="33">
        <v>1988</v>
      </c>
      <c r="D59" s="24" t="s">
        <v>148</v>
      </c>
      <c r="E59" s="50">
        <v>84.5</v>
      </c>
      <c r="F59" s="51">
        <f>POWER(10,(0.794358141*(LOG10(E59/174.393)*LOG10(E59/174.393))))</f>
        <v>1.198550384828072</v>
      </c>
      <c r="G59" s="75">
        <v>85</v>
      </c>
      <c r="H59" s="78">
        <v>90</v>
      </c>
      <c r="I59" s="80">
        <v>94</v>
      </c>
      <c r="J59" s="75">
        <v>107</v>
      </c>
      <c r="K59" s="78">
        <v>112</v>
      </c>
      <c r="L59" s="76">
        <v>116</v>
      </c>
      <c r="M59" s="29">
        <f>MAX(G59:I59)</f>
        <v>94</v>
      </c>
      <c r="N59" s="29">
        <f>MAX(J59:L59)</f>
        <v>116</v>
      </c>
      <c r="O59" s="30">
        <f>M59+N59</f>
        <v>210</v>
      </c>
      <c r="P59" s="43" t="s">
        <v>126</v>
      </c>
      <c r="Q59" s="52">
        <f>O59*F59</f>
        <v>251.69558081389513</v>
      </c>
    </row>
    <row r="60" spans="1:17" ht="12.75">
      <c r="A60" s="128" t="s">
        <v>15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</row>
    <row r="61" spans="1:17" ht="12.75">
      <c r="A61" s="23">
        <v>1</v>
      </c>
      <c r="B61" s="32" t="s">
        <v>93</v>
      </c>
      <c r="C61" s="33">
        <v>1998</v>
      </c>
      <c r="D61" s="24" t="s">
        <v>25</v>
      </c>
      <c r="E61" s="50">
        <v>87.4</v>
      </c>
      <c r="F61" s="51">
        <f>POWER(10,(0.794358141*(LOG10(E61/174.393)*LOG10(E61/174.393))))</f>
        <v>1.1789642308121884</v>
      </c>
      <c r="G61" s="75">
        <v>65</v>
      </c>
      <c r="H61" s="76">
        <v>70</v>
      </c>
      <c r="I61" s="77" t="s">
        <v>151</v>
      </c>
      <c r="J61" s="75">
        <v>95</v>
      </c>
      <c r="K61" s="78">
        <v>100</v>
      </c>
      <c r="L61" s="79" t="s">
        <v>157</v>
      </c>
      <c r="M61" s="29">
        <f>MAX(G61:I61)</f>
        <v>70</v>
      </c>
      <c r="N61" s="29">
        <f>MAX(J61:L61)</f>
        <v>100</v>
      </c>
      <c r="O61" s="30">
        <f>M61+N61</f>
        <v>170</v>
      </c>
      <c r="P61" s="43">
        <v>5</v>
      </c>
      <c r="Q61" s="52">
        <f>O61*F61</f>
        <v>200.42391923807202</v>
      </c>
    </row>
    <row r="62" spans="1:17" ht="12.75">
      <c r="A62" s="23">
        <v>2</v>
      </c>
      <c r="B62" s="32" t="s">
        <v>89</v>
      </c>
      <c r="C62" s="33">
        <v>1995</v>
      </c>
      <c r="D62" s="24" t="s">
        <v>68</v>
      </c>
      <c r="E62" s="50">
        <v>86.1</v>
      </c>
      <c r="F62" s="51">
        <f>POWER(10,(0.794358141*(LOG10(E62/174.393)*LOG10(E62/174.393))))</f>
        <v>1.1875076116960794</v>
      </c>
      <c r="G62" s="75">
        <v>72</v>
      </c>
      <c r="H62" s="76">
        <v>77</v>
      </c>
      <c r="I62" s="80">
        <v>80</v>
      </c>
      <c r="J62" s="75">
        <v>105</v>
      </c>
      <c r="K62" s="78">
        <v>110</v>
      </c>
      <c r="L62" s="78">
        <v>115</v>
      </c>
      <c r="M62" s="29">
        <f>MAX(G62:I62)</f>
        <v>80</v>
      </c>
      <c r="N62" s="29">
        <f>MAX(J62:L62)</f>
        <v>115</v>
      </c>
      <c r="O62" s="30">
        <f>M62+N62</f>
        <v>195</v>
      </c>
      <c r="P62" s="43">
        <v>4</v>
      </c>
      <c r="Q62" s="52">
        <f>O62*F62</f>
        <v>231.5639842807355</v>
      </c>
    </row>
    <row r="63" spans="1:17" ht="12.75">
      <c r="A63" s="23">
        <v>3</v>
      </c>
      <c r="B63" s="32" t="s">
        <v>95</v>
      </c>
      <c r="C63" s="33">
        <v>2003</v>
      </c>
      <c r="D63" s="24" t="s">
        <v>23</v>
      </c>
      <c r="E63" s="50">
        <v>94</v>
      </c>
      <c r="F63" s="51">
        <f>POWER(10,(0.794358141*(LOG10(E63/174.393)*LOG10(E63/174.393))))</f>
        <v>1.140840489258898</v>
      </c>
      <c r="G63" s="75">
        <v>42</v>
      </c>
      <c r="H63" s="76">
        <v>47</v>
      </c>
      <c r="I63" s="77" t="s">
        <v>149</v>
      </c>
      <c r="J63" s="75">
        <v>60</v>
      </c>
      <c r="K63" s="78">
        <v>65</v>
      </c>
      <c r="L63" s="78">
        <v>68</v>
      </c>
      <c r="M63" s="29">
        <f>MAX(G63:I63)</f>
        <v>47</v>
      </c>
      <c r="N63" s="29">
        <f>MAX(J63:L63)</f>
        <v>68</v>
      </c>
      <c r="O63" s="30">
        <f>M63+N63</f>
        <v>115</v>
      </c>
      <c r="P63" s="43">
        <v>7</v>
      </c>
      <c r="Q63" s="52">
        <f>O63*F63</f>
        <v>131.19665626477325</v>
      </c>
    </row>
    <row r="64" spans="1:17" ht="12.75">
      <c r="A64" s="23">
        <v>4</v>
      </c>
      <c r="B64" s="32" t="s">
        <v>63</v>
      </c>
      <c r="C64" s="33">
        <v>1990</v>
      </c>
      <c r="D64" s="24" t="s">
        <v>54</v>
      </c>
      <c r="E64" s="50">
        <v>87</v>
      </c>
      <c r="F64" s="51">
        <f>POWER(10,(0.794358141*(LOG10(E64/174.393)*LOG10(E64/174.393))))</f>
        <v>1.1815533614078968</v>
      </c>
      <c r="G64" s="82" t="s">
        <v>155</v>
      </c>
      <c r="H64" s="78">
        <v>110</v>
      </c>
      <c r="I64" s="77" t="s">
        <v>156</v>
      </c>
      <c r="J64" s="75">
        <v>134</v>
      </c>
      <c r="K64" s="78">
        <v>140</v>
      </c>
      <c r="L64" s="76">
        <v>147</v>
      </c>
      <c r="M64" s="29">
        <f>MAX(G64:I64)</f>
        <v>110</v>
      </c>
      <c r="N64" s="29">
        <f>MAX(J64:L64)</f>
        <v>147</v>
      </c>
      <c r="O64" s="30">
        <f>M64+N64</f>
        <v>257</v>
      </c>
      <c r="P64" s="43" t="s">
        <v>126</v>
      </c>
      <c r="Q64" s="52">
        <f>O64*F64</f>
        <v>303.6592138818295</v>
      </c>
    </row>
    <row r="65" spans="1:17" ht="12.75">
      <c r="A65" s="128" t="s">
        <v>16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</row>
    <row r="66" spans="1:17" ht="12.75">
      <c r="A66" s="23">
        <v>1</v>
      </c>
      <c r="B66" s="32" t="s">
        <v>97</v>
      </c>
      <c r="C66" s="33">
        <v>2002</v>
      </c>
      <c r="D66" s="24" t="s">
        <v>23</v>
      </c>
      <c r="E66" s="50">
        <v>98.6</v>
      </c>
      <c r="F66" s="51">
        <f>POWER(10,(0.794358141*(LOG10(E66/174.393)*LOG10(E66/174.393))))</f>
        <v>1.1187144284439838</v>
      </c>
      <c r="G66" s="75">
        <v>45</v>
      </c>
      <c r="H66" s="76">
        <v>50</v>
      </c>
      <c r="I66" s="77" t="s">
        <v>150</v>
      </c>
      <c r="J66" s="75">
        <v>63</v>
      </c>
      <c r="K66" s="78">
        <v>68</v>
      </c>
      <c r="L66" s="79" t="s">
        <v>140</v>
      </c>
      <c r="M66" s="29">
        <f>MAX(G66:I66)</f>
        <v>50</v>
      </c>
      <c r="N66" s="29">
        <f>MAX(J66:L66)</f>
        <v>68</v>
      </c>
      <c r="O66" s="30">
        <f>M66+N66</f>
        <v>118</v>
      </c>
      <c r="P66" s="43">
        <v>5</v>
      </c>
      <c r="Q66" s="52">
        <f>O66*F66</f>
        <v>132.0083025563901</v>
      </c>
    </row>
    <row r="67" spans="1:17" ht="12.75">
      <c r="A67" s="13"/>
      <c r="B67" s="13"/>
      <c r="C67" s="13"/>
      <c r="D67" s="41"/>
      <c r="E67" s="45"/>
      <c r="F67" s="46"/>
      <c r="G67" s="13"/>
      <c r="H67" s="40"/>
      <c r="I67" s="41"/>
      <c r="J67" s="13"/>
      <c r="K67" s="40"/>
      <c r="L67" s="42"/>
      <c r="M67" s="47"/>
      <c r="N67" s="47"/>
      <c r="O67" s="47"/>
      <c r="P67" s="39"/>
      <c r="Q67" s="14"/>
    </row>
    <row r="68" spans="2:14" ht="12.75">
      <c r="B68" s="38" t="s">
        <v>18</v>
      </c>
      <c r="C68" s="70" t="s">
        <v>111</v>
      </c>
      <c r="D68" s="72"/>
      <c r="E68" s="99" t="s">
        <v>11</v>
      </c>
      <c r="F68" s="99"/>
      <c r="G68" s="70" t="s">
        <v>109</v>
      </c>
      <c r="H68" s="70"/>
      <c r="I68" s="71"/>
      <c r="J68" s="7"/>
      <c r="K68" s="100" t="s">
        <v>10</v>
      </c>
      <c r="L68" s="100"/>
      <c r="M68" s="69" t="s">
        <v>105</v>
      </c>
      <c r="N68" s="16"/>
    </row>
    <row r="69" spans="2:14" ht="12.75">
      <c r="B69" s="13"/>
      <c r="C69" s="70" t="s">
        <v>113</v>
      </c>
      <c r="D69" s="72"/>
      <c r="E69" s="7"/>
      <c r="F69" s="8"/>
      <c r="G69" s="70" t="s">
        <v>112</v>
      </c>
      <c r="H69" s="70"/>
      <c r="I69" s="71"/>
      <c r="J69" s="7"/>
      <c r="K69" s="6"/>
      <c r="L69" s="19" t="s">
        <v>103</v>
      </c>
      <c r="M69" s="69" t="s">
        <v>135</v>
      </c>
      <c r="N69" s="31"/>
    </row>
    <row r="70" spans="2:14" ht="12.75">
      <c r="B70" s="13"/>
      <c r="C70" s="70" t="s">
        <v>110</v>
      </c>
      <c r="D70" s="72"/>
      <c r="E70" s="7"/>
      <c r="F70" s="8"/>
      <c r="G70" s="70" t="s">
        <v>108</v>
      </c>
      <c r="H70" s="70"/>
      <c r="I70" s="71"/>
      <c r="J70" s="7"/>
      <c r="K70" s="6"/>
      <c r="L70" s="21"/>
      <c r="M70" s="69"/>
      <c r="N70" s="31"/>
    </row>
    <row r="71" spans="2:11" ht="12.75">
      <c r="B71" s="10"/>
      <c r="C71" s="70"/>
      <c r="D71" s="72"/>
      <c r="E71" s="7"/>
      <c r="F71" s="8"/>
      <c r="G71" s="70"/>
      <c r="H71" s="15"/>
      <c r="J71" s="7"/>
      <c r="K71" s="7"/>
    </row>
    <row r="72" spans="1:11" ht="13.5" thickBot="1">
      <c r="A72" s="6"/>
      <c r="B72" s="68" t="s">
        <v>174</v>
      </c>
      <c r="E72" s="18"/>
      <c r="G72" s="19"/>
      <c r="H72" s="15"/>
      <c r="J72" s="7"/>
      <c r="K72" s="7"/>
    </row>
    <row r="73" spans="1:21" ht="13.5" thickBot="1">
      <c r="A73" s="112" t="s">
        <v>0</v>
      </c>
      <c r="B73" s="113"/>
      <c r="C73" s="113"/>
      <c r="D73" s="113"/>
      <c r="E73" s="113"/>
      <c r="F73" s="124"/>
      <c r="G73" s="121" t="s">
        <v>1</v>
      </c>
      <c r="H73" s="113"/>
      <c r="I73" s="113"/>
      <c r="J73" s="113"/>
      <c r="K73" s="113"/>
      <c r="L73" s="113"/>
      <c r="M73" s="112" t="s">
        <v>2</v>
      </c>
      <c r="N73" s="113"/>
      <c r="O73" s="113"/>
      <c r="P73" s="113"/>
      <c r="Q73" s="114"/>
      <c r="R73" s="143" t="s">
        <v>61</v>
      </c>
      <c r="S73" s="144"/>
      <c r="T73" s="144"/>
      <c r="U73" s="144"/>
    </row>
    <row r="74" spans="1:21" ht="12.75">
      <c r="A74" s="122" t="s">
        <v>17</v>
      </c>
      <c r="B74" s="122" t="s">
        <v>3</v>
      </c>
      <c r="C74" s="122" t="s">
        <v>5</v>
      </c>
      <c r="D74" s="122" t="s">
        <v>4</v>
      </c>
      <c r="E74" s="101" t="s">
        <v>6</v>
      </c>
      <c r="F74" s="103" t="s">
        <v>40</v>
      </c>
      <c r="G74" s="105" t="s">
        <v>7</v>
      </c>
      <c r="H74" s="106"/>
      <c r="I74" s="73"/>
      <c r="J74" s="74" t="s">
        <v>8</v>
      </c>
      <c r="K74" s="106"/>
      <c r="L74" s="63"/>
      <c r="M74" s="137" t="s">
        <v>41</v>
      </c>
      <c r="N74" s="117" t="s">
        <v>42</v>
      </c>
      <c r="O74" s="119" t="s">
        <v>43</v>
      </c>
      <c r="P74" s="115" t="s">
        <v>32</v>
      </c>
      <c r="Q74" s="101" t="s">
        <v>45</v>
      </c>
      <c r="R74" s="101" t="s">
        <v>46</v>
      </c>
      <c r="S74" s="101" t="s">
        <v>47</v>
      </c>
      <c r="T74" s="101" t="s">
        <v>60</v>
      </c>
      <c r="U74" s="141" t="s">
        <v>65</v>
      </c>
    </row>
    <row r="75" spans="1:21" ht="13.5" thickBot="1">
      <c r="A75" s="123"/>
      <c r="B75" s="123"/>
      <c r="C75" s="123"/>
      <c r="D75" s="123"/>
      <c r="E75" s="102"/>
      <c r="F75" s="104"/>
      <c r="G75" s="11">
        <v>1</v>
      </c>
      <c r="H75" s="11">
        <v>2</v>
      </c>
      <c r="I75" s="12">
        <v>3</v>
      </c>
      <c r="J75" s="11">
        <v>1</v>
      </c>
      <c r="K75" s="11">
        <v>2</v>
      </c>
      <c r="L75" s="12">
        <v>3</v>
      </c>
      <c r="M75" s="148"/>
      <c r="N75" s="118"/>
      <c r="O75" s="120"/>
      <c r="P75" s="116"/>
      <c r="Q75" s="102"/>
      <c r="R75" s="102"/>
      <c r="S75" s="102"/>
      <c r="T75" s="102"/>
      <c r="U75" s="142"/>
    </row>
    <row r="76" spans="1:21" ht="12.75">
      <c r="A76" s="145" t="s">
        <v>12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7"/>
    </row>
    <row r="77" spans="1:21" ht="12.75">
      <c r="A77" s="23">
        <v>1</v>
      </c>
      <c r="B77" s="62" t="s">
        <v>20</v>
      </c>
      <c r="C77" s="33">
        <v>1962</v>
      </c>
      <c r="D77" s="24" t="s">
        <v>98</v>
      </c>
      <c r="E77" s="50">
        <v>58</v>
      </c>
      <c r="F77" s="51">
        <f>POWER(10,(0.794358141*(LOG10(E77/174.393)*LOG10(E77/174.393))))</f>
        <v>1.5190598163847933</v>
      </c>
      <c r="G77" s="75">
        <v>40</v>
      </c>
      <c r="H77" s="79" t="s">
        <v>161</v>
      </c>
      <c r="I77" s="80">
        <v>55</v>
      </c>
      <c r="J77" s="75">
        <v>50</v>
      </c>
      <c r="K77" s="76">
        <v>60</v>
      </c>
      <c r="L77" s="78">
        <v>65</v>
      </c>
      <c r="M77" s="29">
        <f>MAX(G77:I77)</f>
        <v>55</v>
      </c>
      <c r="N77" s="29">
        <f>MAX(J77:L77)</f>
        <v>65</v>
      </c>
      <c r="O77" s="30">
        <f>M77+N77</f>
        <v>120</v>
      </c>
      <c r="P77" s="43" t="s">
        <v>126</v>
      </c>
      <c r="Q77" s="52">
        <f>O77*F77</f>
        <v>182.2871779661752</v>
      </c>
      <c r="R77" s="60">
        <f>Q77*T77</f>
        <v>246.08769025433654</v>
      </c>
      <c r="S77" s="25" t="s">
        <v>48</v>
      </c>
      <c r="T77" s="66">
        <v>1.35</v>
      </c>
      <c r="U77" s="43" t="s">
        <v>126</v>
      </c>
    </row>
    <row r="78" spans="1:21" ht="12.75">
      <c r="A78" s="109" t="s">
        <v>13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1"/>
    </row>
    <row r="79" spans="1:21" ht="12.75">
      <c r="A79" s="23">
        <v>1</v>
      </c>
      <c r="B79" s="62" t="s">
        <v>50</v>
      </c>
      <c r="C79" s="33">
        <v>1978</v>
      </c>
      <c r="D79" s="24" t="s">
        <v>26</v>
      </c>
      <c r="E79" s="50">
        <v>74</v>
      </c>
      <c r="F79" s="51">
        <f>POWER(10,(0.794358141*(LOG10(E79/174.393)*LOG10(E79/174.393))))</f>
        <v>1.2885528901121517</v>
      </c>
      <c r="G79" s="75">
        <v>65</v>
      </c>
      <c r="H79" s="78">
        <v>70</v>
      </c>
      <c r="I79" s="77" t="s">
        <v>162</v>
      </c>
      <c r="J79" s="75">
        <v>80</v>
      </c>
      <c r="K79" s="76">
        <v>85</v>
      </c>
      <c r="L79" s="78">
        <v>92</v>
      </c>
      <c r="M79" s="29">
        <f>MAX(G79:I79)</f>
        <v>70</v>
      </c>
      <c r="N79" s="29">
        <f>MAX(J79:L79)</f>
        <v>92</v>
      </c>
      <c r="O79" s="30">
        <f>M79+N79</f>
        <v>162</v>
      </c>
      <c r="P79" s="43">
        <v>5</v>
      </c>
      <c r="Q79" s="52">
        <f>O79*F79</f>
        <v>208.74556819816857</v>
      </c>
      <c r="R79" s="60">
        <f>Q79*T79</f>
        <v>234.83876422293963</v>
      </c>
      <c r="S79" s="25" t="s">
        <v>51</v>
      </c>
      <c r="T79" s="61">
        <v>1.125</v>
      </c>
      <c r="U79" s="43" t="s">
        <v>126</v>
      </c>
    </row>
    <row r="80" spans="1:21" ht="12.75">
      <c r="A80" s="109" t="s">
        <v>14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1"/>
    </row>
    <row r="81" spans="1:21" ht="12.75">
      <c r="A81" s="23">
        <v>1</v>
      </c>
      <c r="B81" s="32" t="s">
        <v>52</v>
      </c>
      <c r="C81" s="33">
        <v>1949</v>
      </c>
      <c r="D81" s="24" t="s">
        <v>22</v>
      </c>
      <c r="E81" s="50">
        <v>78.9</v>
      </c>
      <c r="F81" s="51">
        <f>POWER(10,(0.794358141*(LOG10(E81/174.393)*LOG10(E81/174.393))))</f>
        <v>1.2423626272647772</v>
      </c>
      <c r="G81" s="75">
        <v>55</v>
      </c>
      <c r="H81" s="78">
        <v>60</v>
      </c>
      <c r="I81" s="77" t="s">
        <v>138</v>
      </c>
      <c r="J81" s="75">
        <v>70</v>
      </c>
      <c r="K81" s="79" t="s">
        <v>166</v>
      </c>
      <c r="L81" s="78">
        <v>80</v>
      </c>
      <c r="M81" s="29">
        <f>MAX(G81:I81)</f>
        <v>60</v>
      </c>
      <c r="N81" s="29">
        <f>MAX(J81:L81)</f>
        <v>80</v>
      </c>
      <c r="O81" s="30">
        <f>M81+N81</f>
        <v>140</v>
      </c>
      <c r="P81" s="43">
        <v>7</v>
      </c>
      <c r="Q81" s="52">
        <f>O81*F81</f>
        <v>173.9307678170688</v>
      </c>
      <c r="R81" s="60">
        <f>Q81*T81</f>
        <v>309.94462825001665</v>
      </c>
      <c r="S81" s="25" t="s">
        <v>53</v>
      </c>
      <c r="T81" s="61">
        <v>1.782</v>
      </c>
      <c r="U81" s="43" t="s">
        <v>126</v>
      </c>
    </row>
    <row r="82" spans="1:21" ht="12.75">
      <c r="A82" s="23">
        <v>2</v>
      </c>
      <c r="B82" s="32" t="s">
        <v>27</v>
      </c>
      <c r="C82" s="33">
        <v>1975</v>
      </c>
      <c r="D82" s="24" t="s">
        <v>54</v>
      </c>
      <c r="E82" s="50">
        <v>82.8</v>
      </c>
      <c r="F82" s="51">
        <f>POWER(10,(0.794358141*(LOG10(E82/174.393)*LOG10(E82/174.393))))</f>
        <v>1.2109625285624763</v>
      </c>
      <c r="G82" s="75">
        <v>80</v>
      </c>
      <c r="H82" s="76">
        <v>85</v>
      </c>
      <c r="I82" s="77" t="s">
        <v>141</v>
      </c>
      <c r="J82" s="75">
        <v>105</v>
      </c>
      <c r="K82" s="79" t="s">
        <v>155</v>
      </c>
      <c r="L82" s="79" t="s">
        <v>167</v>
      </c>
      <c r="M82" s="29">
        <f>MAX(G82:I82)</f>
        <v>85</v>
      </c>
      <c r="N82" s="29">
        <f>MAX(J82:L82)</f>
        <v>105</v>
      </c>
      <c r="O82" s="30">
        <f>M82+N82</f>
        <v>190</v>
      </c>
      <c r="P82" s="43">
        <v>5</v>
      </c>
      <c r="Q82" s="52">
        <f>O82*F82</f>
        <v>230.0828804268705</v>
      </c>
      <c r="R82" s="60">
        <f>Q82*T82</f>
        <v>266.435975534316</v>
      </c>
      <c r="S82" s="25" t="s">
        <v>55</v>
      </c>
      <c r="T82" s="61">
        <v>1.158</v>
      </c>
      <c r="U82" s="43" t="s">
        <v>126</v>
      </c>
    </row>
    <row r="83" spans="1:21" ht="12.75">
      <c r="A83" s="109" t="s">
        <v>15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1"/>
    </row>
    <row r="84" spans="1:21" ht="12.75">
      <c r="A84" s="23">
        <v>1</v>
      </c>
      <c r="B84" s="32" t="s">
        <v>99</v>
      </c>
      <c r="C84" s="33">
        <v>1966</v>
      </c>
      <c r="D84" s="24" t="s">
        <v>84</v>
      </c>
      <c r="E84" s="50">
        <v>94</v>
      </c>
      <c r="F84" s="51">
        <f>POWER(10,(0.794358141*(LOG10(E84/174.393)*LOG10(E84/174.393))))</f>
        <v>1.140840489258898</v>
      </c>
      <c r="G84" s="81">
        <v>100</v>
      </c>
      <c r="H84" s="76">
        <v>105</v>
      </c>
      <c r="I84" s="80">
        <v>110</v>
      </c>
      <c r="J84" s="75">
        <v>125</v>
      </c>
      <c r="K84" s="76">
        <v>133</v>
      </c>
      <c r="L84" s="79" t="s">
        <v>165</v>
      </c>
      <c r="M84" s="29">
        <f>MAX(G84:I84)</f>
        <v>110</v>
      </c>
      <c r="N84" s="29">
        <f>MAX(J84:L84)</f>
        <v>133</v>
      </c>
      <c r="O84" s="30">
        <f>M84+N84</f>
        <v>243</v>
      </c>
      <c r="P84" s="43" t="s">
        <v>127</v>
      </c>
      <c r="Q84" s="52">
        <f>O84*F84</f>
        <v>277.2242388899122</v>
      </c>
      <c r="R84" s="53">
        <f>Q84*T84</f>
        <v>347.9164198068398</v>
      </c>
      <c r="S84" s="24" t="s">
        <v>49</v>
      </c>
      <c r="T84" s="36">
        <v>1.255</v>
      </c>
      <c r="U84" s="65" t="s">
        <v>126</v>
      </c>
    </row>
    <row r="85" spans="1:21" ht="12.75">
      <c r="A85" s="23">
        <v>2</v>
      </c>
      <c r="B85" s="32" t="s">
        <v>28</v>
      </c>
      <c r="C85" s="33">
        <v>1969</v>
      </c>
      <c r="D85" s="24" t="s">
        <v>44</v>
      </c>
      <c r="E85" s="50">
        <v>93</v>
      </c>
      <c r="F85" s="54">
        <f>POWER(10,(0.794358141*(LOG10(E85/174.393)*LOG10(E85/174.393))))</f>
        <v>1.146100531979872</v>
      </c>
      <c r="G85" s="97" t="s">
        <v>163</v>
      </c>
      <c r="H85" s="94">
        <v>101</v>
      </c>
      <c r="I85" s="92" t="s">
        <v>155</v>
      </c>
      <c r="J85" s="93">
        <v>125</v>
      </c>
      <c r="K85" s="94">
        <v>135</v>
      </c>
      <c r="L85" s="95" t="s">
        <v>170</v>
      </c>
      <c r="M85" s="56">
        <f>MAX(G85:I85)</f>
        <v>101</v>
      </c>
      <c r="N85" s="56">
        <f>MAX(J85:L85)</f>
        <v>135</v>
      </c>
      <c r="O85" s="57">
        <f>M85+N85</f>
        <v>236</v>
      </c>
      <c r="P85" s="58" t="s">
        <v>130</v>
      </c>
      <c r="Q85" s="59">
        <f>O85*F85</f>
        <v>270.4797255472498</v>
      </c>
      <c r="R85" s="53">
        <f>Q85*T85</f>
        <v>331.60814352092825</v>
      </c>
      <c r="S85" s="24" t="s">
        <v>56</v>
      </c>
      <c r="T85" s="36">
        <v>1.226</v>
      </c>
      <c r="U85" s="65" t="s">
        <v>126</v>
      </c>
    </row>
    <row r="86" spans="1:21" ht="12.75">
      <c r="A86" s="23">
        <v>3</v>
      </c>
      <c r="B86" s="34" t="s">
        <v>96</v>
      </c>
      <c r="C86" s="33">
        <v>1978</v>
      </c>
      <c r="D86" s="24" t="s">
        <v>100</v>
      </c>
      <c r="E86" s="50">
        <v>92</v>
      </c>
      <c r="F86" s="54">
        <f>POWER(10,(0.794358141*(LOG10(E86/174.393)*LOG10(E86/174.393))))</f>
        <v>1.1515344491224997</v>
      </c>
      <c r="G86" s="90">
        <v>55</v>
      </c>
      <c r="H86" s="91">
        <v>60</v>
      </c>
      <c r="I86" s="92" t="s">
        <v>138</v>
      </c>
      <c r="J86" s="93">
        <v>70</v>
      </c>
      <c r="K86" s="91">
        <v>80</v>
      </c>
      <c r="L86" s="91">
        <v>85</v>
      </c>
      <c r="M86" s="56">
        <f>MAX(G86:I86)</f>
        <v>60</v>
      </c>
      <c r="N86" s="56">
        <f>MAX(J86:L86)</f>
        <v>85</v>
      </c>
      <c r="O86" s="57">
        <f>M86+N86</f>
        <v>145</v>
      </c>
      <c r="P86" s="58">
        <v>6</v>
      </c>
      <c r="Q86" s="59">
        <f>O86*F86</f>
        <v>166.97249512276247</v>
      </c>
      <c r="R86" s="53">
        <f>Q86*T86</f>
        <v>187.84405701310777</v>
      </c>
      <c r="S86" s="24" t="s">
        <v>51</v>
      </c>
      <c r="T86" s="36">
        <v>1.125</v>
      </c>
      <c r="U86" s="65" t="s">
        <v>126</v>
      </c>
    </row>
    <row r="87" spans="1:21" ht="12.75">
      <c r="A87" s="64" t="s">
        <v>16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8"/>
    </row>
    <row r="88" spans="1:21" ht="12.75">
      <c r="A88" s="55">
        <v>1</v>
      </c>
      <c r="B88" s="83" t="s">
        <v>57</v>
      </c>
      <c r="C88" s="84">
        <v>1968</v>
      </c>
      <c r="D88" s="85" t="s">
        <v>84</v>
      </c>
      <c r="E88" s="86">
        <v>97.5</v>
      </c>
      <c r="F88" s="54">
        <f>POWER(10,(0.794358141*(LOG10(E88/174.393)*LOG10(E88/174.393))))</f>
        <v>1.1237122053106774</v>
      </c>
      <c r="G88" s="93">
        <v>95</v>
      </c>
      <c r="H88" s="94">
        <v>100</v>
      </c>
      <c r="I88" s="96">
        <v>103</v>
      </c>
      <c r="J88" s="93">
        <v>115</v>
      </c>
      <c r="K88" s="94">
        <v>120</v>
      </c>
      <c r="L88" s="95" t="s">
        <v>147</v>
      </c>
      <c r="M88" s="56">
        <f>MAX(G88:I88)</f>
        <v>103</v>
      </c>
      <c r="N88" s="56">
        <f>MAX(J88:L88)</f>
        <v>120</v>
      </c>
      <c r="O88" s="57">
        <f>M88+N88</f>
        <v>223</v>
      </c>
      <c r="P88" s="58" t="s">
        <v>130</v>
      </c>
      <c r="Q88" s="59">
        <f>O88*F88</f>
        <v>250.58782178428106</v>
      </c>
      <c r="R88" s="87">
        <f>Q88*T88</f>
        <v>309.22537208180285</v>
      </c>
      <c r="S88" s="85" t="s">
        <v>56</v>
      </c>
      <c r="T88" s="88">
        <v>1.234</v>
      </c>
      <c r="U88" s="89" t="s">
        <v>127</v>
      </c>
    </row>
    <row r="89" spans="1:21" ht="12.75">
      <c r="A89" s="23">
        <v>2</v>
      </c>
      <c r="B89" s="32" t="s">
        <v>101</v>
      </c>
      <c r="C89" s="33">
        <v>1966</v>
      </c>
      <c r="D89" s="24" t="s">
        <v>102</v>
      </c>
      <c r="E89" s="50">
        <v>100</v>
      </c>
      <c r="F89" s="51">
        <f>POWER(10,(0.794358141*(LOG10(E89/174.393)*LOG10(E89/174.393))))</f>
        <v>1.1126021632711198</v>
      </c>
      <c r="G89" s="81">
        <v>60</v>
      </c>
      <c r="H89" s="76">
        <v>71</v>
      </c>
      <c r="I89" s="77" t="s">
        <v>162</v>
      </c>
      <c r="J89" s="75">
        <v>80</v>
      </c>
      <c r="K89" s="76">
        <v>91</v>
      </c>
      <c r="L89" s="79" t="s">
        <v>162</v>
      </c>
      <c r="M89" s="29">
        <f>MAX(G89:I89)</f>
        <v>71</v>
      </c>
      <c r="N89" s="29">
        <f>MAX(J89:L89)</f>
        <v>91</v>
      </c>
      <c r="O89" s="30">
        <f>M89+N89</f>
        <v>162</v>
      </c>
      <c r="P89" s="43">
        <v>4</v>
      </c>
      <c r="Q89" s="52">
        <f>O89*F89</f>
        <v>180.24155044992142</v>
      </c>
      <c r="R89" s="53">
        <f>Q89*T89</f>
        <v>226.20314581465135</v>
      </c>
      <c r="S89" s="24" t="s">
        <v>49</v>
      </c>
      <c r="T89" s="36">
        <v>1.255</v>
      </c>
      <c r="U89" s="65" t="s">
        <v>126</v>
      </c>
    </row>
    <row r="90" spans="1:21" ht="12.75">
      <c r="A90" s="23">
        <v>3</v>
      </c>
      <c r="B90" s="32" t="s">
        <v>30</v>
      </c>
      <c r="C90" s="33">
        <v>1971</v>
      </c>
      <c r="D90" s="24" t="s">
        <v>44</v>
      </c>
      <c r="E90" s="50">
        <v>104.85</v>
      </c>
      <c r="F90" s="54">
        <f>POWER(10,(0.794358141*(LOG10(E90/174.393)*LOG10(E90/174.393))))</f>
        <v>1.0934109491329533</v>
      </c>
      <c r="G90" s="93">
        <v>112</v>
      </c>
      <c r="H90" s="94">
        <v>120</v>
      </c>
      <c r="I90" s="96">
        <v>124</v>
      </c>
      <c r="J90" s="93">
        <v>145</v>
      </c>
      <c r="K90" s="94">
        <v>155</v>
      </c>
      <c r="L90" s="95" t="s">
        <v>171</v>
      </c>
      <c r="M90" s="56">
        <f>MAX(G90:I90)</f>
        <v>124</v>
      </c>
      <c r="N90" s="56">
        <f>MAX(J90:L90)</f>
        <v>155</v>
      </c>
      <c r="O90" s="57">
        <f>M90+N90</f>
        <v>279</v>
      </c>
      <c r="P90" s="58" t="s">
        <v>126</v>
      </c>
      <c r="Q90" s="59">
        <f>O90*F90</f>
        <v>305.061654808094</v>
      </c>
      <c r="R90" s="53">
        <f>Q90*T90</f>
        <v>368.2094173533695</v>
      </c>
      <c r="S90" s="24" t="s">
        <v>56</v>
      </c>
      <c r="T90" s="36">
        <v>1.207</v>
      </c>
      <c r="U90" s="65" t="s">
        <v>126</v>
      </c>
    </row>
    <row r="91" spans="1:21" ht="12.75">
      <c r="A91" s="23">
        <v>4</v>
      </c>
      <c r="B91" s="34" t="s">
        <v>29</v>
      </c>
      <c r="C91" s="33">
        <v>1974</v>
      </c>
      <c r="D91" s="24" t="s">
        <v>44</v>
      </c>
      <c r="E91" s="50">
        <v>98.55</v>
      </c>
      <c r="F91" s="54">
        <f>POWER(10,(0.794358141*(LOG10(E91/174.393)*LOG10(E91/174.393))))</f>
        <v>1.11893781002116</v>
      </c>
      <c r="G91" s="90">
        <v>113</v>
      </c>
      <c r="H91" s="91">
        <v>121</v>
      </c>
      <c r="I91" s="92" t="s">
        <v>164</v>
      </c>
      <c r="J91" s="93">
        <v>145</v>
      </c>
      <c r="K91" s="91">
        <v>155</v>
      </c>
      <c r="L91" s="95" t="s">
        <v>171</v>
      </c>
      <c r="M91" s="56">
        <f>MAX(G91:I91)</f>
        <v>121</v>
      </c>
      <c r="N91" s="56">
        <f>MAX(J91:L91)</f>
        <v>155</v>
      </c>
      <c r="O91" s="57">
        <f>M91+N91</f>
        <v>276</v>
      </c>
      <c r="P91" s="58" t="s">
        <v>127</v>
      </c>
      <c r="Q91" s="59">
        <f>O91*F91</f>
        <v>308.82683556584016</v>
      </c>
      <c r="R91" s="53">
        <f>Q91*T91</f>
        <v>361.32739761203294</v>
      </c>
      <c r="S91" s="24" t="s">
        <v>55</v>
      </c>
      <c r="T91" s="67">
        <v>1.17</v>
      </c>
      <c r="U91" s="65" t="s">
        <v>126</v>
      </c>
    </row>
    <row r="92" spans="1:21" ht="12.75">
      <c r="A92" s="109" t="s">
        <v>64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1"/>
    </row>
    <row r="93" spans="1:21" ht="12.75">
      <c r="A93" s="23">
        <v>1</v>
      </c>
      <c r="B93" s="32" t="s">
        <v>62</v>
      </c>
      <c r="C93" s="33">
        <v>1963</v>
      </c>
      <c r="D93" s="24" t="s">
        <v>26</v>
      </c>
      <c r="E93" s="50">
        <v>115</v>
      </c>
      <c r="F93" s="51">
        <f>POWER(10,(0.794358141*(LOG10(E93/174.393)*LOG10(E93/174.393))))</f>
        <v>1.0616355486422744</v>
      </c>
      <c r="G93" s="81">
        <v>70</v>
      </c>
      <c r="H93" s="76">
        <v>75</v>
      </c>
      <c r="I93" s="80">
        <v>80</v>
      </c>
      <c r="J93" s="75">
        <v>95</v>
      </c>
      <c r="K93" s="76">
        <v>100</v>
      </c>
      <c r="L93" s="76">
        <v>105</v>
      </c>
      <c r="M93" s="29">
        <f>MAX(G93:I93)</f>
        <v>80</v>
      </c>
      <c r="N93" s="29">
        <f>MAX(J93:L93)</f>
        <v>105</v>
      </c>
      <c r="O93" s="30">
        <f>M93+N93</f>
        <v>185</v>
      </c>
      <c r="P93" s="43" t="s">
        <v>130</v>
      </c>
      <c r="Q93" s="52">
        <f>O93*F93</f>
        <v>196.40257649882076</v>
      </c>
      <c r="R93" s="53">
        <f>Q93*T93</f>
        <v>259.0549984019446</v>
      </c>
      <c r="S93" s="24" t="s">
        <v>48</v>
      </c>
      <c r="T93" s="36">
        <v>1.319</v>
      </c>
      <c r="U93" s="65" t="s">
        <v>126</v>
      </c>
    </row>
    <row r="94" spans="1:21" ht="12.75">
      <c r="A94" s="23">
        <v>2</v>
      </c>
      <c r="B94" s="32" t="s">
        <v>58</v>
      </c>
      <c r="C94" s="33">
        <v>1972</v>
      </c>
      <c r="D94" s="24" t="s">
        <v>22</v>
      </c>
      <c r="E94" s="50">
        <v>111</v>
      </c>
      <c r="F94" s="54">
        <f>POWER(10,(0.794358141*(LOG10(E94/174.393)*LOG10(E94/174.393))))</f>
        <v>1.0729519264353784</v>
      </c>
      <c r="G94" s="93">
        <v>70</v>
      </c>
      <c r="H94" s="94">
        <v>75</v>
      </c>
      <c r="I94" s="92" t="s">
        <v>152</v>
      </c>
      <c r="J94" s="93">
        <v>80</v>
      </c>
      <c r="K94" s="94">
        <v>85</v>
      </c>
      <c r="L94" s="91">
        <v>90</v>
      </c>
      <c r="M94" s="56">
        <f>MAX(G94:I94)</f>
        <v>75</v>
      </c>
      <c r="N94" s="56">
        <f>MAX(J94:L94)</f>
        <v>90</v>
      </c>
      <c r="O94" s="57">
        <f>M94+N94</f>
        <v>165</v>
      </c>
      <c r="P94" s="58">
        <v>4</v>
      </c>
      <c r="Q94" s="59">
        <f>O94*F94</f>
        <v>177.03706786183744</v>
      </c>
      <c r="R94" s="53">
        <f>Q94*T94</f>
        <v>211.55929609489576</v>
      </c>
      <c r="S94" s="24" t="s">
        <v>56</v>
      </c>
      <c r="T94" s="36">
        <v>1.195</v>
      </c>
      <c r="U94" s="65" t="s">
        <v>126</v>
      </c>
    </row>
    <row r="95" spans="1:21" ht="12.75">
      <c r="A95" s="23">
        <v>3</v>
      </c>
      <c r="B95" s="32" t="s">
        <v>31</v>
      </c>
      <c r="C95" s="33">
        <v>1974</v>
      </c>
      <c r="D95" s="24" t="s">
        <v>26</v>
      </c>
      <c r="E95" s="50">
        <v>112</v>
      </c>
      <c r="F95" s="54">
        <f>POWER(10,(0.794358141*(LOG10(E95/174.393)*LOG10(E95/174.393))))</f>
        <v>1.0699861809137692</v>
      </c>
      <c r="G95" s="93">
        <v>85</v>
      </c>
      <c r="H95" s="95" t="s">
        <v>141</v>
      </c>
      <c r="I95" s="96">
        <v>90</v>
      </c>
      <c r="J95" s="93">
        <v>117</v>
      </c>
      <c r="K95" s="95" t="s">
        <v>168</v>
      </c>
      <c r="L95" s="95" t="s">
        <v>169</v>
      </c>
      <c r="M95" s="56">
        <f>MAX(G95:I95)</f>
        <v>90</v>
      </c>
      <c r="N95" s="56">
        <f>MAX(J95:L95)</f>
        <v>117</v>
      </c>
      <c r="O95" s="57">
        <f>M95+N95</f>
        <v>207</v>
      </c>
      <c r="P95" s="58" t="s">
        <v>127</v>
      </c>
      <c r="Q95" s="59">
        <f>O95*F95</f>
        <v>221.48713944915022</v>
      </c>
      <c r="R95" s="53">
        <f>Q95*T95</f>
        <v>259.13995315550574</v>
      </c>
      <c r="S95" s="24" t="s">
        <v>55</v>
      </c>
      <c r="T95" s="67">
        <v>1.17</v>
      </c>
      <c r="U95" s="65" t="s">
        <v>127</v>
      </c>
    </row>
    <row r="96" spans="1:21" ht="12.75">
      <c r="A96" s="23">
        <v>4</v>
      </c>
      <c r="B96" s="34" t="s">
        <v>59</v>
      </c>
      <c r="C96" s="33">
        <v>1976</v>
      </c>
      <c r="D96" s="24" t="s">
        <v>44</v>
      </c>
      <c r="E96" s="50">
        <v>125</v>
      </c>
      <c r="F96" s="54">
        <f>POWER(10,(0.794358141*(LOG10(E96/174.393)*LOG10(E96/174.393))))</f>
        <v>1.0389956631808484</v>
      </c>
      <c r="G96" s="90">
        <v>120</v>
      </c>
      <c r="H96" s="91">
        <v>130</v>
      </c>
      <c r="I96" s="92" t="s">
        <v>165</v>
      </c>
      <c r="J96" s="93">
        <v>160</v>
      </c>
      <c r="K96" s="91">
        <v>165</v>
      </c>
      <c r="L96" s="95" t="s">
        <v>162</v>
      </c>
      <c r="M96" s="56">
        <f>MAX(G96:I96)</f>
        <v>130</v>
      </c>
      <c r="N96" s="56">
        <f>MAX(J96:L96)</f>
        <v>165</v>
      </c>
      <c r="O96" s="57">
        <f>M96+N96</f>
        <v>295</v>
      </c>
      <c r="P96" s="58" t="s">
        <v>126</v>
      </c>
      <c r="Q96" s="59">
        <f>O96*F96</f>
        <v>306.5037206383503</v>
      </c>
      <c r="R96" s="53">
        <f>Q96*T96</f>
        <v>351.55976757218775</v>
      </c>
      <c r="S96" s="24" t="s">
        <v>55</v>
      </c>
      <c r="T96" s="36">
        <v>1.147</v>
      </c>
      <c r="U96" s="65" t="s">
        <v>126</v>
      </c>
    </row>
    <row r="97" spans="1:21" ht="12.75">
      <c r="A97" s="13"/>
      <c r="B97" s="44"/>
      <c r="C97" s="13"/>
      <c r="D97" s="41"/>
      <c r="E97" s="45"/>
      <c r="F97" s="46"/>
      <c r="G97" s="44"/>
      <c r="H97" s="42"/>
      <c r="I97" s="41"/>
      <c r="J97" s="13"/>
      <c r="K97" s="42"/>
      <c r="L97" s="42"/>
      <c r="M97" s="47"/>
      <c r="N97" s="47"/>
      <c r="O97" s="47"/>
      <c r="P97" s="39"/>
      <c r="Q97" s="14"/>
      <c r="R97" s="48"/>
      <c r="S97" s="41"/>
      <c r="T97" s="17"/>
      <c r="U97" s="39"/>
    </row>
    <row r="98" spans="2:14" ht="12.75">
      <c r="B98" s="38" t="s">
        <v>18</v>
      </c>
      <c r="C98" s="70" t="s">
        <v>113</v>
      </c>
      <c r="D98" s="72"/>
      <c r="E98" s="99" t="s">
        <v>11</v>
      </c>
      <c r="F98" s="99"/>
      <c r="G98" s="70" t="s">
        <v>108</v>
      </c>
      <c r="H98" s="70"/>
      <c r="I98" s="71"/>
      <c r="J98" s="7"/>
      <c r="K98" s="100" t="s">
        <v>10</v>
      </c>
      <c r="L98" s="100"/>
      <c r="M98" s="69" t="s">
        <v>105</v>
      </c>
      <c r="N98" s="16"/>
    </row>
    <row r="99" spans="2:14" ht="12.75">
      <c r="B99" s="13"/>
      <c r="C99" s="70" t="s">
        <v>111</v>
      </c>
      <c r="D99" s="72"/>
      <c r="E99" s="7"/>
      <c r="F99" s="8"/>
      <c r="G99" s="70" t="s">
        <v>110</v>
      </c>
      <c r="H99" s="70"/>
      <c r="I99" s="71"/>
      <c r="J99" s="7"/>
      <c r="K99" s="6"/>
      <c r="L99" s="19" t="s">
        <v>103</v>
      </c>
      <c r="M99" s="69" t="s">
        <v>135</v>
      </c>
      <c r="N99" s="31"/>
    </row>
    <row r="100" spans="2:11" ht="12.75">
      <c r="B100" s="10"/>
      <c r="C100" s="70" t="s">
        <v>112</v>
      </c>
      <c r="D100" s="72"/>
      <c r="E100" s="7"/>
      <c r="F100" s="8"/>
      <c r="G100" s="70" t="s">
        <v>109</v>
      </c>
      <c r="H100" s="15"/>
      <c r="J100" s="7"/>
      <c r="K100" s="7"/>
    </row>
    <row r="101" spans="1:5" ht="12.75">
      <c r="A101" s="13"/>
      <c r="B101" s="22"/>
      <c r="C101" s="49"/>
      <c r="E101" s="13"/>
    </row>
    <row r="102" spans="1:5" ht="12.75">
      <c r="A102" s="155" t="s">
        <v>172</v>
      </c>
      <c r="B102" s="69"/>
      <c r="C102" s="69"/>
      <c r="E102" s="13"/>
    </row>
    <row r="103" spans="1:5" ht="12.75">
      <c r="A103" s="149">
        <v>1</v>
      </c>
      <c r="B103" s="149" t="s">
        <v>30</v>
      </c>
      <c r="C103" s="150">
        <v>368.2094173533695</v>
      </c>
      <c r="E103" s="13"/>
    </row>
    <row r="104" spans="1:5" ht="12.75">
      <c r="A104" s="149">
        <v>2</v>
      </c>
      <c r="B104" s="151" t="s">
        <v>29</v>
      </c>
      <c r="C104" s="150">
        <v>361.32739761203294</v>
      </c>
      <c r="E104" s="13"/>
    </row>
    <row r="105" spans="1:5" ht="12.75">
      <c r="A105" s="149">
        <v>3</v>
      </c>
      <c r="B105" s="151" t="s">
        <v>59</v>
      </c>
      <c r="C105" s="150">
        <v>351.55976757218775</v>
      </c>
      <c r="E105" s="13"/>
    </row>
    <row r="106" spans="1:5" ht="12.75">
      <c r="A106" s="13">
        <v>4</v>
      </c>
      <c r="B106" s="13" t="s">
        <v>99</v>
      </c>
      <c r="C106" s="98">
        <v>347.9164198068398</v>
      </c>
      <c r="E106" s="13"/>
    </row>
    <row r="107" spans="1:5" ht="12.75">
      <c r="A107" s="13">
        <v>5</v>
      </c>
      <c r="B107" s="13" t="s">
        <v>28</v>
      </c>
      <c r="C107" s="98">
        <v>331.60814352092825</v>
      </c>
      <c r="E107" s="13"/>
    </row>
    <row r="108" spans="1:5" ht="12.75">
      <c r="A108" s="13">
        <v>6</v>
      </c>
      <c r="B108" s="13" t="s">
        <v>52</v>
      </c>
      <c r="C108" s="98">
        <v>309.94462825001665</v>
      </c>
      <c r="E108" s="13"/>
    </row>
    <row r="109" spans="1:5" ht="12.75">
      <c r="A109" s="13">
        <v>7</v>
      </c>
      <c r="B109" s="13" t="s">
        <v>57</v>
      </c>
      <c r="C109" s="98">
        <v>309.22537208180285</v>
      </c>
      <c r="E109" s="13"/>
    </row>
    <row r="110" spans="1:5" ht="12.75">
      <c r="A110" s="13">
        <v>8</v>
      </c>
      <c r="B110" s="13" t="s">
        <v>27</v>
      </c>
      <c r="C110" s="98">
        <v>266.435975534316</v>
      </c>
      <c r="E110" s="13"/>
    </row>
    <row r="111" spans="1:5" ht="12.75">
      <c r="A111" s="13">
        <v>9</v>
      </c>
      <c r="B111" s="13" t="s">
        <v>31</v>
      </c>
      <c r="C111" s="98">
        <v>259.13995315550574</v>
      </c>
      <c r="E111" s="13"/>
    </row>
    <row r="112" spans="1:5" ht="12.75">
      <c r="A112" s="13">
        <v>10</v>
      </c>
      <c r="B112" s="13" t="s">
        <v>62</v>
      </c>
      <c r="C112" s="98">
        <v>259.0549984019446</v>
      </c>
      <c r="E112" s="13"/>
    </row>
    <row r="113" spans="1:5" ht="12.75">
      <c r="A113" s="13">
        <v>11</v>
      </c>
      <c r="B113" s="41" t="s">
        <v>20</v>
      </c>
      <c r="C113" s="98">
        <v>246.08769025433654</v>
      </c>
      <c r="E113" s="13"/>
    </row>
    <row r="114" spans="1:5" ht="12.75">
      <c r="A114" s="13">
        <v>12</v>
      </c>
      <c r="B114" s="41" t="s">
        <v>50</v>
      </c>
      <c r="C114" s="98">
        <v>234.83876422293963</v>
      </c>
      <c r="E114" s="13"/>
    </row>
    <row r="115" spans="1:5" ht="12.75">
      <c r="A115" s="13">
        <v>13</v>
      </c>
      <c r="B115" s="13" t="s">
        <v>101</v>
      </c>
      <c r="C115" s="98">
        <v>226.20314581465135</v>
      </c>
      <c r="E115" s="13"/>
    </row>
    <row r="116" spans="1:5" ht="12.75">
      <c r="A116" s="13">
        <v>14</v>
      </c>
      <c r="B116" s="13" t="s">
        <v>58</v>
      </c>
      <c r="C116" s="98">
        <v>211.55929609489576</v>
      </c>
      <c r="E116" s="13"/>
    </row>
    <row r="117" spans="1:3" ht="12.75">
      <c r="A117" s="13">
        <v>15</v>
      </c>
      <c r="B117" s="44" t="s">
        <v>96</v>
      </c>
      <c r="C117" s="98">
        <v>187.84405701310777</v>
      </c>
    </row>
    <row r="118" spans="1:3" ht="12.75">
      <c r="A118" s="13"/>
      <c r="B118" s="22"/>
      <c r="C118" s="49"/>
    </row>
    <row r="119" spans="1:3" ht="12.75">
      <c r="A119" s="13"/>
      <c r="B119" s="22"/>
      <c r="C119" s="49"/>
    </row>
    <row r="120" spans="1:3" ht="12.75">
      <c r="A120" s="155" t="s">
        <v>173</v>
      </c>
      <c r="B120" s="16"/>
      <c r="C120" s="49"/>
    </row>
    <row r="121" spans="1:3" ht="12.75">
      <c r="A121" s="152">
        <v>1</v>
      </c>
      <c r="B121" s="152" t="s">
        <v>83</v>
      </c>
      <c r="C121" s="153">
        <v>356.96805473862116</v>
      </c>
    </row>
    <row r="122" spans="1:3" ht="12.75">
      <c r="A122" s="152">
        <v>2</v>
      </c>
      <c r="B122" s="154" t="s">
        <v>29</v>
      </c>
      <c r="C122" s="153">
        <v>308.82683556584016</v>
      </c>
    </row>
    <row r="123" spans="1:3" ht="12.75">
      <c r="A123" s="152">
        <v>3</v>
      </c>
      <c r="B123" s="154" t="s">
        <v>59</v>
      </c>
      <c r="C123" s="153">
        <v>306.5037206383503</v>
      </c>
    </row>
    <row r="124" spans="1:3" ht="12.75">
      <c r="A124" s="13">
        <v>4</v>
      </c>
      <c r="B124" s="13" t="s">
        <v>30</v>
      </c>
      <c r="C124" s="14">
        <v>305.061654808094</v>
      </c>
    </row>
    <row r="125" spans="1:3" ht="12.75">
      <c r="A125" s="13">
        <v>5</v>
      </c>
      <c r="B125" s="13" t="s">
        <v>63</v>
      </c>
      <c r="C125" s="14">
        <v>303.6592138818295</v>
      </c>
    </row>
    <row r="126" spans="1:3" ht="12.75">
      <c r="A126" s="13">
        <v>6</v>
      </c>
      <c r="B126" s="13" t="s">
        <v>85</v>
      </c>
      <c r="C126" s="14">
        <v>287.8732838821253</v>
      </c>
    </row>
    <row r="127" spans="1:3" ht="12.75">
      <c r="A127" s="13">
        <v>7</v>
      </c>
      <c r="B127" s="13" t="s">
        <v>24</v>
      </c>
      <c r="C127" s="14">
        <v>286.0969232422968</v>
      </c>
    </row>
    <row r="128" spans="1:3" ht="12.75">
      <c r="A128" s="13">
        <v>8</v>
      </c>
      <c r="B128" s="13" t="s">
        <v>99</v>
      </c>
      <c r="C128" s="14">
        <v>277.2242388899122</v>
      </c>
    </row>
    <row r="129" spans="1:3" ht="12.75">
      <c r="A129" s="13">
        <v>9</v>
      </c>
      <c r="B129" s="13" t="s">
        <v>28</v>
      </c>
      <c r="C129" s="14">
        <v>270.4797255472498</v>
      </c>
    </row>
    <row r="130" spans="1:3" ht="12.75">
      <c r="A130" s="13">
        <v>10</v>
      </c>
      <c r="B130" s="13" t="s">
        <v>82</v>
      </c>
      <c r="C130" s="14">
        <v>264.5324397780568</v>
      </c>
    </row>
    <row r="131" spans="1:3" ht="12.75">
      <c r="A131" s="13">
        <v>11</v>
      </c>
      <c r="B131" s="13" t="s">
        <v>90</v>
      </c>
      <c r="C131" s="14">
        <v>258.5909755191131</v>
      </c>
    </row>
    <row r="132" spans="1:3" ht="12.75">
      <c r="A132" s="13">
        <v>12</v>
      </c>
      <c r="B132" s="13" t="s">
        <v>88</v>
      </c>
      <c r="C132" s="14">
        <v>254.7727395293308</v>
      </c>
    </row>
    <row r="133" spans="1:3" ht="12.75">
      <c r="A133" s="13">
        <v>13</v>
      </c>
      <c r="B133" s="13" t="s">
        <v>94</v>
      </c>
      <c r="C133" s="14">
        <v>251.69558081389513</v>
      </c>
    </row>
    <row r="134" spans="1:3" ht="12.75">
      <c r="A134" s="13">
        <v>14</v>
      </c>
      <c r="B134" s="13" t="s">
        <v>57</v>
      </c>
      <c r="C134" s="14">
        <v>250.58782178428106</v>
      </c>
    </row>
    <row r="135" spans="1:3" ht="12.75">
      <c r="A135" s="13">
        <v>15</v>
      </c>
      <c r="B135" s="13" t="s">
        <v>91</v>
      </c>
      <c r="C135" s="14">
        <v>238.46427116436172</v>
      </c>
    </row>
    <row r="136" spans="1:3" ht="12.75">
      <c r="A136" s="13">
        <v>16</v>
      </c>
      <c r="B136" s="13" t="s">
        <v>36</v>
      </c>
      <c r="C136" s="14">
        <v>234.18096759377252</v>
      </c>
    </row>
    <row r="137" spans="1:3" ht="12.75">
      <c r="A137" s="13">
        <v>17</v>
      </c>
      <c r="B137" s="13" t="s">
        <v>89</v>
      </c>
      <c r="C137" s="14">
        <v>231.5639842807355</v>
      </c>
    </row>
    <row r="138" spans="1:3" ht="12.75">
      <c r="A138" s="13">
        <v>18</v>
      </c>
      <c r="B138" s="13" t="s">
        <v>27</v>
      </c>
      <c r="C138" s="14">
        <v>230.0828804268705</v>
      </c>
    </row>
    <row r="139" spans="1:3" ht="12.75">
      <c r="A139" s="13">
        <v>19</v>
      </c>
      <c r="B139" s="13" t="s">
        <v>31</v>
      </c>
      <c r="C139" s="14">
        <v>221.48713944915022</v>
      </c>
    </row>
    <row r="140" spans="1:3" ht="12.75">
      <c r="A140" s="13">
        <v>20</v>
      </c>
      <c r="B140" s="13" t="s">
        <v>87</v>
      </c>
      <c r="C140" s="14">
        <v>213.53842611806647</v>
      </c>
    </row>
    <row r="141" spans="1:3" ht="12.75">
      <c r="A141" s="13">
        <v>21</v>
      </c>
      <c r="B141" s="41" t="s">
        <v>50</v>
      </c>
      <c r="C141" s="14">
        <v>208.74556819816857</v>
      </c>
    </row>
    <row r="142" spans="1:3" ht="12.75">
      <c r="A142" s="13">
        <v>22</v>
      </c>
      <c r="B142" s="13" t="s">
        <v>134</v>
      </c>
      <c r="C142" s="14">
        <v>208.22372883654958</v>
      </c>
    </row>
    <row r="143" spans="1:3" ht="12.75">
      <c r="A143" s="13">
        <v>23</v>
      </c>
      <c r="B143" s="13" t="s">
        <v>38</v>
      </c>
      <c r="C143" s="14">
        <v>205.516867246541</v>
      </c>
    </row>
    <row r="144" spans="1:3" ht="12.75">
      <c r="A144" s="13">
        <v>24</v>
      </c>
      <c r="B144" s="13" t="s">
        <v>37</v>
      </c>
      <c r="C144" s="14">
        <v>201.60152337606993</v>
      </c>
    </row>
    <row r="145" spans="1:3" ht="12.75">
      <c r="A145" s="13">
        <v>25</v>
      </c>
      <c r="B145" s="13" t="s">
        <v>93</v>
      </c>
      <c r="C145" s="14">
        <v>200.42391923807202</v>
      </c>
    </row>
    <row r="146" spans="1:3" ht="12.75">
      <c r="A146" s="13">
        <v>26</v>
      </c>
      <c r="B146" s="13" t="s">
        <v>70</v>
      </c>
      <c r="C146" s="14">
        <v>200.17102235859312</v>
      </c>
    </row>
    <row r="147" spans="1:3" ht="12.75">
      <c r="A147" s="13">
        <v>27</v>
      </c>
      <c r="B147" s="13" t="s">
        <v>62</v>
      </c>
      <c r="C147" s="14">
        <v>196.40257649882076</v>
      </c>
    </row>
    <row r="148" spans="1:3" ht="12.75">
      <c r="A148" s="13">
        <v>28</v>
      </c>
      <c r="B148" s="41" t="s">
        <v>20</v>
      </c>
      <c r="C148" s="14">
        <v>182.2871779661752</v>
      </c>
    </row>
    <row r="149" spans="1:3" ht="12.75">
      <c r="A149" s="13">
        <v>29</v>
      </c>
      <c r="B149" s="13" t="s">
        <v>101</v>
      </c>
      <c r="C149" s="14">
        <v>180.24155044992142</v>
      </c>
    </row>
    <row r="150" spans="1:3" ht="12.75">
      <c r="A150" s="13">
        <v>30</v>
      </c>
      <c r="B150" s="13" t="s">
        <v>58</v>
      </c>
      <c r="C150" s="14">
        <v>177.03706786183744</v>
      </c>
    </row>
    <row r="151" spans="1:3" ht="12.75">
      <c r="A151" s="13">
        <v>31</v>
      </c>
      <c r="B151" s="13" t="s">
        <v>52</v>
      </c>
      <c r="C151" s="14">
        <v>173.9307678170688</v>
      </c>
    </row>
    <row r="152" spans="1:3" ht="12.75">
      <c r="A152" s="13">
        <v>32</v>
      </c>
      <c r="B152" s="13" t="s">
        <v>78</v>
      </c>
      <c r="C152" s="14">
        <v>169.93482851040858</v>
      </c>
    </row>
    <row r="153" spans="1:3" ht="12.75">
      <c r="A153" s="13">
        <v>33</v>
      </c>
      <c r="B153" s="44" t="s">
        <v>96</v>
      </c>
      <c r="C153" s="14">
        <v>166.97249512276247</v>
      </c>
    </row>
    <row r="154" spans="1:3" ht="12.75">
      <c r="A154" s="13">
        <v>34</v>
      </c>
      <c r="B154" s="13" t="s">
        <v>76</v>
      </c>
      <c r="C154" s="14">
        <v>146.2211865242718</v>
      </c>
    </row>
    <row r="155" spans="1:3" ht="12.75">
      <c r="A155" s="13">
        <v>35</v>
      </c>
      <c r="B155" s="13" t="s">
        <v>97</v>
      </c>
      <c r="C155" s="14">
        <v>132.0083025563901</v>
      </c>
    </row>
    <row r="156" spans="1:3" ht="12.75">
      <c r="A156" s="13">
        <v>36</v>
      </c>
      <c r="B156" s="13" t="s">
        <v>95</v>
      </c>
      <c r="C156" s="14">
        <v>131.19665626477325</v>
      </c>
    </row>
    <row r="157" spans="1:3" ht="12.75">
      <c r="A157" s="13">
        <v>37</v>
      </c>
      <c r="B157" s="13" t="s">
        <v>73</v>
      </c>
      <c r="C157" s="14">
        <v>129.82329809246278</v>
      </c>
    </row>
    <row r="158" spans="1:3" ht="12.75">
      <c r="A158" s="13">
        <v>38</v>
      </c>
      <c r="B158" s="13" t="s">
        <v>77</v>
      </c>
      <c r="C158" s="14">
        <v>123.674560547261</v>
      </c>
    </row>
    <row r="159" spans="1:3" ht="12.75">
      <c r="A159" s="13">
        <v>39</v>
      </c>
      <c r="B159" s="13" t="s">
        <v>71</v>
      </c>
      <c r="C159" s="14">
        <v>103.76801348959326</v>
      </c>
    </row>
    <row r="160" spans="1:3" ht="12.75">
      <c r="A160" s="13">
        <v>40</v>
      </c>
      <c r="B160" s="13" t="s">
        <v>81</v>
      </c>
      <c r="C160" s="14">
        <v>98.2951783757545</v>
      </c>
    </row>
    <row r="161" spans="1:3" ht="12.75">
      <c r="A161" s="13">
        <v>41</v>
      </c>
      <c r="B161" s="13" t="s">
        <v>39</v>
      </c>
      <c r="C161" s="14">
        <v>86.64684059538281</v>
      </c>
    </row>
    <row r="162" spans="1:3" ht="12.75">
      <c r="A162" s="13">
        <v>42</v>
      </c>
      <c r="B162" s="13" t="s">
        <v>75</v>
      </c>
      <c r="C162" s="14">
        <v>85.53728155038752</v>
      </c>
    </row>
  </sheetData>
  <sheetProtection/>
  <mergeCells count="97">
    <mergeCell ref="P52:P53"/>
    <mergeCell ref="J52:L52"/>
    <mergeCell ref="A65:Q65"/>
    <mergeCell ref="E68:F68"/>
    <mergeCell ref="K68:L68"/>
    <mergeCell ref="Q52:Q53"/>
    <mergeCell ref="A54:Q54"/>
    <mergeCell ref="A60:Q60"/>
    <mergeCell ref="M52:M53"/>
    <mergeCell ref="N52:N53"/>
    <mergeCell ref="O52:O53"/>
    <mergeCell ref="A73:F73"/>
    <mergeCell ref="G51:L51"/>
    <mergeCell ref="M51:Q51"/>
    <mergeCell ref="A52:A53"/>
    <mergeCell ref="B52:B53"/>
    <mergeCell ref="C52:C53"/>
    <mergeCell ref="D52:D53"/>
    <mergeCell ref="E52:E53"/>
    <mergeCell ref="F52:F53"/>
    <mergeCell ref="G52:I52"/>
    <mergeCell ref="A80:U80"/>
    <mergeCell ref="A83:U83"/>
    <mergeCell ref="B74:B75"/>
    <mergeCell ref="C74:C75"/>
    <mergeCell ref="U74:U75"/>
    <mergeCell ref="A76:U76"/>
    <mergeCell ref="A78:U78"/>
    <mergeCell ref="M74:M75"/>
    <mergeCell ref="E3:J3"/>
    <mergeCell ref="Q6:Q7"/>
    <mergeCell ref="D6:D7"/>
    <mergeCell ref="G6:I6"/>
    <mergeCell ref="J6:L6"/>
    <mergeCell ref="M5:Q5"/>
    <mergeCell ref="P6:P7"/>
    <mergeCell ref="A29:F29"/>
    <mergeCell ref="A15:Q15"/>
    <mergeCell ref="A17:Q17"/>
    <mergeCell ref="O6:O7"/>
    <mergeCell ref="A8:Q8"/>
    <mergeCell ref="K24:L24"/>
    <mergeCell ref="M30:M31"/>
    <mergeCell ref="M6:M7"/>
    <mergeCell ref="A6:A7"/>
    <mergeCell ref="B6:B7"/>
    <mergeCell ref="F6:F7"/>
    <mergeCell ref="E2:J2"/>
    <mergeCell ref="A1:Q1"/>
    <mergeCell ref="E30:E31"/>
    <mergeCell ref="D30:D31"/>
    <mergeCell ref="A20:Q20"/>
    <mergeCell ref="G29:L29"/>
    <mergeCell ref="E24:F24"/>
    <mergeCell ref="E6:E7"/>
    <mergeCell ref="A12:Q12"/>
    <mergeCell ref="Q30:Q31"/>
    <mergeCell ref="A5:F5"/>
    <mergeCell ref="G5:L5"/>
    <mergeCell ref="N6:N7"/>
    <mergeCell ref="C6:C7"/>
    <mergeCell ref="A38:Q38"/>
    <mergeCell ref="K46:L46"/>
    <mergeCell ref="A34:Q34"/>
    <mergeCell ref="A30:A31"/>
    <mergeCell ref="B30:B31"/>
    <mergeCell ref="C30:C31"/>
    <mergeCell ref="A32:Q32"/>
    <mergeCell ref="E46:F46"/>
    <mergeCell ref="P30:P31"/>
    <mergeCell ref="G73:L73"/>
    <mergeCell ref="A74:A75"/>
    <mergeCell ref="D74:D75"/>
    <mergeCell ref="M29:Q29"/>
    <mergeCell ref="A51:F51"/>
    <mergeCell ref="N30:N31"/>
    <mergeCell ref="O30:O31"/>
    <mergeCell ref="F30:F31"/>
    <mergeCell ref="G30:I30"/>
    <mergeCell ref="J30:L30"/>
    <mergeCell ref="M73:Q73"/>
    <mergeCell ref="P74:P75"/>
    <mergeCell ref="Q74:Q75"/>
    <mergeCell ref="T74:T75"/>
    <mergeCell ref="N74:N75"/>
    <mergeCell ref="O74:O75"/>
    <mergeCell ref="R73:U73"/>
    <mergeCell ref="E98:F98"/>
    <mergeCell ref="K98:L98"/>
    <mergeCell ref="R74:R75"/>
    <mergeCell ref="S74:S75"/>
    <mergeCell ref="F74:F75"/>
    <mergeCell ref="E74:E75"/>
    <mergeCell ref="G74:I74"/>
    <mergeCell ref="J74:L74"/>
    <mergeCell ref="A87:U87"/>
    <mergeCell ref="A92:U92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  <rowBreaks count="2" manualBreakCount="2">
    <brk id="27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/>
  <cp:keywords/>
  <dc:description/>
  <cp:lastModifiedBy>Riho</cp:lastModifiedBy>
  <cp:lastPrinted>2016-01-29T10:43:53Z</cp:lastPrinted>
  <dcterms:created xsi:type="dcterms:W3CDTF">2009-02-01T09:46:56Z</dcterms:created>
  <dcterms:modified xsi:type="dcterms:W3CDTF">2017-01-28T19:16:55Z</dcterms:modified>
  <cp:category/>
  <cp:version/>
  <cp:contentType/>
  <cp:contentStatus/>
</cp:coreProperties>
</file>