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580" windowHeight="6350" activeTab="0"/>
  </bookViews>
  <sheets>
    <sheet name="Aravete2018" sheetId="1" r:id="rId1"/>
  </sheets>
  <definedNames/>
  <calcPr fullCalcOnLoad="1"/>
</workbook>
</file>

<file path=xl/sharedStrings.xml><?xml version="1.0" encoding="utf-8"?>
<sst xmlns="http://schemas.openxmlformats.org/spreadsheetml/2006/main" count="668" uniqueCount="217">
  <si>
    <t>Võistleja</t>
  </si>
  <si>
    <t>Võistluse käik</t>
  </si>
  <si>
    <t>Saavutatud tulemused</t>
  </si>
  <si>
    <t>Nimi</t>
  </si>
  <si>
    <t>Klubi</t>
  </si>
  <si>
    <t>Sünniaasta</t>
  </si>
  <si>
    <t>Kehakaal</t>
  </si>
  <si>
    <t xml:space="preserve">         Rebimine</t>
  </si>
  <si>
    <t xml:space="preserve">      Tõukamine</t>
  </si>
  <si>
    <t>Punktid</t>
  </si>
  <si>
    <t>Sekretär:</t>
  </si>
  <si>
    <t>Kohtunikud:</t>
  </si>
  <si>
    <t>-62 kg</t>
  </si>
  <si>
    <t>-77 kg</t>
  </si>
  <si>
    <t>-85 kg</t>
  </si>
  <si>
    <t>-94 kg</t>
  </si>
  <si>
    <t>-105 kg</t>
  </si>
  <si>
    <t>Jrk nr</t>
  </si>
  <si>
    <t>Žürii:</t>
  </si>
  <si>
    <t>Vargamäe</t>
  </si>
  <si>
    <t>Sparta</t>
  </si>
  <si>
    <t>Koht</t>
  </si>
  <si>
    <t>Aravete kooli spordihoone</t>
  </si>
  <si>
    <t>-40 kg</t>
  </si>
  <si>
    <t>-50 kg</t>
  </si>
  <si>
    <t>Koef.</t>
  </si>
  <si>
    <t>Rebimine</t>
  </si>
  <si>
    <t>Tõukamine</t>
  </si>
  <si>
    <t>Summa</t>
  </si>
  <si>
    <t>SP Punktid</t>
  </si>
  <si>
    <t>Masters Punktid</t>
  </si>
  <si>
    <t>Masters Klass</t>
  </si>
  <si>
    <t>M55</t>
  </si>
  <si>
    <t>M50</t>
  </si>
  <si>
    <t>M35</t>
  </si>
  <si>
    <t>M65</t>
  </si>
  <si>
    <t>M40</t>
  </si>
  <si>
    <t>M45</t>
  </si>
  <si>
    <t>Meltzer Malone</t>
  </si>
  <si>
    <t>Masters tulemused</t>
  </si>
  <si>
    <t xml:space="preserve"> +105 kg</t>
  </si>
  <si>
    <t>Masters Koht</t>
  </si>
  <si>
    <t>Emma Kivirand</t>
  </si>
  <si>
    <t>-35 kg</t>
  </si>
  <si>
    <t>-45 kg</t>
  </si>
  <si>
    <t>Aleksander Jermakov</t>
  </si>
  <si>
    <t>Romet Rämson</t>
  </si>
  <si>
    <t>Tom Aunapuu</t>
  </si>
  <si>
    <t>-56 kg</t>
  </si>
  <si>
    <t>-69 kg</t>
  </si>
  <si>
    <t>Roomet Väli</t>
  </si>
  <si>
    <t>Lauri Naarits</t>
  </si>
  <si>
    <t>Edu</t>
  </si>
  <si>
    <t>Peeter Vahe</t>
  </si>
  <si>
    <t>Märt Tammann</t>
  </si>
  <si>
    <t>Aeg:</t>
  </si>
  <si>
    <t>Riho Kägo</t>
  </si>
  <si>
    <t>Lisette Liige</t>
  </si>
  <si>
    <t>Christopher Voolaid</t>
  </si>
  <si>
    <t>Veteranide paremusjärjestus Meltzeri järgi</t>
  </si>
  <si>
    <t>Meeste paremusjärjestus Sinclairi järgi</t>
  </si>
  <si>
    <t>Eesti veteranide meistrivõistlused 2018 ja X Mati Kulmu mälestusvõistlus 2018</t>
  </si>
  <si>
    <t>Marianna Bogdanova</t>
  </si>
  <si>
    <t>Anne Fljaum</t>
  </si>
  <si>
    <t>Reena Rikk</t>
  </si>
  <si>
    <t>Laura-Lisett Lepp</t>
  </si>
  <si>
    <t>Reelika Põdersoo</t>
  </si>
  <si>
    <t>Marit Mäesaar</t>
  </si>
  <si>
    <t>sk +35</t>
  </si>
  <si>
    <t xml:space="preserve">Tartumaa </t>
  </si>
  <si>
    <t>Jõud Junior</t>
  </si>
  <si>
    <t>Mäksa SK</t>
  </si>
  <si>
    <t>CrossFit I&amp;M</t>
  </si>
  <si>
    <t>w35</t>
  </si>
  <si>
    <t>Mark Fljaum</t>
  </si>
  <si>
    <t>Prohor Kimmer</t>
  </si>
  <si>
    <t>TÜASK</t>
  </si>
  <si>
    <t>Marat Vikultsev</t>
  </si>
  <si>
    <t>Kait Viks</t>
  </si>
  <si>
    <t>Artur Vähk</t>
  </si>
  <si>
    <t>Mihhail Jaroslavski</t>
  </si>
  <si>
    <t>Naised -58 kg</t>
  </si>
  <si>
    <t>Naised +58 kg</t>
  </si>
  <si>
    <t>Paula Kuklane</t>
  </si>
  <si>
    <t>Rauno Karro</t>
  </si>
  <si>
    <t>Martti Šorin</t>
  </si>
  <si>
    <t>Kaspar Laul</t>
  </si>
  <si>
    <t>Sindi sk Kalju</t>
  </si>
  <si>
    <t>BLR</t>
  </si>
  <si>
    <t>Teet Karbus</t>
  </si>
  <si>
    <t>Tristan Abel</t>
  </si>
  <si>
    <t>Randel Mattiisen</t>
  </si>
  <si>
    <t>Sander Savik</t>
  </si>
  <si>
    <t>Allar Lelumees</t>
  </si>
  <si>
    <t>Oskar Nõmm</t>
  </si>
  <si>
    <t xml:space="preserve">Sparta </t>
  </si>
  <si>
    <t>Haaberst Sport</t>
  </si>
  <si>
    <t>+105 kg</t>
  </si>
  <si>
    <t>Indrek Viik</t>
  </si>
  <si>
    <t>Kert Karbe</t>
  </si>
  <si>
    <t xml:space="preserve">Riho Pihlak </t>
  </si>
  <si>
    <t>Rasmus Zarubin</t>
  </si>
  <si>
    <t>III grupp (8 võistlejat)</t>
  </si>
  <si>
    <t>IV grupp (24 võistlejat)</t>
  </si>
  <si>
    <t>Aivar Kõva</t>
  </si>
  <si>
    <t>Viljandimaa</t>
  </si>
  <si>
    <t>Elmo Raudver</t>
  </si>
  <si>
    <t>Sverre Ploomipuu</t>
  </si>
  <si>
    <t>Jõud</t>
  </si>
  <si>
    <t>Sergej Filatov</t>
  </si>
  <si>
    <t>Meinhard Tankson</t>
  </si>
  <si>
    <t>M60</t>
  </si>
  <si>
    <t>Urmas Treier</t>
  </si>
  <si>
    <t>Endel Põldsalu</t>
  </si>
  <si>
    <t>Vadim Vassenin</t>
  </si>
  <si>
    <t>Herbert Reimets</t>
  </si>
  <si>
    <t>ÜLO</t>
  </si>
  <si>
    <t>Jaanus Hiiemäe</t>
  </si>
  <si>
    <t>Sergei Saburov</t>
  </si>
  <si>
    <t>Aivar Zarubin</t>
  </si>
  <si>
    <t>Margus Põldoja</t>
  </si>
  <si>
    <t>Vjatseslav Varlamov</t>
  </si>
  <si>
    <t>Andrus Viik</t>
  </si>
  <si>
    <t>Kaido Sirge</t>
  </si>
  <si>
    <t>Erik Kuningas</t>
  </si>
  <si>
    <t>Renat Kimmer</t>
  </si>
  <si>
    <t>Kestutis Kalunda</t>
  </si>
  <si>
    <t>Arvydas Saumonas</t>
  </si>
  <si>
    <t>Sander Soll</t>
  </si>
  <si>
    <t>Juhannes Kask</t>
  </si>
  <si>
    <t>Vaho Tabur</t>
  </si>
  <si>
    <t>Ants Rosenbaum</t>
  </si>
  <si>
    <t>Taimu Viir</t>
  </si>
  <si>
    <t>Maidu Tiits</t>
  </si>
  <si>
    <t>Ain Põder</t>
  </si>
  <si>
    <t>Maria Merilo</t>
  </si>
  <si>
    <t>14x</t>
  </si>
  <si>
    <t>22x</t>
  </si>
  <si>
    <t>23x</t>
  </si>
  <si>
    <t>25x</t>
  </si>
  <si>
    <t>30x</t>
  </si>
  <si>
    <t>32x</t>
  </si>
  <si>
    <t>40x</t>
  </si>
  <si>
    <t>43x</t>
  </si>
  <si>
    <t>45x</t>
  </si>
  <si>
    <t>I grupp (19 võistlejat)</t>
  </si>
  <si>
    <t>52x</t>
  </si>
  <si>
    <t>Abilised</t>
  </si>
  <si>
    <t>Armas Reisel</t>
  </si>
  <si>
    <t>Roomet Veli</t>
  </si>
  <si>
    <t>Katre Mägi</t>
  </si>
  <si>
    <t>18x</t>
  </si>
  <si>
    <t>27x</t>
  </si>
  <si>
    <t>33x</t>
  </si>
  <si>
    <t>35x</t>
  </si>
  <si>
    <t>II</t>
  </si>
  <si>
    <t>I</t>
  </si>
  <si>
    <t>38x</t>
  </si>
  <si>
    <t>48x</t>
  </si>
  <si>
    <t>49x</t>
  </si>
  <si>
    <t>57x</t>
  </si>
  <si>
    <t>60x</t>
  </si>
  <si>
    <t>67x</t>
  </si>
  <si>
    <t>77x</t>
  </si>
  <si>
    <t>III</t>
  </si>
  <si>
    <t>84x</t>
  </si>
  <si>
    <t>Roven Vigolainen</t>
  </si>
  <si>
    <t>Renat Rahimov</t>
  </si>
  <si>
    <t>63x</t>
  </si>
  <si>
    <t>66x</t>
  </si>
  <si>
    <t>75x</t>
  </si>
  <si>
    <t>80x</t>
  </si>
  <si>
    <t>83x</t>
  </si>
  <si>
    <t>97x</t>
  </si>
  <si>
    <t>105x</t>
  </si>
  <si>
    <t>106x</t>
  </si>
  <si>
    <t>111x</t>
  </si>
  <si>
    <t>135x</t>
  </si>
  <si>
    <t>65x</t>
  </si>
  <si>
    <t>73x</t>
  </si>
  <si>
    <t>70x</t>
  </si>
  <si>
    <t>90x</t>
  </si>
  <si>
    <t>100x</t>
  </si>
  <si>
    <t>118x</t>
  </si>
  <si>
    <t>128x</t>
  </si>
  <si>
    <t>130x</t>
  </si>
  <si>
    <t>140x</t>
  </si>
  <si>
    <t>155x</t>
  </si>
  <si>
    <t>Eduard Kaljapulk</t>
  </si>
  <si>
    <t>II grupp (13 võistlejat)</t>
  </si>
  <si>
    <t>61x</t>
  </si>
  <si>
    <t>76x</t>
  </si>
  <si>
    <t>95x</t>
  </si>
  <si>
    <t>78x</t>
  </si>
  <si>
    <t>81x</t>
  </si>
  <si>
    <t>86x</t>
  </si>
  <si>
    <t>121x</t>
  </si>
  <si>
    <t>Vytautas Marcinkevicius</t>
  </si>
  <si>
    <t>Akif Rahimov</t>
  </si>
  <si>
    <t>Vidas Bernatonis</t>
  </si>
  <si>
    <t>Leedu</t>
  </si>
  <si>
    <t>Venemaa</t>
  </si>
  <si>
    <t>72x</t>
  </si>
  <si>
    <t>92x</t>
  </si>
  <si>
    <t>101x</t>
  </si>
  <si>
    <t>110x</t>
  </si>
  <si>
    <t>112x</t>
  </si>
  <si>
    <t>129x</t>
  </si>
  <si>
    <t>Vaho Tabur&amp;Ants Rosenbaum</t>
  </si>
  <si>
    <t>122x</t>
  </si>
  <si>
    <t>131x</t>
  </si>
  <si>
    <t>142x</t>
  </si>
  <si>
    <t>153x</t>
  </si>
  <si>
    <t>158x</t>
  </si>
  <si>
    <t>160x</t>
  </si>
  <si>
    <t>172x</t>
  </si>
  <si>
    <t>176x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</si>
</sst>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"/>
    <numFmt numFmtId="186" formatCode="0.000"/>
    <numFmt numFmtId="187" formatCode="[$-425]d\.\ mmmm\ yyyy&quot;. a.&quot;"/>
    <numFmt numFmtId="188" formatCode="0.00000000"/>
    <numFmt numFmtId="189" formatCode="0.0000000"/>
    <numFmt numFmtId="190" formatCode="0.00000"/>
    <numFmt numFmtId="191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5" fontId="0" fillId="0" borderId="0" xfId="0" applyNumberFormat="1" applyFont="1" applyFill="1" applyBorder="1" applyAlignment="1" applyProtection="1">
      <alignment horizontal="center"/>
      <protection locked="0"/>
    </xf>
    <xf numFmtId="18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185" fontId="0" fillId="0" borderId="12" xfId="0" applyNumberFormat="1" applyFont="1" applyBorder="1" applyAlignment="1" applyProtection="1">
      <alignment horizontal="center"/>
      <protection locked="0"/>
    </xf>
    <xf numFmtId="186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186" fontId="0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86" fontId="0" fillId="0" borderId="12" xfId="0" applyNumberFormat="1" applyFill="1" applyBorder="1" applyAlignment="1">
      <alignment/>
    </xf>
    <xf numFmtId="186" fontId="0" fillId="0" borderId="12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185" fontId="0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2" fontId="0" fillId="34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6" fillId="36" borderId="15" xfId="0" applyNumberFormat="1" applyFont="1" applyFill="1" applyBorder="1" applyAlignment="1">
      <alignment horizontal="center"/>
    </xf>
    <xf numFmtId="49" fontId="6" fillId="36" borderId="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49" fontId="6" fillId="36" borderId="12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/>
      <protection locked="0"/>
    </xf>
    <xf numFmtId="184" fontId="7" fillId="0" borderId="17" xfId="0" applyNumberFormat="1" applyFont="1" applyBorder="1" applyAlignment="1">
      <alignment horizontal="center" vertical="center" wrapText="1"/>
    </xf>
    <xf numFmtId="184" fontId="7" fillId="0" borderId="18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6" fillId="36" borderId="26" xfId="0" applyNumberFormat="1" applyFont="1" applyFill="1" applyBorder="1" applyAlignment="1">
      <alignment horizontal="center"/>
    </xf>
    <xf numFmtId="49" fontId="6" fillId="36" borderId="27" xfId="0" applyNumberFormat="1" applyFont="1" applyFill="1" applyBorder="1" applyAlignment="1">
      <alignment horizontal="center"/>
    </xf>
    <xf numFmtId="49" fontId="6" fillId="36" borderId="28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84" fontId="7" fillId="0" borderId="3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7" fillId="0" borderId="35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/>
    </xf>
    <xf numFmtId="49" fontId="6" fillId="37" borderId="3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49" fontId="6" fillId="36" borderId="39" xfId="0" applyNumberFormat="1" applyFont="1" applyFill="1" applyBorder="1" applyAlignment="1">
      <alignment horizontal="center"/>
    </xf>
    <xf numFmtId="49" fontId="6" fillId="36" borderId="22" xfId="0" applyNumberFormat="1" applyFont="1" applyFill="1" applyBorder="1" applyAlignment="1">
      <alignment horizontal="center"/>
    </xf>
    <xf numFmtId="49" fontId="6" fillId="36" borderId="40" xfId="0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185" fontId="0" fillId="0" borderId="12" xfId="0" applyNumberFormat="1" applyFont="1" applyBorder="1" applyAlignment="1" applyProtection="1">
      <alignment horizontal="center"/>
      <protection locked="0"/>
    </xf>
    <xf numFmtId="0" fontId="0" fillId="38" borderId="12" xfId="0" applyFill="1" applyBorder="1" applyAlignment="1">
      <alignment horizontal="center"/>
    </xf>
    <xf numFmtId="0" fontId="0" fillId="39" borderId="12" xfId="0" applyFont="1" applyFill="1" applyBorder="1" applyAlignment="1" applyProtection="1">
      <alignment horizontal="center"/>
      <protection locked="0"/>
    </xf>
    <xf numFmtId="0" fontId="0" fillId="39" borderId="12" xfId="0" applyFont="1" applyFill="1" applyBorder="1" applyAlignment="1">
      <alignment horizontal="center"/>
    </xf>
    <xf numFmtId="0" fontId="0" fillId="38" borderId="12" xfId="0" applyFont="1" applyFill="1" applyBorder="1" applyAlignment="1" applyProtection="1">
      <alignment horizontal="center"/>
      <protection locked="0"/>
    </xf>
    <xf numFmtId="0" fontId="0" fillId="38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8" borderId="12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9" borderId="12" xfId="0" applyFont="1" applyFill="1" applyBorder="1" applyAlignment="1" applyProtection="1">
      <alignment horizontal="center"/>
      <protection locked="0"/>
    </xf>
    <xf numFmtId="185" fontId="0" fillId="0" borderId="12" xfId="0" applyNumberFormat="1" applyFont="1" applyFill="1" applyBorder="1" applyAlignment="1" applyProtection="1">
      <alignment horizontal="center"/>
      <protection locked="0"/>
    </xf>
    <xf numFmtId="185" fontId="0" fillId="0" borderId="14" xfId="0" applyNumberFormat="1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4" xfId="0" applyFont="1" applyFill="1" applyBorder="1" applyAlignment="1" applyProtection="1">
      <alignment horizontal="center"/>
      <protection locked="0"/>
    </xf>
    <xf numFmtId="0" fontId="0" fillId="38" borderId="14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4" xfId="0" applyFont="1" applyFill="1" applyBorder="1" applyAlignment="1" applyProtection="1">
      <alignment horizontal="center"/>
      <protection locked="0"/>
    </xf>
    <xf numFmtId="0" fontId="0" fillId="39" borderId="14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39" borderId="14" xfId="0" applyFont="1" applyFill="1" applyBorder="1" applyAlignment="1" applyProtection="1">
      <alignment horizontal="center"/>
      <protection locked="0"/>
    </xf>
    <xf numFmtId="0" fontId="0" fillId="39" borderId="12" xfId="0" applyFont="1" applyFill="1" applyBorder="1" applyAlignment="1">
      <alignment horizontal="center"/>
    </xf>
    <xf numFmtId="2" fontId="0" fillId="35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35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1"/>
  <sheetViews>
    <sheetView tabSelected="1" zoomScale="115" zoomScaleNormal="115" zoomScalePageLayoutView="0" workbookViewId="0" topLeftCell="A130">
      <selection activeCell="N144" sqref="N144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9.421875" style="0" customWidth="1"/>
    <col min="4" max="4" width="12.8515625" style="0" customWidth="1"/>
    <col min="5" max="5" width="7.7109375" style="0" customWidth="1"/>
    <col min="6" max="6" width="7.421875" style="0" customWidth="1"/>
    <col min="7" max="7" width="6.7109375" style="0" customWidth="1"/>
    <col min="8" max="8" width="7.57421875" style="0" customWidth="1"/>
    <col min="9" max="12" width="6.7109375" style="0" customWidth="1"/>
    <col min="13" max="13" width="7.421875" style="0" customWidth="1"/>
    <col min="14" max="14" width="7.8515625" style="0" customWidth="1"/>
    <col min="15" max="15" width="7.140625" style="0" customWidth="1"/>
    <col min="16" max="16" width="7.140625" style="28" customWidth="1"/>
    <col min="17" max="17" width="7.57421875" style="0" customWidth="1"/>
    <col min="18" max="18" width="7.140625" style="0" customWidth="1"/>
    <col min="19" max="19" width="8.00390625" style="6" customWidth="1"/>
    <col min="20" max="20" width="6.57421875" style="0" customWidth="1"/>
    <col min="21" max="21" width="9.140625" style="35" customWidth="1"/>
  </cols>
  <sheetData>
    <row r="1" spans="1:17" ht="18">
      <c r="A1" s="126" t="s">
        <v>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5">
      <c r="A2" s="1"/>
      <c r="C2" s="3"/>
      <c r="D2" s="2"/>
      <c r="E2" s="125">
        <v>42762</v>
      </c>
      <c r="F2" s="125"/>
      <c r="G2" s="125"/>
      <c r="H2" s="125"/>
      <c r="I2" s="125"/>
      <c r="J2" s="125"/>
      <c r="K2" s="4"/>
      <c r="L2" s="2"/>
      <c r="M2" s="2"/>
      <c r="N2" s="2"/>
      <c r="O2" s="2"/>
      <c r="P2" s="26"/>
      <c r="Q2" s="5"/>
    </row>
    <row r="3" spans="1:17" ht="12.75">
      <c r="A3" s="6"/>
      <c r="B3" s="18"/>
      <c r="D3" s="18"/>
      <c r="E3" s="131" t="s">
        <v>22</v>
      </c>
      <c r="F3" s="131"/>
      <c r="G3" s="131"/>
      <c r="H3" s="131"/>
      <c r="I3" s="131"/>
      <c r="J3" s="131"/>
      <c r="K3" s="7"/>
      <c r="L3" s="7"/>
      <c r="M3" s="8"/>
      <c r="N3" s="9"/>
      <c r="O3" s="9"/>
      <c r="P3" s="27"/>
      <c r="Q3" s="9"/>
    </row>
    <row r="4" spans="1:17" ht="13.5" thickBot="1">
      <c r="A4" s="6"/>
      <c r="B4" s="66" t="s">
        <v>145</v>
      </c>
      <c r="D4" s="18"/>
      <c r="E4" s="37"/>
      <c r="F4" s="37"/>
      <c r="G4" s="37"/>
      <c r="H4" s="37"/>
      <c r="I4" s="37"/>
      <c r="J4" s="37"/>
      <c r="K4" s="7"/>
      <c r="L4" s="7"/>
      <c r="M4" s="8"/>
      <c r="N4" s="9"/>
      <c r="O4" s="9"/>
      <c r="P4" s="27"/>
      <c r="Q4" s="9"/>
    </row>
    <row r="5" spans="1:17" ht="13.5" thickBot="1">
      <c r="A5" s="116" t="s">
        <v>0</v>
      </c>
      <c r="B5" s="114"/>
      <c r="C5" s="114"/>
      <c r="D5" s="114"/>
      <c r="E5" s="114"/>
      <c r="F5" s="117"/>
      <c r="G5" s="113" t="s">
        <v>1</v>
      </c>
      <c r="H5" s="114"/>
      <c r="I5" s="114"/>
      <c r="J5" s="114"/>
      <c r="K5" s="114"/>
      <c r="L5" s="117"/>
      <c r="M5" s="113" t="s">
        <v>2</v>
      </c>
      <c r="N5" s="114"/>
      <c r="O5" s="114"/>
      <c r="P5" s="114"/>
      <c r="Q5" s="115"/>
    </row>
    <row r="6" spans="1:17" ht="12.75" customHeight="1">
      <c r="A6" s="98" t="s">
        <v>17</v>
      </c>
      <c r="B6" s="98" t="s">
        <v>3</v>
      </c>
      <c r="C6" s="98" t="s">
        <v>5</v>
      </c>
      <c r="D6" s="98" t="s">
        <v>4</v>
      </c>
      <c r="E6" s="92" t="s">
        <v>6</v>
      </c>
      <c r="F6" s="101" t="s">
        <v>25</v>
      </c>
      <c r="G6" s="103" t="s">
        <v>7</v>
      </c>
      <c r="H6" s="104"/>
      <c r="I6" s="105"/>
      <c r="J6" s="106" t="s">
        <v>8</v>
      </c>
      <c r="K6" s="104"/>
      <c r="L6" s="107"/>
      <c r="M6" s="123" t="s">
        <v>26</v>
      </c>
      <c r="N6" s="94" t="s">
        <v>27</v>
      </c>
      <c r="O6" s="96" t="s">
        <v>28</v>
      </c>
      <c r="P6" s="111" t="s">
        <v>21</v>
      </c>
      <c r="Q6" s="128" t="s">
        <v>9</v>
      </c>
    </row>
    <row r="7" spans="1:17" ht="13.5" thickBot="1">
      <c r="A7" s="121"/>
      <c r="B7" s="121"/>
      <c r="C7" s="121"/>
      <c r="D7" s="121"/>
      <c r="E7" s="127"/>
      <c r="F7" s="120"/>
      <c r="G7" s="11">
        <v>1</v>
      </c>
      <c r="H7" s="11">
        <v>2</v>
      </c>
      <c r="I7" s="12">
        <v>3</v>
      </c>
      <c r="J7" s="11">
        <v>1</v>
      </c>
      <c r="K7" s="11">
        <v>2</v>
      </c>
      <c r="L7" s="12">
        <v>3</v>
      </c>
      <c r="M7" s="124"/>
      <c r="N7" s="118"/>
      <c r="O7" s="119"/>
      <c r="P7" s="122"/>
      <c r="Q7" s="129"/>
    </row>
    <row r="8" spans="1:17" ht="12.75">
      <c r="A8" s="130" t="s">
        <v>81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</row>
    <row r="9" spans="1:17" ht="12.75">
      <c r="A9" s="23">
        <v>1</v>
      </c>
      <c r="B9" s="32" t="s">
        <v>42</v>
      </c>
      <c r="C9" s="33">
        <v>2006</v>
      </c>
      <c r="D9" s="33" t="s">
        <v>19</v>
      </c>
      <c r="E9" s="50">
        <v>43.1</v>
      </c>
      <c r="F9" s="51">
        <f>POWER(10,(0.89726074*(LOG10(E9/148.026)*LOG10(E9/148.026))))</f>
        <v>1.8098620914915287</v>
      </c>
      <c r="G9" s="144" t="s">
        <v>140</v>
      </c>
      <c r="H9" s="142">
        <v>30</v>
      </c>
      <c r="I9" s="141" t="s">
        <v>141</v>
      </c>
      <c r="J9" s="139">
        <v>37</v>
      </c>
      <c r="K9" s="140" t="s">
        <v>142</v>
      </c>
      <c r="L9" s="142">
        <v>40</v>
      </c>
      <c r="M9" s="29">
        <f>MAX(G9:I9)</f>
        <v>30</v>
      </c>
      <c r="N9" s="29">
        <f>MAX(J9:L9)</f>
        <v>40</v>
      </c>
      <c r="O9" s="30">
        <f>M9+N9</f>
        <v>70</v>
      </c>
      <c r="P9" s="43">
        <v>4</v>
      </c>
      <c r="Q9" s="52">
        <f>O9*F9</f>
        <v>126.69034640440701</v>
      </c>
    </row>
    <row r="10" spans="1:17" ht="12.75">
      <c r="A10" s="23">
        <v>2</v>
      </c>
      <c r="B10" s="32" t="s">
        <v>135</v>
      </c>
      <c r="C10" s="33">
        <v>2002</v>
      </c>
      <c r="D10" s="33" t="s">
        <v>68</v>
      </c>
      <c r="E10" s="138">
        <v>53.6</v>
      </c>
      <c r="F10" s="51">
        <f>POWER(10,(0.89726074*(LOG10(E10/148.026)*LOG10(E10/148.026))))</f>
        <v>1.4949865025559874</v>
      </c>
      <c r="G10" s="139">
        <v>28</v>
      </c>
      <c r="H10" s="142">
        <v>30</v>
      </c>
      <c r="I10" s="143">
        <v>31</v>
      </c>
      <c r="J10" s="144" t="s">
        <v>143</v>
      </c>
      <c r="K10" s="142">
        <v>43</v>
      </c>
      <c r="L10" s="140" t="s">
        <v>144</v>
      </c>
      <c r="M10" s="29">
        <f>MAX(G10:I10)</f>
        <v>31</v>
      </c>
      <c r="N10" s="29">
        <f>MAX(J10:L10)</f>
        <v>43</v>
      </c>
      <c r="O10" s="30">
        <f>M10+N10</f>
        <v>74</v>
      </c>
      <c r="P10" s="43" t="s">
        <v>164</v>
      </c>
      <c r="Q10" s="52">
        <f>O10*F10</f>
        <v>110.62900118914307</v>
      </c>
    </row>
    <row r="11" spans="1:19" ht="12.75">
      <c r="A11" s="23">
        <v>3</v>
      </c>
      <c r="B11" s="32" t="s">
        <v>62</v>
      </c>
      <c r="C11" s="33">
        <v>1983</v>
      </c>
      <c r="D11" s="33" t="s">
        <v>69</v>
      </c>
      <c r="E11" s="50">
        <v>57.9</v>
      </c>
      <c r="F11" s="51">
        <f>POWER(10,(0.89726074*(LOG10(E11/148.026)*LOG10(E11/148.026))))</f>
        <v>1.4096534864791799</v>
      </c>
      <c r="G11" s="139">
        <v>30</v>
      </c>
      <c r="H11" s="142">
        <v>35</v>
      </c>
      <c r="I11" s="143">
        <v>40</v>
      </c>
      <c r="J11" s="139">
        <v>47</v>
      </c>
      <c r="K11" s="142">
        <v>55</v>
      </c>
      <c r="L11" s="140" t="s">
        <v>161</v>
      </c>
      <c r="M11" s="29">
        <f>MAX(G11:I11)</f>
        <v>40</v>
      </c>
      <c r="N11" s="29">
        <f>MAX(J11:L11)</f>
        <v>55</v>
      </c>
      <c r="O11" s="30">
        <f>M11+N11</f>
        <v>95</v>
      </c>
      <c r="P11" s="43" t="s">
        <v>156</v>
      </c>
      <c r="Q11" s="52">
        <f>O11*F11</f>
        <v>133.91708121552207</v>
      </c>
      <c r="R11" t="s">
        <v>73</v>
      </c>
      <c r="S11" s="6">
        <v>1.083</v>
      </c>
    </row>
    <row r="12" spans="1:17" ht="13.5" thickBot="1">
      <c r="A12" s="23">
        <v>4</v>
      </c>
      <c r="B12" s="32" t="s">
        <v>83</v>
      </c>
      <c r="C12" s="33">
        <v>1999</v>
      </c>
      <c r="D12" s="33" t="s">
        <v>20</v>
      </c>
      <c r="E12" s="50">
        <v>57.2</v>
      </c>
      <c r="F12" s="51">
        <f>POWER(10,(0.89726074*(LOG10(E12/148.026)*LOG10(E12/148.026))))</f>
        <v>1.4223348970226914</v>
      </c>
      <c r="G12" s="139">
        <v>35</v>
      </c>
      <c r="H12" s="142">
        <v>37</v>
      </c>
      <c r="I12" s="141" t="s">
        <v>142</v>
      </c>
      <c r="J12" s="139">
        <v>45</v>
      </c>
      <c r="K12" s="140" t="s">
        <v>158</v>
      </c>
      <c r="L12" s="142">
        <v>48</v>
      </c>
      <c r="M12" s="29">
        <f>MAX(G12:I12)</f>
        <v>37</v>
      </c>
      <c r="N12" s="29">
        <f>MAX(J12:L12)</f>
        <v>48</v>
      </c>
      <c r="O12" s="30">
        <f>M12+N12</f>
        <v>85</v>
      </c>
      <c r="P12" s="43" t="s">
        <v>155</v>
      </c>
      <c r="Q12" s="52">
        <f>O12*F12</f>
        <v>120.89846624692878</v>
      </c>
    </row>
    <row r="13" spans="1:17" ht="12.75">
      <c r="A13" s="130" t="s">
        <v>82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7" ht="12.75">
      <c r="A14" s="23">
        <v>1</v>
      </c>
      <c r="B14" s="32" t="s">
        <v>64</v>
      </c>
      <c r="C14" s="33">
        <v>2002</v>
      </c>
      <c r="D14" s="33" t="s">
        <v>68</v>
      </c>
      <c r="E14" s="50">
        <v>59.2</v>
      </c>
      <c r="F14" s="51">
        <f>POWER(10,(0.89726074*(LOG10(E14/148.026)*LOG10(E14/148.026))))</f>
        <v>1.3872071867316704</v>
      </c>
      <c r="G14" s="139">
        <v>28</v>
      </c>
      <c r="H14" s="142">
        <v>30</v>
      </c>
      <c r="I14" s="141" t="s">
        <v>141</v>
      </c>
      <c r="J14" s="139">
        <v>43</v>
      </c>
      <c r="K14" s="142">
        <v>46</v>
      </c>
      <c r="L14" s="140" t="s">
        <v>158</v>
      </c>
      <c r="M14" s="29">
        <f>MAX(G14:I14)</f>
        <v>30</v>
      </c>
      <c r="N14" s="29">
        <f>MAX(J14:L14)</f>
        <v>46</v>
      </c>
      <c r="O14" s="30">
        <f>M14+N14</f>
        <v>76</v>
      </c>
      <c r="P14" s="43">
        <v>6</v>
      </c>
      <c r="Q14" s="52">
        <f>O14*F14</f>
        <v>105.42774619160696</v>
      </c>
    </row>
    <row r="15" spans="1:17" ht="12.75">
      <c r="A15" s="23">
        <v>2</v>
      </c>
      <c r="B15" s="32" t="s">
        <v>57</v>
      </c>
      <c r="C15" s="33">
        <v>2003</v>
      </c>
      <c r="D15" s="33" t="s">
        <v>19</v>
      </c>
      <c r="E15" s="50">
        <v>62.2</v>
      </c>
      <c r="F15" s="51">
        <f>POWER(10,(0.89726074*(LOG10(E15/148.026)*LOG10(E15/148.026))))</f>
        <v>1.340358287425988</v>
      </c>
      <c r="G15" s="139">
        <v>35</v>
      </c>
      <c r="H15" s="142">
        <v>38</v>
      </c>
      <c r="I15" s="143">
        <v>40</v>
      </c>
      <c r="J15" s="139">
        <v>45</v>
      </c>
      <c r="K15" s="140" t="s">
        <v>158</v>
      </c>
      <c r="L15" s="142">
        <v>48</v>
      </c>
      <c r="M15" s="29">
        <f>MAX(G15:I15)</f>
        <v>40</v>
      </c>
      <c r="N15" s="29">
        <f>MAX(J15:L15)</f>
        <v>48</v>
      </c>
      <c r="O15" s="30">
        <f>M15+N15</f>
        <v>88</v>
      </c>
      <c r="P15" s="43">
        <v>4</v>
      </c>
      <c r="Q15" s="52">
        <f>O15*F15</f>
        <v>117.95152929348694</v>
      </c>
    </row>
    <row r="16" spans="1:17" ht="12.75">
      <c r="A16" s="23">
        <v>3</v>
      </c>
      <c r="B16" s="32" t="s">
        <v>67</v>
      </c>
      <c r="C16" s="33">
        <v>1991</v>
      </c>
      <c r="D16" s="33" t="s">
        <v>72</v>
      </c>
      <c r="E16" s="50">
        <v>80.2</v>
      </c>
      <c r="F16" s="51">
        <f>POWER(10,(0.89726074*(LOG10(E16/148.026)*LOG10(E16/148.026))))</f>
        <v>1.157616518033531</v>
      </c>
      <c r="G16" s="139">
        <v>35</v>
      </c>
      <c r="H16" s="142">
        <v>39</v>
      </c>
      <c r="I16" s="141" t="s">
        <v>143</v>
      </c>
      <c r="J16" s="139">
        <v>45</v>
      </c>
      <c r="K16" s="140" t="s">
        <v>159</v>
      </c>
      <c r="L16" s="142">
        <v>49</v>
      </c>
      <c r="M16" s="29">
        <f>MAX(G16:I16)</f>
        <v>39</v>
      </c>
      <c r="N16" s="29">
        <f>MAX(J16:L16)</f>
        <v>49</v>
      </c>
      <c r="O16" s="30">
        <f>M16+N16</f>
        <v>88</v>
      </c>
      <c r="P16" s="43">
        <v>5</v>
      </c>
      <c r="Q16" s="52">
        <f>O16*F16</f>
        <v>101.87025358695072</v>
      </c>
    </row>
    <row r="17" spans="1:17" ht="12.75">
      <c r="A17" s="23">
        <v>4</v>
      </c>
      <c r="B17" s="32" t="s">
        <v>63</v>
      </c>
      <c r="C17" s="33">
        <v>2000</v>
      </c>
      <c r="D17" s="33" t="s">
        <v>70</v>
      </c>
      <c r="E17" s="50">
        <v>61.9</v>
      </c>
      <c r="F17" s="51">
        <f>POWER(10,(0.89726074*(LOG10(E17/148.026)*LOG10(E17/148.026))))</f>
        <v>1.344756645338507</v>
      </c>
      <c r="G17" s="139">
        <v>42</v>
      </c>
      <c r="H17" s="140" t="s">
        <v>144</v>
      </c>
      <c r="I17" s="141" t="s">
        <v>144</v>
      </c>
      <c r="J17" s="139">
        <v>52</v>
      </c>
      <c r="K17" s="142">
        <v>55</v>
      </c>
      <c r="L17" s="140" t="s">
        <v>160</v>
      </c>
      <c r="M17" s="29">
        <f>MAX(G17:I17)</f>
        <v>42</v>
      </c>
      <c r="N17" s="29">
        <f>MAX(J17:L17)</f>
        <v>55</v>
      </c>
      <c r="O17" s="30">
        <f>M17+N17</f>
        <v>97</v>
      </c>
      <c r="P17" s="43" t="s">
        <v>164</v>
      </c>
      <c r="Q17" s="52">
        <f>O17*F17</f>
        <v>130.44139459783517</v>
      </c>
    </row>
    <row r="18" spans="1:17" ht="12.75">
      <c r="A18" s="23">
        <v>5</v>
      </c>
      <c r="B18" s="32" t="s">
        <v>66</v>
      </c>
      <c r="C18" s="33">
        <v>1992</v>
      </c>
      <c r="D18" s="33" t="s">
        <v>71</v>
      </c>
      <c r="E18" s="50">
        <v>62.5</v>
      </c>
      <c r="F18" s="51">
        <f>POWER(10,(0.89726074*(LOG10(E18/148.026)*LOG10(E18/148.026))))</f>
        <v>1.33601953843575</v>
      </c>
      <c r="G18" s="139">
        <v>45</v>
      </c>
      <c r="H18" s="142">
        <v>50</v>
      </c>
      <c r="I18" s="143">
        <v>52</v>
      </c>
      <c r="J18" s="139">
        <v>58</v>
      </c>
      <c r="K18" s="145">
        <v>63</v>
      </c>
      <c r="L18" s="140" t="s">
        <v>162</v>
      </c>
      <c r="M18" s="29">
        <f>MAX(G18:I18)</f>
        <v>52</v>
      </c>
      <c r="N18" s="29">
        <f>MAX(J18:L18)</f>
        <v>63</v>
      </c>
      <c r="O18" s="30">
        <f>M18+N18</f>
        <v>115</v>
      </c>
      <c r="P18" s="43" t="s">
        <v>155</v>
      </c>
      <c r="Q18" s="52">
        <f>O18*F18</f>
        <v>153.64224692011126</v>
      </c>
    </row>
    <row r="19" spans="1:17" ht="12.75">
      <c r="A19" s="23">
        <v>6</v>
      </c>
      <c r="B19" s="32" t="s">
        <v>65</v>
      </c>
      <c r="C19" s="33">
        <v>1993</v>
      </c>
      <c r="D19" s="33" t="s">
        <v>20</v>
      </c>
      <c r="E19" s="50">
        <v>66.9</v>
      </c>
      <c r="F19" s="51">
        <f>POWER(10,(0.89726074*(LOG10(E19/148.026)*LOG10(E19/148.026))))</f>
        <v>1.2786212392089857</v>
      </c>
      <c r="G19" s="144" t="s">
        <v>146</v>
      </c>
      <c r="H19" s="142">
        <v>53</v>
      </c>
      <c r="I19" s="143">
        <v>56</v>
      </c>
      <c r="J19" s="139">
        <v>70</v>
      </c>
      <c r="K19" s="145">
        <v>74</v>
      </c>
      <c r="L19" s="140" t="s">
        <v>163</v>
      </c>
      <c r="M19" s="29">
        <f>MAX(G19:I19)</f>
        <v>56</v>
      </c>
      <c r="N19" s="29">
        <f>MAX(J19:L19)</f>
        <v>74</v>
      </c>
      <c r="O19" s="30">
        <f>M19+N19</f>
        <v>130</v>
      </c>
      <c r="P19" s="43" t="s">
        <v>156</v>
      </c>
      <c r="Q19" s="52">
        <f>O19*F19</f>
        <v>166.22076109716815</v>
      </c>
    </row>
    <row r="20" spans="1:17" ht="12.75">
      <c r="A20" s="89" t="s">
        <v>43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ht="12.75">
      <c r="A21" s="23">
        <v>1</v>
      </c>
      <c r="B21" s="32" t="s">
        <v>74</v>
      </c>
      <c r="C21" s="33">
        <v>2008</v>
      </c>
      <c r="D21" s="33" t="s">
        <v>70</v>
      </c>
      <c r="E21" s="50">
        <v>28.6</v>
      </c>
      <c r="F21" s="51">
        <f>POWER(10,(0.794358141*(LOG10(E21/174.393)*LOG10(E21/174.393))))</f>
        <v>3.088208899424997</v>
      </c>
      <c r="G21" s="139">
        <v>16</v>
      </c>
      <c r="H21" s="142">
        <v>18</v>
      </c>
      <c r="I21" s="143">
        <v>19</v>
      </c>
      <c r="J21" s="139">
        <v>23</v>
      </c>
      <c r="K21" s="145">
        <v>25</v>
      </c>
      <c r="L21" s="140" t="s">
        <v>152</v>
      </c>
      <c r="M21" s="29">
        <f>MAX(G21:I21)</f>
        <v>19</v>
      </c>
      <c r="N21" s="29">
        <f>MAX(J21:L21)</f>
        <v>25</v>
      </c>
      <c r="O21" s="30">
        <f>M21+N21</f>
        <v>44</v>
      </c>
      <c r="P21" s="43" t="s">
        <v>155</v>
      </c>
      <c r="Q21" s="52">
        <f>O21*F21</f>
        <v>135.88119157469987</v>
      </c>
    </row>
    <row r="22" spans="1:17" ht="12.75">
      <c r="A22" s="23">
        <v>2</v>
      </c>
      <c r="B22" s="32" t="s">
        <v>75</v>
      </c>
      <c r="C22" s="33">
        <v>2007</v>
      </c>
      <c r="D22" s="33" t="s">
        <v>68</v>
      </c>
      <c r="E22" s="50">
        <v>26</v>
      </c>
      <c r="F22" s="51">
        <f>POWER(10,(0.794358141*(LOG10(E22/174.393)*LOG10(E22/174.393))))</f>
        <v>3.4890000451642</v>
      </c>
      <c r="G22" s="139">
        <v>18</v>
      </c>
      <c r="H22" s="142">
        <v>20</v>
      </c>
      <c r="I22" s="141" t="s">
        <v>137</v>
      </c>
      <c r="J22" s="139">
        <v>21</v>
      </c>
      <c r="K22" s="145">
        <v>23</v>
      </c>
      <c r="L22" s="142">
        <v>25</v>
      </c>
      <c r="M22" s="29">
        <f>MAX(G22:I22)</f>
        <v>20</v>
      </c>
      <c r="N22" s="29">
        <f>MAX(J22:L22)</f>
        <v>25</v>
      </c>
      <c r="O22" s="30">
        <f>M22+N22</f>
        <v>45</v>
      </c>
      <c r="P22" s="43" t="s">
        <v>156</v>
      </c>
      <c r="Q22" s="52">
        <f>O22*F22</f>
        <v>157.005002032389</v>
      </c>
    </row>
    <row r="23" spans="1:17" ht="12.75">
      <c r="A23" s="89" t="s">
        <v>23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17" ht="12.75">
      <c r="A24" s="23">
        <v>1</v>
      </c>
      <c r="B24" s="32" t="s">
        <v>77</v>
      </c>
      <c r="C24" s="33">
        <v>2007</v>
      </c>
      <c r="D24" s="24" t="s">
        <v>70</v>
      </c>
      <c r="E24" s="50">
        <v>40</v>
      </c>
      <c r="F24" s="51">
        <f>POWER(10,(0.794358141*(LOG10(E24/174.393)*LOG10(E24/174.393))))</f>
        <v>2.112659308221718</v>
      </c>
      <c r="G24" s="139">
        <v>21</v>
      </c>
      <c r="H24" s="142">
        <v>23</v>
      </c>
      <c r="I24" s="141" t="s">
        <v>139</v>
      </c>
      <c r="J24" s="139">
        <v>28</v>
      </c>
      <c r="K24" s="145">
        <v>31</v>
      </c>
      <c r="L24" s="140" t="s">
        <v>153</v>
      </c>
      <c r="M24" s="29">
        <f>MAX(G24:I24)</f>
        <v>23</v>
      </c>
      <c r="N24" s="29">
        <f>MAX(J24:L24)</f>
        <v>31</v>
      </c>
      <c r="O24" s="30">
        <f>M24+N24</f>
        <v>54</v>
      </c>
      <c r="P24" s="43" t="s">
        <v>156</v>
      </c>
      <c r="Q24" s="52">
        <f>O24*F24</f>
        <v>114.08360264397278</v>
      </c>
    </row>
    <row r="25" spans="1:17" ht="12.75">
      <c r="A25" s="89" t="s">
        <v>44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1:17" ht="12.75">
      <c r="A26" s="83">
        <v>1</v>
      </c>
      <c r="B26" s="32" t="s">
        <v>45</v>
      </c>
      <c r="C26" s="33">
        <v>2005</v>
      </c>
      <c r="D26" s="24" t="s">
        <v>19</v>
      </c>
      <c r="E26" s="50">
        <v>44.5</v>
      </c>
      <c r="F26" s="51">
        <f>POWER(10,(0.794358141*(LOG10(E26/174.393)*LOG10(E26/174.393))))</f>
        <v>1.9032442243366223</v>
      </c>
      <c r="G26" s="139">
        <v>21</v>
      </c>
      <c r="H26" s="140" t="s">
        <v>138</v>
      </c>
      <c r="I26" s="143">
        <v>23</v>
      </c>
      <c r="J26" s="139">
        <v>28</v>
      </c>
      <c r="K26" s="140" t="s">
        <v>140</v>
      </c>
      <c r="L26" s="140" t="s">
        <v>140</v>
      </c>
      <c r="M26" s="29">
        <f>MAX(G26:I26)</f>
        <v>23</v>
      </c>
      <c r="N26" s="29">
        <f>MAX(J26:L26)</f>
        <v>28</v>
      </c>
      <c r="O26" s="30">
        <f>M26+N26</f>
        <v>51</v>
      </c>
      <c r="P26" s="43" t="s">
        <v>156</v>
      </c>
      <c r="Q26" s="52">
        <f>O26*F26</f>
        <v>97.06545544116774</v>
      </c>
    </row>
    <row r="27" spans="1:17" ht="12.75">
      <c r="A27" s="89" t="s">
        <v>24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1:17" ht="12.75">
      <c r="A28" s="23">
        <v>1</v>
      </c>
      <c r="B28" s="32" t="s">
        <v>46</v>
      </c>
      <c r="C28" s="33">
        <v>2005</v>
      </c>
      <c r="D28" s="24" t="s">
        <v>19</v>
      </c>
      <c r="E28" s="50">
        <v>45.9</v>
      </c>
      <c r="F28" s="51">
        <f>POWER(10,(0.794358141*(LOG10(E28/174.393)*LOG10(E28/174.393))))</f>
        <v>1.8491016402195966</v>
      </c>
      <c r="G28" s="139">
        <v>30</v>
      </c>
      <c r="H28" s="145">
        <v>32</v>
      </c>
      <c r="I28" s="143">
        <v>34</v>
      </c>
      <c r="J28" s="139">
        <v>40</v>
      </c>
      <c r="K28" s="142">
        <v>44</v>
      </c>
      <c r="L28" s="142">
        <v>47</v>
      </c>
      <c r="M28" s="29">
        <f>MAX(G28:I28)</f>
        <v>34</v>
      </c>
      <c r="N28" s="29">
        <f>MAX(J28:L28)</f>
        <v>47</v>
      </c>
      <c r="O28" s="30">
        <f>M28+N28</f>
        <v>81</v>
      </c>
      <c r="P28" s="43" t="s">
        <v>156</v>
      </c>
      <c r="Q28" s="52">
        <f>O28*F28</f>
        <v>149.7772328577873</v>
      </c>
    </row>
    <row r="29" spans="1:17" ht="12.75">
      <c r="A29" s="89" t="s">
        <v>48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7" ht="12.75">
      <c r="A30" s="23">
        <v>1</v>
      </c>
      <c r="B30" s="32" t="s">
        <v>78</v>
      </c>
      <c r="C30" s="33">
        <v>2007</v>
      </c>
      <c r="D30" s="24" t="s">
        <v>19</v>
      </c>
      <c r="E30" s="50">
        <v>50.2</v>
      </c>
      <c r="F30" s="51">
        <f>POWER(10,(0.794358141*(LOG10(E30/174.393)*LOG10(E30/174.393))))</f>
        <v>1.707432063004516</v>
      </c>
      <c r="G30" s="139">
        <v>12</v>
      </c>
      <c r="H30" s="140" t="s">
        <v>136</v>
      </c>
      <c r="I30" s="141" t="s">
        <v>136</v>
      </c>
      <c r="J30" s="144" t="s">
        <v>151</v>
      </c>
      <c r="K30" s="145">
        <v>18</v>
      </c>
      <c r="L30" s="142">
        <v>20</v>
      </c>
      <c r="M30" s="29">
        <f>MAX(G30:I30)</f>
        <v>12</v>
      </c>
      <c r="N30" s="29">
        <f>MAX(J30:L30)</f>
        <v>20</v>
      </c>
      <c r="O30" s="30">
        <f>M30+N30</f>
        <v>32</v>
      </c>
      <c r="P30" s="43" t="s">
        <v>156</v>
      </c>
      <c r="Q30" s="52">
        <f>O30*F30</f>
        <v>54.637826016144516</v>
      </c>
    </row>
    <row r="31" spans="1:17" ht="12.75">
      <c r="A31" s="89" t="s">
        <v>12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1:17" ht="12.75">
      <c r="A32" s="23">
        <v>1</v>
      </c>
      <c r="B32" s="32" t="s">
        <v>79</v>
      </c>
      <c r="C32" s="33">
        <v>2006</v>
      </c>
      <c r="D32" s="24" t="s">
        <v>70</v>
      </c>
      <c r="E32" s="50">
        <v>61</v>
      </c>
      <c r="F32" s="51">
        <f>POWER(10,(0.794358141*(LOG10(E32/174.393)*LOG10(E32/174.393))))</f>
        <v>1.4632549677285687</v>
      </c>
      <c r="G32" s="139">
        <v>28</v>
      </c>
      <c r="H32" s="142">
        <v>31</v>
      </c>
      <c r="I32" s="143">
        <v>33</v>
      </c>
      <c r="J32" s="139">
        <v>35</v>
      </c>
      <c r="K32" s="140" t="s">
        <v>157</v>
      </c>
      <c r="L32" s="142">
        <v>38</v>
      </c>
      <c r="M32" s="29">
        <f>MAX(G32:I32)</f>
        <v>33</v>
      </c>
      <c r="N32" s="29">
        <f>MAX(J32:L32)</f>
        <v>38</v>
      </c>
      <c r="O32" s="30">
        <f>M32+N32</f>
        <v>71</v>
      </c>
      <c r="P32" s="43"/>
      <c r="Q32" s="52">
        <f>O32*F32</f>
        <v>103.89110270872837</v>
      </c>
    </row>
    <row r="33" spans="1:17" ht="12.75">
      <c r="A33" s="23">
        <v>2</v>
      </c>
      <c r="B33" s="32" t="s">
        <v>47</v>
      </c>
      <c r="C33" s="33">
        <v>2003</v>
      </c>
      <c r="D33" s="24" t="s">
        <v>19</v>
      </c>
      <c r="E33" s="50">
        <v>58.4</v>
      </c>
      <c r="F33" s="51">
        <f>POWER(10,(0.794358141*(LOG10(E33/174.393)*LOG10(E33/174.393))))</f>
        <v>1.511174987564179</v>
      </c>
      <c r="G33" s="139">
        <v>60</v>
      </c>
      <c r="H33" s="142">
        <v>63</v>
      </c>
      <c r="I33" s="143">
        <v>65</v>
      </c>
      <c r="J33" s="139">
        <v>80</v>
      </c>
      <c r="K33" s="140" t="s">
        <v>165</v>
      </c>
      <c r="L33" s="142">
        <v>84</v>
      </c>
      <c r="M33" s="29">
        <f>MAX(G33:I33)</f>
        <v>65</v>
      </c>
      <c r="N33" s="29">
        <f>MAX(J33:L33)</f>
        <v>84</v>
      </c>
      <c r="O33" s="30">
        <f>M33+N33</f>
        <v>149</v>
      </c>
      <c r="P33" s="43"/>
      <c r="Q33" s="52">
        <f>O33*F33</f>
        <v>225.16507314706266</v>
      </c>
    </row>
    <row r="34" spans="1:21" ht="12.75">
      <c r="A34" s="83">
        <v>1</v>
      </c>
      <c r="B34" s="62" t="s">
        <v>104</v>
      </c>
      <c r="C34" s="33">
        <v>1962</v>
      </c>
      <c r="D34" s="24" t="s">
        <v>105</v>
      </c>
      <c r="E34" s="50">
        <v>57.6</v>
      </c>
      <c r="F34" s="51">
        <f>POWER(10,(0.794358141*(LOG10(E34/174.393)*LOG10(E34/174.393))))</f>
        <v>1.5270910686370784</v>
      </c>
      <c r="G34" s="139">
        <v>40</v>
      </c>
      <c r="H34" s="142">
        <v>50</v>
      </c>
      <c r="I34" s="141" t="s">
        <v>161</v>
      </c>
      <c r="J34" s="139">
        <v>50</v>
      </c>
      <c r="K34" s="142">
        <v>60</v>
      </c>
      <c r="L34" s="145">
        <v>65</v>
      </c>
      <c r="M34" s="29">
        <f>MAX(G34:I34)</f>
        <v>50</v>
      </c>
      <c r="N34" s="29">
        <f>MAX(J34:L34)</f>
        <v>65</v>
      </c>
      <c r="O34" s="30">
        <f>M34+N34</f>
        <v>115</v>
      </c>
      <c r="P34" s="43"/>
      <c r="Q34" s="52">
        <f>O34*F34</f>
        <v>175.615472893264</v>
      </c>
      <c r="R34" s="60">
        <f>Q34*T34</f>
        <v>247.79343225239552</v>
      </c>
      <c r="S34" s="84" t="s">
        <v>32</v>
      </c>
      <c r="T34" s="64">
        <v>1.411</v>
      </c>
      <c r="U34" s="43" t="s">
        <v>156</v>
      </c>
    </row>
    <row r="35" spans="1:17" ht="12.75">
      <c r="A35" s="89" t="s">
        <v>49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1:17" ht="12.75">
      <c r="A36" s="23">
        <v>1</v>
      </c>
      <c r="B36" s="32" t="s">
        <v>80</v>
      </c>
      <c r="C36" s="33">
        <v>2006</v>
      </c>
      <c r="D36" s="24" t="s">
        <v>70</v>
      </c>
      <c r="E36" s="50">
        <v>64.2</v>
      </c>
      <c r="F36" s="51">
        <f>POWER(10,(0.794358141*(LOG10(E36/174.393)*LOG10(E36/174.393))))</f>
        <v>1.4112956380527877</v>
      </c>
      <c r="G36" s="139">
        <v>22</v>
      </c>
      <c r="H36" s="142">
        <v>25</v>
      </c>
      <c r="I36" s="143">
        <v>27</v>
      </c>
      <c r="J36" s="139">
        <v>33</v>
      </c>
      <c r="K36" s="140" t="s">
        <v>154</v>
      </c>
      <c r="L36" s="142">
        <v>35</v>
      </c>
      <c r="M36" s="29">
        <f>MAX(G36:I36)</f>
        <v>27</v>
      </c>
      <c r="N36" s="29">
        <f>MAX(J36:L36)</f>
        <v>35</v>
      </c>
      <c r="O36" s="30">
        <f>M36+N36</f>
        <v>62</v>
      </c>
      <c r="P36" s="43" t="s">
        <v>156</v>
      </c>
      <c r="Q36" s="52">
        <f>O36*F36</f>
        <v>87.50032955927284</v>
      </c>
    </row>
    <row r="37" spans="1:17" ht="12.75">
      <c r="A37" s="13"/>
      <c r="B37" s="13"/>
      <c r="C37" s="13"/>
      <c r="D37" s="41"/>
      <c r="E37" s="45"/>
      <c r="F37" s="46"/>
      <c r="G37" s="13"/>
      <c r="H37" s="40"/>
      <c r="I37" s="41"/>
      <c r="J37" s="13"/>
      <c r="K37" s="40"/>
      <c r="L37" s="42"/>
      <c r="M37" s="47"/>
      <c r="N37" s="47"/>
      <c r="O37" s="47"/>
      <c r="P37" s="39"/>
      <c r="Q37" s="14"/>
    </row>
    <row r="38" spans="2:14" ht="12.75">
      <c r="B38" s="38" t="s">
        <v>18</v>
      </c>
      <c r="C38" s="68" t="s">
        <v>132</v>
      </c>
      <c r="D38" s="70"/>
      <c r="E38" s="100" t="s">
        <v>11</v>
      </c>
      <c r="F38" s="100"/>
      <c r="G38" s="68" t="s">
        <v>129</v>
      </c>
      <c r="H38" s="68"/>
      <c r="I38" s="69"/>
      <c r="J38" s="38" t="s">
        <v>10</v>
      </c>
      <c r="K38" s="67" t="s">
        <v>56</v>
      </c>
      <c r="M38" t="s">
        <v>147</v>
      </c>
      <c r="N38" s="16" t="s">
        <v>148</v>
      </c>
    </row>
    <row r="39" spans="2:14" ht="12.75">
      <c r="B39" s="13"/>
      <c r="C39" s="68" t="s">
        <v>134</v>
      </c>
      <c r="D39" s="70"/>
      <c r="E39" s="7"/>
      <c r="F39" s="8"/>
      <c r="G39" s="68" t="s">
        <v>130</v>
      </c>
      <c r="H39" s="68"/>
      <c r="I39" s="69"/>
      <c r="J39" s="19" t="s">
        <v>55</v>
      </c>
      <c r="K39" t="s">
        <v>150</v>
      </c>
      <c r="L39" s="67"/>
      <c r="N39" t="s">
        <v>149</v>
      </c>
    </row>
    <row r="40" spans="2:11" ht="12.75">
      <c r="B40" s="10"/>
      <c r="C40" s="68" t="s">
        <v>133</v>
      </c>
      <c r="D40" s="70"/>
      <c r="E40" s="7"/>
      <c r="F40" s="8"/>
      <c r="G40" s="68" t="s">
        <v>131</v>
      </c>
      <c r="H40" s="15"/>
      <c r="J40" s="7"/>
      <c r="K40" s="7"/>
    </row>
    <row r="41" spans="2:11" ht="12.75">
      <c r="B41" s="10"/>
      <c r="C41" s="68"/>
      <c r="D41" s="70"/>
      <c r="E41" s="7"/>
      <c r="F41" s="8"/>
      <c r="G41" s="68"/>
      <c r="H41" s="15"/>
      <c r="J41" s="7"/>
      <c r="K41" s="7"/>
    </row>
    <row r="42" spans="1:11" ht="13.5" thickBot="1">
      <c r="A42" s="6"/>
      <c r="B42" s="66" t="s">
        <v>189</v>
      </c>
      <c r="D42" s="18"/>
      <c r="E42" s="7"/>
      <c r="F42" s="8"/>
      <c r="G42" s="19"/>
      <c r="H42" s="15"/>
      <c r="J42" s="7"/>
      <c r="K42" s="7"/>
    </row>
    <row r="43" spans="1:17" ht="13.5" thickBot="1">
      <c r="A43" s="116" t="s">
        <v>0</v>
      </c>
      <c r="B43" s="114"/>
      <c r="C43" s="114"/>
      <c r="D43" s="114"/>
      <c r="E43" s="114"/>
      <c r="F43" s="117"/>
      <c r="G43" s="113" t="s">
        <v>1</v>
      </c>
      <c r="H43" s="114"/>
      <c r="I43" s="114"/>
      <c r="J43" s="114"/>
      <c r="K43" s="114"/>
      <c r="L43" s="117"/>
      <c r="M43" s="113" t="s">
        <v>2</v>
      </c>
      <c r="N43" s="114"/>
      <c r="O43" s="114"/>
      <c r="P43" s="114"/>
      <c r="Q43" s="115"/>
    </row>
    <row r="44" spans="1:17" ht="12" customHeight="1">
      <c r="A44" s="98" t="s">
        <v>17</v>
      </c>
      <c r="B44" s="98" t="s">
        <v>3</v>
      </c>
      <c r="C44" s="98" t="s">
        <v>5</v>
      </c>
      <c r="D44" s="98" t="s">
        <v>4</v>
      </c>
      <c r="E44" s="92" t="s">
        <v>6</v>
      </c>
      <c r="F44" s="101" t="s">
        <v>25</v>
      </c>
      <c r="G44" s="103" t="s">
        <v>7</v>
      </c>
      <c r="H44" s="104"/>
      <c r="I44" s="105"/>
      <c r="J44" s="106" t="s">
        <v>8</v>
      </c>
      <c r="K44" s="104"/>
      <c r="L44" s="107"/>
      <c r="M44" s="123" t="s">
        <v>26</v>
      </c>
      <c r="N44" s="94" t="s">
        <v>27</v>
      </c>
      <c r="O44" s="96" t="s">
        <v>28</v>
      </c>
      <c r="P44" s="111" t="s">
        <v>21</v>
      </c>
      <c r="Q44" s="128" t="s">
        <v>9</v>
      </c>
    </row>
    <row r="45" spans="1:17" ht="13.5" thickBot="1">
      <c r="A45" s="121"/>
      <c r="B45" s="121"/>
      <c r="C45" s="121"/>
      <c r="D45" s="121"/>
      <c r="E45" s="127"/>
      <c r="F45" s="120"/>
      <c r="G45" s="11">
        <v>1</v>
      </c>
      <c r="H45" s="11">
        <v>2</v>
      </c>
      <c r="I45" s="12">
        <v>3</v>
      </c>
      <c r="J45" s="11">
        <v>1</v>
      </c>
      <c r="K45" s="11">
        <v>2</v>
      </c>
      <c r="L45" s="12">
        <v>3</v>
      </c>
      <c r="M45" s="124"/>
      <c r="N45" s="118"/>
      <c r="O45" s="119"/>
      <c r="P45" s="122"/>
      <c r="Q45" s="129"/>
    </row>
    <row r="46" spans="1:17" ht="12.75">
      <c r="A46" s="89" t="s">
        <v>13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1:17" ht="12.75">
      <c r="A47" s="23">
        <v>1</v>
      </c>
      <c r="B47" s="32" t="s">
        <v>86</v>
      </c>
      <c r="C47" s="33">
        <v>2002</v>
      </c>
      <c r="D47" s="24" t="s">
        <v>68</v>
      </c>
      <c r="E47" s="50">
        <v>76.9</v>
      </c>
      <c r="F47" s="51">
        <f>POWER(10,(0.794358141*(LOG10(E47/174.393)*LOG10(E47/174.393))))</f>
        <v>1.2602282118890884</v>
      </c>
      <c r="G47" s="147">
        <v>60</v>
      </c>
      <c r="H47" s="142">
        <v>63</v>
      </c>
      <c r="I47" s="141" t="s">
        <v>169</v>
      </c>
      <c r="J47" s="139">
        <v>71</v>
      </c>
      <c r="K47" s="142">
        <v>75</v>
      </c>
      <c r="L47" s="145">
        <v>78</v>
      </c>
      <c r="M47" s="29">
        <f>MAX(G47:I47)</f>
        <v>63</v>
      </c>
      <c r="N47" s="29">
        <f>MAX(J47:L47)</f>
        <v>78</v>
      </c>
      <c r="O47" s="30">
        <f>M47+N47</f>
        <v>141</v>
      </c>
      <c r="P47" s="43" t="s">
        <v>164</v>
      </c>
      <c r="Q47" s="52">
        <f>O47*F47</f>
        <v>177.69217787636146</v>
      </c>
    </row>
    <row r="48" spans="1:17" ht="12.75">
      <c r="A48" s="23">
        <v>2</v>
      </c>
      <c r="B48" s="32" t="s">
        <v>85</v>
      </c>
      <c r="C48" s="33">
        <v>2003</v>
      </c>
      <c r="D48" s="24" t="s">
        <v>87</v>
      </c>
      <c r="E48" s="50">
        <v>73.5</v>
      </c>
      <c r="F48" s="51">
        <f>POWER(10,(0.794358141*(LOG10(E48/174.393)*LOG10(E48/174.393))))</f>
        <v>1.2937508942524572</v>
      </c>
      <c r="G48" s="139">
        <v>78</v>
      </c>
      <c r="H48" s="140" t="s">
        <v>172</v>
      </c>
      <c r="I48" s="141" t="s">
        <v>172</v>
      </c>
      <c r="J48" s="139">
        <v>95</v>
      </c>
      <c r="K48" s="145">
        <v>102</v>
      </c>
      <c r="L48" s="142">
        <v>105</v>
      </c>
      <c r="M48" s="29">
        <f>MAX(G48:I48)</f>
        <v>78</v>
      </c>
      <c r="N48" s="29">
        <f>MAX(J48:L48)</f>
        <v>105</v>
      </c>
      <c r="O48" s="30">
        <f>M48+N48</f>
        <v>183</v>
      </c>
      <c r="P48" s="43" t="s">
        <v>155</v>
      </c>
      <c r="Q48" s="52">
        <f>O48*F48</f>
        <v>236.75641364819967</v>
      </c>
    </row>
    <row r="49" spans="1:17" ht="12.75">
      <c r="A49" s="23">
        <v>3</v>
      </c>
      <c r="B49" s="32" t="s">
        <v>51</v>
      </c>
      <c r="C49" s="33">
        <v>1991</v>
      </c>
      <c r="D49" s="24" t="s">
        <v>52</v>
      </c>
      <c r="E49" s="50">
        <v>74.7</v>
      </c>
      <c r="F49" s="51">
        <f>POWER(10,(0.794358141*(LOG10(E49/174.393)*LOG10(E49/174.393))))</f>
        <v>1.281436409251502</v>
      </c>
      <c r="G49" s="144" t="s">
        <v>173</v>
      </c>
      <c r="H49" s="142">
        <v>97</v>
      </c>
      <c r="I49" s="141" t="s">
        <v>174</v>
      </c>
      <c r="J49" s="139">
        <v>122</v>
      </c>
      <c r="K49" s="140" t="s">
        <v>184</v>
      </c>
      <c r="L49" s="142">
        <v>128</v>
      </c>
      <c r="M49" s="29">
        <f>MAX(G49:I49)</f>
        <v>97</v>
      </c>
      <c r="N49" s="29">
        <f>MAX(J49:L49)</f>
        <v>128</v>
      </c>
      <c r="O49" s="30">
        <f>M49+N49</f>
        <v>225</v>
      </c>
      <c r="P49" s="43" t="s">
        <v>156</v>
      </c>
      <c r="Q49" s="52">
        <f>O49*F49</f>
        <v>288.32319208158793</v>
      </c>
    </row>
    <row r="50" spans="1:17" ht="12.75">
      <c r="A50" s="23">
        <v>4</v>
      </c>
      <c r="B50" s="32" t="s">
        <v>84</v>
      </c>
      <c r="C50" s="33">
        <v>1993</v>
      </c>
      <c r="D50" s="24" t="s">
        <v>71</v>
      </c>
      <c r="E50" s="50">
        <v>75</v>
      </c>
      <c r="F50" s="51">
        <f>POWER(10,(0.794358141*(LOG10(E50/174.393)*LOG10(E50/174.393))))</f>
        <v>1.2784425484161912</v>
      </c>
      <c r="G50" s="139">
        <v>100</v>
      </c>
      <c r="H50" s="140" t="s">
        <v>175</v>
      </c>
      <c r="I50" s="141" t="s">
        <v>175</v>
      </c>
      <c r="J50" s="144"/>
      <c r="K50" s="148"/>
      <c r="L50" s="140"/>
      <c r="M50" s="29">
        <f>MAX(G50:I50)</f>
        <v>100</v>
      </c>
      <c r="N50" s="29">
        <f>MAX(J50:L50)</f>
        <v>0</v>
      </c>
      <c r="O50" s="30">
        <f>M50+N50</f>
        <v>100</v>
      </c>
      <c r="P50" s="43">
        <v>5</v>
      </c>
      <c r="Q50" s="52">
        <f>O50*F50</f>
        <v>127.84425484161912</v>
      </c>
    </row>
    <row r="51" spans="1:17" ht="12.75">
      <c r="A51" s="23">
        <v>5</v>
      </c>
      <c r="B51" s="32" t="s">
        <v>167</v>
      </c>
      <c r="C51" s="33">
        <v>1999</v>
      </c>
      <c r="D51" s="24" t="s">
        <v>88</v>
      </c>
      <c r="E51" s="50">
        <v>77</v>
      </c>
      <c r="F51" s="51">
        <f>POWER(10,(0.794358141*(LOG10(E51/174.393)*LOG10(E51/174.393))))</f>
        <v>1.259304050167148</v>
      </c>
      <c r="G51" s="139">
        <v>130</v>
      </c>
      <c r="H51" s="140" t="s">
        <v>177</v>
      </c>
      <c r="I51" s="143">
        <v>137</v>
      </c>
      <c r="J51" s="144" t="s">
        <v>187</v>
      </c>
      <c r="K51" s="140" t="s">
        <v>187</v>
      </c>
      <c r="L51" s="140" t="s">
        <v>187</v>
      </c>
      <c r="M51" s="29">
        <f>MAX(G51:I51)</f>
        <v>137</v>
      </c>
      <c r="N51" s="29">
        <f>MAX(J51:L51)</f>
        <v>0</v>
      </c>
      <c r="O51" s="30">
        <f>M51+N51</f>
        <v>137</v>
      </c>
      <c r="P51" s="43">
        <v>4</v>
      </c>
      <c r="Q51" s="52">
        <f>O51*F51</f>
        <v>172.52465487289928</v>
      </c>
    </row>
    <row r="52" spans="1:17" ht="12.75">
      <c r="A52" s="89" t="s">
        <v>14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1:17" ht="12.75">
      <c r="A53" s="23">
        <v>1</v>
      </c>
      <c r="B53" s="32" t="s">
        <v>166</v>
      </c>
      <c r="C53" s="33">
        <v>2002</v>
      </c>
      <c r="D53" s="24" t="s">
        <v>68</v>
      </c>
      <c r="E53" s="50">
        <v>80.9</v>
      </c>
      <c r="F53" s="51">
        <f>POWER(10,(0.794358141*(LOG10(E53/174.393)*LOG10(E53/174.393))))</f>
        <v>1.225724794033554</v>
      </c>
      <c r="G53" s="139">
        <v>45</v>
      </c>
      <c r="H53" s="145">
        <v>50</v>
      </c>
      <c r="I53" s="143">
        <v>53</v>
      </c>
      <c r="J53" s="144" t="s">
        <v>178</v>
      </c>
      <c r="K53" s="145">
        <v>65</v>
      </c>
      <c r="L53" s="140" t="s">
        <v>179</v>
      </c>
      <c r="M53" s="29">
        <f>MAX(G53:I53)</f>
        <v>53</v>
      </c>
      <c r="N53" s="29">
        <f>MAX(J53:L53)</f>
        <v>65</v>
      </c>
      <c r="O53" s="30">
        <f>M53+N53</f>
        <v>118</v>
      </c>
      <c r="P53" s="43"/>
      <c r="Q53" s="52">
        <f>O53*F53</f>
        <v>144.6355256959594</v>
      </c>
    </row>
    <row r="54" spans="1:17" ht="12.75">
      <c r="A54" s="23">
        <v>2</v>
      </c>
      <c r="B54" s="32" t="s">
        <v>93</v>
      </c>
      <c r="C54" s="33">
        <v>1991</v>
      </c>
      <c r="D54" s="24" t="s">
        <v>19</v>
      </c>
      <c r="E54" s="50">
        <v>78.8</v>
      </c>
      <c r="F54" s="51">
        <f>POWER(10,(0.794358141*(LOG10(E54/174.393)*LOG10(E54/174.393))))</f>
        <v>1.24322584384189</v>
      </c>
      <c r="G54" s="139">
        <v>55</v>
      </c>
      <c r="H54" s="145">
        <v>60</v>
      </c>
      <c r="I54" s="141" t="s">
        <v>168</v>
      </c>
      <c r="J54" s="139">
        <v>75</v>
      </c>
      <c r="K54" s="140" t="s">
        <v>171</v>
      </c>
      <c r="L54" s="142">
        <v>80</v>
      </c>
      <c r="M54" s="29">
        <f>MAX(G54:I54)</f>
        <v>60</v>
      </c>
      <c r="N54" s="29">
        <f>MAX(J54:L54)</f>
        <v>80</v>
      </c>
      <c r="O54" s="30">
        <f>M54+N54</f>
        <v>140</v>
      </c>
      <c r="P54" s="43"/>
      <c r="Q54" s="52">
        <f>O54*F54</f>
        <v>174.05161813786458</v>
      </c>
    </row>
    <row r="55" spans="1:17" ht="12.75">
      <c r="A55" s="23">
        <v>3</v>
      </c>
      <c r="B55" s="32" t="s">
        <v>94</v>
      </c>
      <c r="C55" s="33">
        <v>1995</v>
      </c>
      <c r="D55" s="24" t="s">
        <v>96</v>
      </c>
      <c r="E55" s="50">
        <v>77.9</v>
      </c>
      <c r="F55" s="51">
        <f>POWER(10,(0.794358141*(LOG10(E55/174.393)*LOG10(E55/174.393))))</f>
        <v>1.2511350663716332</v>
      </c>
      <c r="G55" s="139">
        <v>65</v>
      </c>
      <c r="H55" s="145">
        <v>70</v>
      </c>
      <c r="I55" s="141" t="s">
        <v>170</v>
      </c>
      <c r="J55" s="139">
        <v>95</v>
      </c>
      <c r="K55" s="140" t="s">
        <v>182</v>
      </c>
      <c r="L55" s="142">
        <v>102</v>
      </c>
      <c r="M55" s="29">
        <f>MAX(G55:I55)</f>
        <v>70</v>
      </c>
      <c r="N55" s="29">
        <f>MAX(J55:L55)</f>
        <v>102</v>
      </c>
      <c r="O55" s="30">
        <f>M55+N55</f>
        <v>172</v>
      </c>
      <c r="P55" s="43"/>
      <c r="Q55" s="52">
        <f>O55*F55</f>
        <v>215.19523141592092</v>
      </c>
    </row>
    <row r="56" spans="1:17" ht="12.75">
      <c r="A56" s="23">
        <v>4</v>
      </c>
      <c r="B56" s="32" t="s">
        <v>58</v>
      </c>
      <c r="C56" s="33">
        <v>1996</v>
      </c>
      <c r="D56" s="24" t="s">
        <v>95</v>
      </c>
      <c r="E56" s="50">
        <v>84</v>
      </c>
      <c r="F56" s="51">
        <f>POWER(10,(0.794358141*(LOG10(E56/174.393)*LOG10(E56/174.393))))</f>
        <v>1.20212627869111</v>
      </c>
      <c r="G56" s="139">
        <v>75</v>
      </c>
      <c r="H56" s="140" t="s">
        <v>171</v>
      </c>
      <c r="I56" s="141" t="s">
        <v>171</v>
      </c>
      <c r="J56" s="139">
        <v>105</v>
      </c>
      <c r="K56" s="145">
        <v>113</v>
      </c>
      <c r="L56" s="140" t="s">
        <v>183</v>
      </c>
      <c r="M56" s="29">
        <f>MAX(G56:I56)</f>
        <v>75</v>
      </c>
      <c r="N56" s="29">
        <f>MAX(J56:L56)</f>
        <v>113</v>
      </c>
      <c r="O56" s="30">
        <f>M56+N56</f>
        <v>188</v>
      </c>
      <c r="P56" s="43"/>
      <c r="Q56" s="52">
        <f>O56*F56</f>
        <v>225.99974039392868</v>
      </c>
    </row>
    <row r="57" spans="1:17" ht="12.75">
      <c r="A57" s="23">
        <v>5</v>
      </c>
      <c r="B57" s="32" t="s">
        <v>50</v>
      </c>
      <c r="C57" s="33">
        <v>2005</v>
      </c>
      <c r="D57" s="24" t="s">
        <v>19</v>
      </c>
      <c r="E57" s="50">
        <v>81.6</v>
      </c>
      <c r="F57" s="51">
        <f>POWER(10,(0.794358141*(LOG10(E57/174.393)*LOG10(E57/174.393))))</f>
        <v>1.2201722843787783</v>
      </c>
      <c r="G57" s="139">
        <v>70</v>
      </c>
      <c r="H57" s="142">
        <v>73</v>
      </c>
      <c r="I57" s="143">
        <v>75</v>
      </c>
      <c r="J57" s="139">
        <v>83</v>
      </c>
      <c r="K57" s="145">
        <v>87</v>
      </c>
      <c r="L57" s="140" t="s">
        <v>181</v>
      </c>
      <c r="M57" s="29">
        <f>MAX(G57:I57)</f>
        <v>75</v>
      </c>
      <c r="N57" s="29">
        <f>MAX(J57:L57)</f>
        <v>87</v>
      </c>
      <c r="O57" s="30">
        <f>M57+N57</f>
        <v>162</v>
      </c>
      <c r="P57" s="43"/>
      <c r="Q57" s="52">
        <f>O57*F57</f>
        <v>197.66791006936208</v>
      </c>
    </row>
    <row r="58" spans="1:17" ht="12.75">
      <c r="A58" s="23">
        <v>6</v>
      </c>
      <c r="B58" s="32" t="s">
        <v>91</v>
      </c>
      <c r="C58" s="33">
        <v>2002</v>
      </c>
      <c r="D58" s="24" t="s">
        <v>87</v>
      </c>
      <c r="E58" s="50">
        <v>78.5</v>
      </c>
      <c r="F58" s="51">
        <f>POWER(10,(0.794358141*(LOG10(E58/174.393)*LOG10(E58/174.393))))</f>
        <v>1.2458340303884505</v>
      </c>
      <c r="G58" s="139">
        <v>73</v>
      </c>
      <c r="H58" s="142">
        <v>78</v>
      </c>
      <c r="I58" s="143">
        <v>81</v>
      </c>
      <c r="J58" s="139">
        <v>90</v>
      </c>
      <c r="K58" s="145">
        <v>95</v>
      </c>
      <c r="L58" s="140" t="s">
        <v>182</v>
      </c>
      <c r="M58" s="29">
        <f>MAX(G58:I58)</f>
        <v>81</v>
      </c>
      <c r="N58" s="29">
        <f>MAX(J58:L58)</f>
        <v>95</v>
      </c>
      <c r="O58" s="30">
        <f>M58+N58</f>
        <v>176</v>
      </c>
      <c r="P58" s="43"/>
      <c r="Q58" s="52">
        <f>O58*F58</f>
        <v>219.2667893483673</v>
      </c>
    </row>
    <row r="59" spans="1:17" ht="12.75">
      <c r="A59" s="23">
        <v>7</v>
      </c>
      <c r="B59" s="32" t="s">
        <v>89</v>
      </c>
      <c r="C59" s="33">
        <v>1998</v>
      </c>
      <c r="D59" s="24" t="s">
        <v>19</v>
      </c>
      <c r="E59" s="50">
        <v>81</v>
      </c>
      <c r="F59" s="51">
        <f>POWER(10,(0.794358141*(LOG10(E59/174.393)*LOG10(E59/174.393))))</f>
        <v>1.2249232418679863</v>
      </c>
      <c r="G59" s="139">
        <v>110</v>
      </c>
      <c r="H59" s="142">
        <v>113</v>
      </c>
      <c r="I59" s="143">
        <v>115</v>
      </c>
      <c r="J59" s="139">
        <v>135</v>
      </c>
      <c r="K59" s="140" t="s">
        <v>186</v>
      </c>
      <c r="L59" s="140" t="s">
        <v>186</v>
      </c>
      <c r="M59" s="29">
        <f>MAX(G59:I59)</f>
        <v>115</v>
      </c>
      <c r="N59" s="29">
        <f>MAX(J59:L59)</f>
        <v>135</v>
      </c>
      <c r="O59" s="30">
        <f>M59+N59</f>
        <v>250</v>
      </c>
      <c r="P59" s="43" t="s">
        <v>156</v>
      </c>
      <c r="Q59" s="52">
        <f>O59*F59</f>
        <v>306.23081046699656</v>
      </c>
    </row>
    <row r="60" spans="1:17" ht="12.75">
      <c r="A60" s="23">
        <v>8</v>
      </c>
      <c r="B60" s="32" t="s">
        <v>92</v>
      </c>
      <c r="C60" s="33">
        <v>1998</v>
      </c>
      <c r="D60" s="24" t="s">
        <v>76</v>
      </c>
      <c r="E60" s="50">
        <v>84.5</v>
      </c>
      <c r="F60" s="51">
        <f>POWER(10,(0.794358141*(LOG10(E60/174.393)*LOG10(E60/174.393))))</f>
        <v>1.198550384828072</v>
      </c>
      <c r="G60" s="139">
        <v>100</v>
      </c>
      <c r="H60" s="142">
        <v>106</v>
      </c>
      <c r="I60" s="141" t="s">
        <v>176</v>
      </c>
      <c r="J60" s="139">
        <v>120</v>
      </c>
      <c r="K60" s="140" t="s">
        <v>184</v>
      </c>
      <c r="L60" s="140" t="s">
        <v>185</v>
      </c>
      <c r="M60" s="29">
        <f>MAX(G60:I60)</f>
        <v>106</v>
      </c>
      <c r="N60" s="29">
        <f>MAX(J60:L60)</f>
        <v>120</v>
      </c>
      <c r="O60" s="30">
        <f>M60+N60</f>
        <v>226</v>
      </c>
      <c r="P60" s="43" t="s">
        <v>155</v>
      </c>
      <c r="Q60" s="52">
        <f>O60*F60</f>
        <v>270.8723869711443</v>
      </c>
    </row>
    <row r="61" spans="1:21" ht="12.75">
      <c r="A61" s="83">
        <v>1</v>
      </c>
      <c r="B61" s="62" t="s">
        <v>197</v>
      </c>
      <c r="C61" s="33">
        <v>1963</v>
      </c>
      <c r="D61" s="24" t="s">
        <v>200</v>
      </c>
      <c r="E61" s="149">
        <v>79</v>
      </c>
      <c r="F61" s="51">
        <f>POWER(10,(0.794358141*(LOG10(E61/174.393)*LOG10(E61/174.393))))</f>
        <v>1.241502477430619</v>
      </c>
      <c r="G61" s="139">
        <v>65</v>
      </c>
      <c r="H61" s="145">
        <v>70</v>
      </c>
      <c r="I61" s="143">
        <v>75</v>
      </c>
      <c r="J61" s="139">
        <v>85</v>
      </c>
      <c r="K61" s="142">
        <v>90</v>
      </c>
      <c r="L61" s="145">
        <v>93</v>
      </c>
      <c r="M61" s="29">
        <f>MAX(G61:I61)</f>
        <v>75</v>
      </c>
      <c r="N61" s="29">
        <f>MAX(J61:L61)</f>
        <v>93</v>
      </c>
      <c r="O61" s="30">
        <f>M61+N61</f>
        <v>168</v>
      </c>
      <c r="P61" s="43"/>
      <c r="Q61" s="52">
        <f>O61*F61</f>
        <v>208.57241620834398</v>
      </c>
      <c r="R61" s="60">
        <f>Q61*T61</f>
        <v>288.8727964485564</v>
      </c>
      <c r="S61" s="84" t="s">
        <v>32</v>
      </c>
      <c r="T61" s="61">
        <v>1.385</v>
      </c>
      <c r="U61" s="43" t="s">
        <v>156</v>
      </c>
    </row>
    <row r="62" spans="1:21" ht="12.75">
      <c r="A62" s="83">
        <v>2</v>
      </c>
      <c r="B62" s="32" t="s">
        <v>106</v>
      </c>
      <c r="C62" s="33">
        <v>1982</v>
      </c>
      <c r="D62" s="24" t="s">
        <v>52</v>
      </c>
      <c r="E62" s="50">
        <v>83.9</v>
      </c>
      <c r="F62" s="51">
        <f>POWER(10,(0.794358141*(LOG10(E62/174.393)*LOG10(E62/174.393))))</f>
        <v>1.2028488180780788</v>
      </c>
      <c r="G62" s="139">
        <v>82</v>
      </c>
      <c r="H62" s="145">
        <v>87</v>
      </c>
      <c r="I62" s="143">
        <v>92</v>
      </c>
      <c r="J62" s="139">
        <v>113</v>
      </c>
      <c r="K62" s="142">
        <v>119</v>
      </c>
      <c r="L62" s="140" t="s">
        <v>209</v>
      </c>
      <c r="M62" s="29">
        <f>MAX(G62:I62)</f>
        <v>92</v>
      </c>
      <c r="N62" s="29">
        <f>MAX(J62:L62)</f>
        <v>119</v>
      </c>
      <c r="O62" s="30">
        <f>M62+N62</f>
        <v>211</v>
      </c>
      <c r="P62" s="43" t="s">
        <v>164</v>
      </c>
      <c r="Q62" s="52">
        <f>O62*F62</f>
        <v>253.80110061447462</v>
      </c>
      <c r="R62" s="60">
        <f>Q62*T62</f>
        <v>274.866591965476</v>
      </c>
      <c r="S62" s="84" t="s">
        <v>34</v>
      </c>
      <c r="T62" s="61">
        <v>1.083</v>
      </c>
      <c r="U62" s="43" t="s">
        <v>156</v>
      </c>
    </row>
    <row r="63" spans="1:21" ht="12.75">
      <c r="A63" s="83">
        <v>3</v>
      </c>
      <c r="B63" s="32" t="s">
        <v>107</v>
      </c>
      <c r="C63" s="33">
        <v>1975</v>
      </c>
      <c r="D63" s="24" t="s">
        <v>108</v>
      </c>
      <c r="E63" s="50">
        <v>84.6</v>
      </c>
      <c r="F63" s="51">
        <f>POWER(10,(0.794358141*(LOG10(E63/174.393)*LOG10(E63/174.393))))</f>
        <v>1.19784249648159</v>
      </c>
      <c r="G63" s="139">
        <v>87</v>
      </c>
      <c r="H63" s="140" t="s">
        <v>203</v>
      </c>
      <c r="I63" s="143">
        <v>93</v>
      </c>
      <c r="J63" s="139">
        <v>108</v>
      </c>
      <c r="K63" s="142">
        <v>113</v>
      </c>
      <c r="L63" s="140" t="s">
        <v>183</v>
      </c>
      <c r="M63" s="29">
        <f>MAX(G63:I63)</f>
        <v>93</v>
      </c>
      <c r="N63" s="29">
        <f>MAX(J63:L63)</f>
        <v>113</v>
      </c>
      <c r="O63" s="30">
        <f>M63+N63</f>
        <v>206</v>
      </c>
      <c r="P63" s="43"/>
      <c r="Q63" s="52">
        <f>O63*F63</f>
        <v>246.75555427520752</v>
      </c>
      <c r="R63" s="60">
        <f>Q63*T63</f>
        <v>290.18453182764404</v>
      </c>
      <c r="S63" s="84" t="s">
        <v>36</v>
      </c>
      <c r="T63" s="61">
        <v>1.176</v>
      </c>
      <c r="U63" s="43" t="s">
        <v>156</v>
      </c>
    </row>
    <row r="64" spans="1:21" ht="12.75">
      <c r="A64" s="83">
        <v>4</v>
      </c>
      <c r="B64" s="32" t="s">
        <v>109</v>
      </c>
      <c r="C64" s="33">
        <v>1969</v>
      </c>
      <c r="D64" s="24" t="s">
        <v>200</v>
      </c>
      <c r="E64" s="50">
        <v>81</v>
      </c>
      <c r="F64" s="51">
        <f>POWER(10,(0.794358141*(LOG10(E64/174.393)*LOG10(E64/174.393))))</f>
        <v>1.2249232418679863</v>
      </c>
      <c r="G64" s="139">
        <v>62</v>
      </c>
      <c r="H64" s="145">
        <v>67</v>
      </c>
      <c r="I64" s="143">
        <v>70</v>
      </c>
      <c r="J64" s="139">
        <v>82</v>
      </c>
      <c r="K64" s="142">
        <v>87</v>
      </c>
      <c r="L64" s="145">
        <v>92</v>
      </c>
      <c r="M64" s="29">
        <f>MAX(G64:I64)</f>
        <v>70</v>
      </c>
      <c r="N64" s="29">
        <f>MAX(J64:L64)</f>
        <v>92</v>
      </c>
      <c r="O64" s="30">
        <f>M64+N64</f>
        <v>162</v>
      </c>
      <c r="P64" s="43"/>
      <c r="Q64" s="52">
        <f>O64*F64</f>
        <v>198.43756518261378</v>
      </c>
      <c r="R64" s="60">
        <f>Q64*T64</f>
        <v>250.6266448256412</v>
      </c>
      <c r="S64" s="84" t="s">
        <v>37</v>
      </c>
      <c r="T64" s="61">
        <v>1.263</v>
      </c>
      <c r="U64" s="43" t="s">
        <v>156</v>
      </c>
    </row>
    <row r="65" spans="1:21" ht="12.75">
      <c r="A65" s="83">
        <v>5</v>
      </c>
      <c r="B65" s="32" t="s">
        <v>110</v>
      </c>
      <c r="C65" s="33">
        <v>1952</v>
      </c>
      <c r="D65" s="24" t="s">
        <v>68</v>
      </c>
      <c r="E65" s="50">
        <v>83.9</v>
      </c>
      <c r="F65" s="51">
        <f>POWER(10,(0.794358141*(LOG10(E65/174.393)*LOG10(E65/174.393))))</f>
        <v>1.2028488180780788</v>
      </c>
      <c r="G65" s="139">
        <v>62</v>
      </c>
      <c r="H65" s="142">
        <v>66</v>
      </c>
      <c r="I65" s="141"/>
      <c r="J65" s="139">
        <v>75</v>
      </c>
      <c r="K65" s="140" t="s">
        <v>171</v>
      </c>
      <c r="L65" s="142">
        <v>80</v>
      </c>
      <c r="M65" s="29">
        <f>MAX(G65:I65)</f>
        <v>66</v>
      </c>
      <c r="N65" s="29">
        <f>MAX(J65:L65)</f>
        <v>80</v>
      </c>
      <c r="O65" s="30">
        <f>M65+N65</f>
        <v>146</v>
      </c>
      <c r="P65" s="43"/>
      <c r="Q65" s="52">
        <f>O65*F65</f>
        <v>175.61592743939948</v>
      </c>
      <c r="R65" s="60">
        <f>Q65*T65</f>
        <v>298.37146071953975</v>
      </c>
      <c r="S65" s="84" t="s">
        <v>35</v>
      </c>
      <c r="T65" s="61">
        <v>1.699</v>
      </c>
      <c r="U65" s="43" t="s">
        <v>156</v>
      </c>
    </row>
    <row r="66" spans="1:17" ht="12.75">
      <c r="A66" s="13"/>
      <c r="B66" s="13"/>
      <c r="C66" s="13"/>
      <c r="D66" s="41"/>
      <c r="E66" s="45"/>
      <c r="F66" s="46"/>
      <c r="G66" s="13"/>
      <c r="H66" s="40"/>
      <c r="I66" s="41"/>
      <c r="J66" s="13"/>
      <c r="K66" s="40"/>
      <c r="L66" s="42"/>
      <c r="M66" s="47"/>
      <c r="N66" s="47"/>
      <c r="O66" s="47"/>
      <c r="P66" s="39"/>
      <c r="Q66" s="14"/>
    </row>
    <row r="67" spans="2:14" ht="12.75">
      <c r="B67" s="38" t="s">
        <v>18</v>
      </c>
      <c r="C67" s="68" t="s">
        <v>132</v>
      </c>
      <c r="D67" s="70"/>
      <c r="E67" s="100" t="s">
        <v>11</v>
      </c>
      <c r="F67" s="100"/>
      <c r="G67" s="68" t="s">
        <v>112</v>
      </c>
      <c r="H67" s="68"/>
      <c r="I67" s="69"/>
      <c r="J67" s="38" t="s">
        <v>10</v>
      </c>
      <c r="K67" s="67" t="s">
        <v>56</v>
      </c>
      <c r="M67" t="s">
        <v>147</v>
      </c>
      <c r="N67" s="16" t="s">
        <v>148</v>
      </c>
    </row>
    <row r="68" spans="2:14" ht="12.75">
      <c r="B68" s="13"/>
      <c r="C68" s="68" t="s">
        <v>134</v>
      </c>
      <c r="D68" s="70"/>
      <c r="E68" s="7"/>
      <c r="F68" s="8"/>
      <c r="G68" s="68" t="s">
        <v>133</v>
      </c>
      <c r="H68" s="68"/>
      <c r="I68" s="69"/>
      <c r="J68" s="19" t="s">
        <v>55</v>
      </c>
      <c r="K68" t="s">
        <v>150</v>
      </c>
      <c r="L68" s="67"/>
      <c r="N68" t="s">
        <v>47</v>
      </c>
    </row>
    <row r="69" spans="2:14" ht="12.75">
      <c r="B69" s="10"/>
      <c r="C69" s="68"/>
      <c r="D69" s="70"/>
      <c r="E69" s="7"/>
      <c r="F69" s="8"/>
      <c r="G69" s="68" t="s">
        <v>130</v>
      </c>
      <c r="H69" s="15"/>
      <c r="J69" s="7"/>
      <c r="K69" s="7"/>
      <c r="N69" s="31"/>
    </row>
    <row r="70" spans="2:14" ht="12.75">
      <c r="B70" s="10"/>
      <c r="C70" s="68"/>
      <c r="D70" s="70"/>
      <c r="E70" s="7"/>
      <c r="F70" s="8"/>
      <c r="G70" s="19"/>
      <c r="H70" s="15"/>
      <c r="J70" s="7"/>
      <c r="K70" s="7"/>
      <c r="N70" s="31"/>
    </row>
    <row r="71" spans="2:14" ht="13.5" thickBot="1">
      <c r="B71" s="66" t="s">
        <v>102</v>
      </c>
      <c r="C71" s="19"/>
      <c r="D71" s="13"/>
      <c r="E71" s="7"/>
      <c r="F71" s="8"/>
      <c r="G71" s="19"/>
      <c r="H71" s="15"/>
      <c r="J71" s="7"/>
      <c r="K71" s="6"/>
      <c r="L71" s="21"/>
      <c r="M71" s="20"/>
      <c r="N71" s="31"/>
    </row>
    <row r="72" spans="1:17" ht="13.5" thickBot="1">
      <c r="A72" s="116" t="s">
        <v>0</v>
      </c>
      <c r="B72" s="114"/>
      <c r="C72" s="114"/>
      <c r="D72" s="114"/>
      <c r="E72" s="114"/>
      <c r="F72" s="117"/>
      <c r="G72" s="113" t="s">
        <v>1</v>
      </c>
      <c r="H72" s="114"/>
      <c r="I72" s="114"/>
      <c r="J72" s="114"/>
      <c r="K72" s="114"/>
      <c r="L72" s="117"/>
      <c r="M72" s="113" t="s">
        <v>2</v>
      </c>
      <c r="N72" s="114"/>
      <c r="O72" s="114"/>
      <c r="P72" s="114"/>
      <c r="Q72" s="115"/>
    </row>
    <row r="73" spans="1:17" ht="12.75">
      <c r="A73" s="98" t="s">
        <v>17</v>
      </c>
      <c r="B73" s="98" t="s">
        <v>3</v>
      </c>
      <c r="C73" s="98" t="s">
        <v>5</v>
      </c>
      <c r="D73" s="98" t="s">
        <v>4</v>
      </c>
      <c r="E73" s="92" t="s">
        <v>6</v>
      </c>
      <c r="F73" s="101" t="s">
        <v>25</v>
      </c>
      <c r="G73" s="103" t="s">
        <v>7</v>
      </c>
      <c r="H73" s="104"/>
      <c r="I73" s="105"/>
      <c r="J73" s="106" t="s">
        <v>8</v>
      </c>
      <c r="K73" s="104"/>
      <c r="L73" s="107"/>
      <c r="M73" s="123" t="s">
        <v>26</v>
      </c>
      <c r="N73" s="94" t="s">
        <v>27</v>
      </c>
      <c r="O73" s="96" t="s">
        <v>28</v>
      </c>
      <c r="P73" s="111" t="s">
        <v>21</v>
      </c>
      <c r="Q73" s="128" t="s">
        <v>9</v>
      </c>
    </row>
    <row r="74" spans="1:17" ht="13.5" thickBot="1">
      <c r="A74" s="121"/>
      <c r="B74" s="121"/>
      <c r="C74" s="121"/>
      <c r="D74" s="121"/>
      <c r="E74" s="127"/>
      <c r="F74" s="120"/>
      <c r="G74" s="11">
        <v>1</v>
      </c>
      <c r="H74" s="11">
        <v>2</v>
      </c>
      <c r="I74" s="12">
        <v>3</v>
      </c>
      <c r="J74" s="11">
        <v>1</v>
      </c>
      <c r="K74" s="11">
        <v>2</v>
      </c>
      <c r="L74" s="12">
        <v>3</v>
      </c>
      <c r="M74" s="124"/>
      <c r="N74" s="118"/>
      <c r="O74" s="119"/>
      <c r="P74" s="122"/>
      <c r="Q74" s="129"/>
    </row>
    <row r="75" spans="1:17" ht="12.75">
      <c r="A75" s="134" t="s">
        <v>15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6"/>
    </row>
    <row r="76" spans="1:17" ht="12.75">
      <c r="A76" s="83">
        <v>1</v>
      </c>
      <c r="B76" s="32" t="s">
        <v>90</v>
      </c>
      <c r="C76" s="33">
        <v>2002</v>
      </c>
      <c r="D76" s="24" t="s">
        <v>68</v>
      </c>
      <c r="E76" s="50">
        <v>86.7</v>
      </c>
      <c r="F76" s="51">
        <f>POWER(10,(0.794358141*(LOG10(E76/174.393)*LOG10(E76/174.393))))</f>
        <v>1.1835181268124717</v>
      </c>
      <c r="G76" s="144" t="s">
        <v>142</v>
      </c>
      <c r="H76" s="142">
        <v>40</v>
      </c>
      <c r="I76" s="143">
        <v>45</v>
      </c>
      <c r="J76" s="139">
        <v>50</v>
      </c>
      <c r="K76" s="145">
        <v>55</v>
      </c>
      <c r="L76" s="145">
        <v>58</v>
      </c>
      <c r="M76" s="29">
        <f>MAX(G76:I76)</f>
        <v>45</v>
      </c>
      <c r="N76" s="29">
        <f>MAX(J76:L76)</f>
        <v>58</v>
      </c>
      <c r="O76" s="30">
        <f>M76+N76</f>
        <v>103</v>
      </c>
      <c r="P76" s="43"/>
      <c r="Q76" s="52">
        <f>O76*F76</f>
        <v>121.90236706168459</v>
      </c>
    </row>
    <row r="77" spans="1:17" ht="12.75">
      <c r="A77" s="23">
        <v>2</v>
      </c>
      <c r="B77" s="32" t="s">
        <v>98</v>
      </c>
      <c r="C77" s="33">
        <v>2003</v>
      </c>
      <c r="D77" s="24" t="s">
        <v>87</v>
      </c>
      <c r="E77" s="50">
        <v>93.9</v>
      </c>
      <c r="F77" s="51">
        <f>POWER(10,(0.794358141*(LOG10(E77/174.393)*LOG10(E77/174.393))))</f>
        <v>1.1413588492182827</v>
      </c>
      <c r="G77" s="139">
        <v>55</v>
      </c>
      <c r="H77" s="142">
        <v>58</v>
      </c>
      <c r="I77" s="141" t="s">
        <v>190</v>
      </c>
      <c r="J77" s="139">
        <v>78</v>
      </c>
      <c r="K77" s="140" t="s">
        <v>194</v>
      </c>
      <c r="L77" s="140" t="s">
        <v>194</v>
      </c>
      <c r="M77" s="29">
        <f>MAX(G77:I77)</f>
        <v>58</v>
      </c>
      <c r="N77" s="29">
        <f>MAX(J77:L77)</f>
        <v>78</v>
      </c>
      <c r="O77" s="30">
        <f>M77+N77</f>
        <v>136</v>
      </c>
      <c r="P77" s="43"/>
      <c r="Q77" s="52">
        <f>O77*F77</f>
        <v>155.22480349368644</v>
      </c>
    </row>
    <row r="78" spans="1:17" ht="12.75">
      <c r="A78" s="23">
        <v>3</v>
      </c>
      <c r="B78" s="32" t="s">
        <v>53</v>
      </c>
      <c r="C78" s="33">
        <v>1998</v>
      </c>
      <c r="D78" s="24" t="s">
        <v>20</v>
      </c>
      <c r="E78" s="50">
        <v>87.9</v>
      </c>
      <c r="F78" s="51">
        <f>POWER(10,(0.794358141*(LOG10(E78/174.393)*LOG10(E78/174.393))))</f>
        <v>1.1757761575246242</v>
      </c>
      <c r="G78" s="144" t="s">
        <v>192</v>
      </c>
      <c r="H78" s="145">
        <v>95</v>
      </c>
      <c r="I78" s="141" t="s">
        <v>182</v>
      </c>
      <c r="J78" s="139">
        <v>115</v>
      </c>
      <c r="K78" s="140" t="s">
        <v>196</v>
      </c>
      <c r="L78" s="140" t="s">
        <v>196</v>
      </c>
      <c r="M78" s="29">
        <f>MAX(G78:I78)</f>
        <v>95</v>
      </c>
      <c r="N78" s="29">
        <f>MAX(J78:L78)</f>
        <v>115</v>
      </c>
      <c r="O78" s="30">
        <f>M78+N78</f>
        <v>210</v>
      </c>
      <c r="P78" s="43" t="s">
        <v>155</v>
      </c>
      <c r="Q78" s="52">
        <f>O78*F78</f>
        <v>246.91299308017108</v>
      </c>
    </row>
    <row r="79" spans="1:17" ht="12.75">
      <c r="A79" s="23">
        <v>4</v>
      </c>
      <c r="B79" s="32" t="s">
        <v>99</v>
      </c>
      <c r="C79" s="33">
        <v>1998</v>
      </c>
      <c r="D79" s="24" t="s">
        <v>68</v>
      </c>
      <c r="E79" s="50">
        <v>92.3</v>
      </c>
      <c r="F79" s="51">
        <f>POWER(10,(0.794358141*(LOG10(E79/174.393)*LOG10(E79/174.393))))</f>
        <v>1.1498856338842138</v>
      </c>
      <c r="G79" s="139">
        <v>60</v>
      </c>
      <c r="H79" s="142">
        <v>65</v>
      </c>
      <c r="I79" s="141" t="s">
        <v>180</v>
      </c>
      <c r="J79" s="144" t="s">
        <v>193</v>
      </c>
      <c r="K79" s="145">
        <v>78</v>
      </c>
      <c r="L79" s="140" t="s">
        <v>195</v>
      </c>
      <c r="M79" s="29">
        <f>MAX(G79:I79)</f>
        <v>65</v>
      </c>
      <c r="N79" s="29">
        <f>MAX(J79:L79)</f>
        <v>78</v>
      </c>
      <c r="O79" s="30">
        <f>M79+N79</f>
        <v>143</v>
      </c>
      <c r="P79" s="43"/>
      <c r="Q79" s="52">
        <f>O79*F79</f>
        <v>164.43364564544257</v>
      </c>
    </row>
    <row r="80" spans="1:17" ht="12.75">
      <c r="A80" s="23">
        <v>5</v>
      </c>
      <c r="B80" s="32" t="s">
        <v>100</v>
      </c>
      <c r="C80" s="33">
        <v>1987</v>
      </c>
      <c r="D80" s="24" t="s">
        <v>20</v>
      </c>
      <c r="E80" s="50">
        <v>90</v>
      </c>
      <c r="F80" s="51">
        <f>POWER(10,(0.794358141*(LOG10(E80/174.393)*LOG10(E80/174.393))))</f>
        <v>1.1629504252451115</v>
      </c>
      <c r="G80" s="144" t="s">
        <v>180</v>
      </c>
      <c r="H80" s="145">
        <v>71</v>
      </c>
      <c r="I80" s="141" t="s">
        <v>191</v>
      </c>
      <c r="J80" s="139">
        <v>96</v>
      </c>
      <c r="K80" s="145">
        <v>101</v>
      </c>
      <c r="L80" s="142">
        <v>106</v>
      </c>
      <c r="M80" s="29">
        <f>MAX(G80:I80)</f>
        <v>71</v>
      </c>
      <c r="N80" s="29">
        <f>MAX(J80:L80)</f>
        <v>106</v>
      </c>
      <c r="O80" s="30">
        <f>M80+N80</f>
        <v>177</v>
      </c>
      <c r="P80" s="43" t="s">
        <v>164</v>
      </c>
      <c r="Q80" s="52">
        <f>O80*F80</f>
        <v>205.84222526838474</v>
      </c>
    </row>
    <row r="81" spans="1:21" ht="12.75">
      <c r="A81" s="85">
        <v>1</v>
      </c>
      <c r="B81" s="151" t="s">
        <v>112</v>
      </c>
      <c r="C81" s="72">
        <v>1969</v>
      </c>
      <c r="D81" s="73" t="s">
        <v>68</v>
      </c>
      <c r="E81" s="150">
        <v>93.5</v>
      </c>
      <c r="F81" s="54">
        <f>POWER(10,(0.794358141*(LOG10(E81/174.393)*LOG10(E81/174.393))))</f>
        <v>1.1434491730524179</v>
      </c>
      <c r="G81" s="152">
        <v>96</v>
      </c>
      <c r="H81" s="159" t="s">
        <v>204</v>
      </c>
      <c r="I81" s="155">
        <v>103</v>
      </c>
      <c r="J81" s="152">
        <v>125</v>
      </c>
      <c r="K81" s="159" t="s">
        <v>210</v>
      </c>
      <c r="L81" s="159" t="s">
        <v>210</v>
      </c>
      <c r="M81" s="56">
        <f>MAX(G81:I81)</f>
        <v>103</v>
      </c>
      <c r="N81" s="56">
        <f>MAX(J81:L81)</f>
        <v>125</v>
      </c>
      <c r="O81" s="57">
        <f>M81+N81</f>
        <v>228</v>
      </c>
      <c r="P81" s="58" t="s">
        <v>156</v>
      </c>
      <c r="Q81" s="59">
        <f>O81*F81</f>
        <v>260.7064114559513</v>
      </c>
      <c r="R81" s="75">
        <f>Q81*T81</f>
        <v>322.2331245595558</v>
      </c>
      <c r="S81" s="73" t="s">
        <v>37</v>
      </c>
      <c r="T81" s="76">
        <v>1.236</v>
      </c>
      <c r="U81" s="77" t="s">
        <v>156</v>
      </c>
    </row>
    <row r="82" spans="1:21" ht="12.75">
      <c r="A82" s="85">
        <v>2</v>
      </c>
      <c r="B82" s="71" t="s">
        <v>114</v>
      </c>
      <c r="C82" s="72">
        <v>1982</v>
      </c>
      <c r="D82" s="73" t="s">
        <v>68</v>
      </c>
      <c r="E82" s="150">
        <v>94</v>
      </c>
      <c r="F82" s="54">
        <f>POWER(10,(0.794358141*(LOG10(E82/174.393)*LOG10(E82/174.393))))</f>
        <v>1.140840489258898</v>
      </c>
      <c r="G82" s="152">
        <v>65</v>
      </c>
      <c r="H82" s="153">
        <v>70</v>
      </c>
      <c r="I82" s="155">
        <v>76</v>
      </c>
      <c r="J82" s="152">
        <v>85</v>
      </c>
      <c r="K82" s="153">
        <v>90</v>
      </c>
      <c r="L82" s="156">
        <v>93</v>
      </c>
      <c r="M82" s="56">
        <f>MAX(G82:I82)</f>
        <v>76</v>
      </c>
      <c r="N82" s="56">
        <f>MAX(J82:L82)</f>
        <v>93</v>
      </c>
      <c r="O82" s="57">
        <f>M82+N82</f>
        <v>169</v>
      </c>
      <c r="P82" s="58"/>
      <c r="Q82" s="59">
        <f>O82*F82</f>
        <v>192.80204268475376</v>
      </c>
      <c r="R82" s="75">
        <f>Q82*T82</f>
        <v>208.8046122275883</v>
      </c>
      <c r="S82" s="73" t="s">
        <v>34</v>
      </c>
      <c r="T82" s="76">
        <v>1.083</v>
      </c>
      <c r="U82" s="77" t="s">
        <v>156</v>
      </c>
    </row>
    <row r="83" spans="1:21" ht="12.75">
      <c r="A83" s="83">
        <v>3</v>
      </c>
      <c r="B83" s="34" t="s">
        <v>113</v>
      </c>
      <c r="C83" s="33">
        <v>1955</v>
      </c>
      <c r="D83" s="24" t="s">
        <v>69</v>
      </c>
      <c r="E83" s="50">
        <v>94</v>
      </c>
      <c r="F83" s="54">
        <f>POWER(10,(0.794358141*(LOG10(E83/174.393)*LOG10(E83/174.393))))</f>
        <v>1.140840489258898</v>
      </c>
      <c r="G83" s="158" t="s">
        <v>179</v>
      </c>
      <c r="H83" s="159" t="s">
        <v>179</v>
      </c>
      <c r="I83" s="155">
        <v>73</v>
      </c>
      <c r="J83" s="158" t="s">
        <v>182</v>
      </c>
      <c r="K83" s="156">
        <v>100</v>
      </c>
      <c r="L83" s="159" t="s">
        <v>205</v>
      </c>
      <c r="M83" s="56">
        <f>MAX(G83:I83)</f>
        <v>73</v>
      </c>
      <c r="N83" s="56">
        <f>MAX(J83:L83)</f>
        <v>100</v>
      </c>
      <c r="O83" s="57">
        <f>M83+N83</f>
        <v>173</v>
      </c>
      <c r="P83" s="58"/>
      <c r="Q83" s="59">
        <f>O83*F83</f>
        <v>197.36540464178933</v>
      </c>
      <c r="R83" s="53">
        <f>Q83*T83</f>
        <v>315.38991661757933</v>
      </c>
      <c r="S83" s="24" t="s">
        <v>111</v>
      </c>
      <c r="T83" s="36">
        <v>1.598</v>
      </c>
      <c r="U83" s="63" t="s">
        <v>156</v>
      </c>
    </row>
    <row r="84" spans="1:17" ht="12.75">
      <c r="A84" s="89" t="s">
        <v>16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1:17" ht="12.75">
      <c r="A85" s="23">
        <v>1</v>
      </c>
      <c r="B85" s="32" t="s">
        <v>54</v>
      </c>
      <c r="C85" s="33">
        <v>2003</v>
      </c>
      <c r="D85" s="24" t="s">
        <v>87</v>
      </c>
      <c r="E85" s="50">
        <v>95.1</v>
      </c>
      <c r="F85" s="51">
        <f>POWER(10,(0.794358141*(LOG10(E85/174.393)*LOG10(E85/174.393))))</f>
        <v>1.1352478356896072</v>
      </c>
      <c r="G85" s="139">
        <v>55</v>
      </c>
      <c r="H85" s="142">
        <v>60</v>
      </c>
      <c r="I85" s="143">
        <v>63</v>
      </c>
      <c r="J85" s="144" t="s">
        <v>193</v>
      </c>
      <c r="K85" s="145">
        <v>78</v>
      </c>
      <c r="L85" s="140" t="s">
        <v>194</v>
      </c>
      <c r="M85" s="29">
        <f>MAX(G85:I85)</f>
        <v>63</v>
      </c>
      <c r="N85" s="29">
        <f>MAX(J85:L85)</f>
        <v>78</v>
      </c>
      <c r="O85" s="30">
        <f>M85+N85</f>
        <v>141</v>
      </c>
      <c r="P85" s="43"/>
      <c r="Q85" s="52">
        <f>O85*F85</f>
        <v>160.06994483223463</v>
      </c>
    </row>
    <row r="86" spans="1:21" ht="12.75">
      <c r="A86" s="83">
        <v>1</v>
      </c>
      <c r="B86" s="34" t="s">
        <v>198</v>
      </c>
      <c r="C86" s="33">
        <v>1966</v>
      </c>
      <c r="D86" s="24" t="s">
        <v>88</v>
      </c>
      <c r="E86" s="149">
        <v>95.2</v>
      </c>
      <c r="F86" s="54">
        <f>POWER(10,(0.794358141*(LOG10(E86/174.393)*LOG10(E86/174.393))))</f>
        <v>1.1347491955190059</v>
      </c>
      <c r="G86" s="152">
        <v>100</v>
      </c>
      <c r="H86" s="153">
        <v>105</v>
      </c>
      <c r="I86" s="157" t="s">
        <v>176</v>
      </c>
      <c r="J86" s="152">
        <v>130</v>
      </c>
      <c r="K86" s="153">
        <v>137</v>
      </c>
      <c r="L86" s="159" t="s">
        <v>211</v>
      </c>
      <c r="M86" s="56">
        <f>MAX(G86:I86)</f>
        <v>105</v>
      </c>
      <c r="N86" s="56">
        <f>MAX(J86:L86)</f>
        <v>137</v>
      </c>
      <c r="O86" s="57">
        <f>M86+N86</f>
        <v>242</v>
      </c>
      <c r="P86" s="58" t="s">
        <v>164</v>
      </c>
      <c r="Q86" s="59">
        <f>O86*F86</f>
        <v>274.60930531559944</v>
      </c>
      <c r="R86" s="53">
        <f>Q86*T86</f>
        <v>361.38584579532886</v>
      </c>
      <c r="S86" s="24" t="s">
        <v>33</v>
      </c>
      <c r="T86" s="36">
        <v>1.316</v>
      </c>
      <c r="U86" s="63" t="s">
        <v>156</v>
      </c>
    </row>
    <row r="87" spans="1:21" ht="12.75">
      <c r="A87" s="85">
        <v>2</v>
      </c>
      <c r="B87" s="71" t="s">
        <v>117</v>
      </c>
      <c r="C87" s="72">
        <v>1974</v>
      </c>
      <c r="D87" s="73" t="s">
        <v>68</v>
      </c>
      <c r="E87" s="74">
        <v>102.8</v>
      </c>
      <c r="F87" s="54">
        <f aca="true" t="shared" si="0" ref="F87:F92">POWER(10,(0.794358141*(LOG10(E87/174.393)*LOG10(E87/174.393))))</f>
        <v>1.1011643552858739</v>
      </c>
      <c r="G87" s="152">
        <v>105</v>
      </c>
      <c r="H87" s="159" t="s">
        <v>205</v>
      </c>
      <c r="I87" s="155">
        <v>113</v>
      </c>
      <c r="J87" s="152">
        <v>135</v>
      </c>
      <c r="K87" s="153">
        <v>143</v>
      </c>
      <c r="L87" s="159" t="s">
        <v>212</v>
      </c>
      <c r="M87" s="56">
        <f aca="true" t="shared" si="1" ref="M87:M92">MAX(G87:I87)</f>
        <v>113</v>
      </c>
      <c r="N87" s="56">
        <f aca="true" t="shared" si="2" ref="N87:N92">MAX(J87:L87)</f>
        <v>143</v>
      </c>
      <c r="O87" s="57">
        <f aca="true" t="shared" si="3" ref="O87:O92">M87+N87</f>
        <v>256</v>
      </c>
      <c r="P87" s="58" t="s">
        <v>155</v>
      </c>
      <c r="Q87" s="59">
        <f aca="true" t="shared" si="4" ref="Q87:Q92">O87*F87</f>
        <v>281.8980749531837</v>
      </c>
      <c r="R87" s="75">
        <f aca="true" t="shared" si="5" ref="R87:R92">Q87*T87</f>
        <v>335.17681111933547</v>
      </c>
      <c r="S87" s="73" t="s">
        <v>36</v>
      </c>
      <c r="T87" s="76">
        <v>1.189</v>
      </c>
      <c r="U87" s="77" t="s">
        <v>156</v>
      </c>
    </row>
    <row r="88" spans="1:21" ht="12.75">
      <c r="A88" s="85">
        <v>3</v>
      </c>
      <c r="B88" s="71" t="s">
        <v>118</v>
      </c>
      <c r="C88" s="72">
        <v>1976</v>
      </c>
      <c r="D88" s="73" t="s">
        <v>68</v>
      </c>
      <c r="E88" s="74">
        <v>102.4</v>
      </c>
      <c r="F88" s="54">
        <f t="shared" si="0"/>
        <v>1.102736784407915</v>
      </c>
      <c r="G88" s="152">
        <v>60</v>
      </c>
      <c r="H88" s="153">
        <v>65</v>
      </c>
      <c r="I88" s="155">
        <v>71</v>
      </c>
      <c r="J88" s="152">
        <v>90</v>
      </c>
      <c r="K88" s="153">
        <v>95</v>
      </c>
      <c r="L88" s="156">
        <v>101</v>
      </c>
      <c r="M88" s="56">
        <f t="shared" si="1"/>
        <v>71</v>
      </c>
      <c r="N88" s="56">
        <f t="shared" si="2"/>
        <v>101</v>
      </c>
      <c r="O88" s="57">
        <f t="shared" si="3"/>
        <v>172</v>
      </c>
      <c r="P88" s="58"/>
      <c r="Q88" s="59">
        <f t="shared" si="4"/>
        <v>189.6707269181614</v>
      </c>
      <c r="R88" s="75">
        <f t="shared" si="5"/>
        <v>220.39738467890353</v>
      </c>
      <c r="S88" s="73" t="s">
        <v>36</v>
      </c>
      <c r="T88" s="76">
        <v>1.162</v>
      </c>
      <c r="U88" s="77" t="s">
        <v>155</v>
      </c>
    </row>
    <row r="89" spans="1:21" ht="12.75">
      <c r="A89" s="85">
        <v>4</v>
      </c>
      <c r="B89" s="71" t="s">
        <v>119</v>
      </c>
      <c r="C89" s="72">
        <v>1971</v>
      </c>
      <c r="D89" s="73" t="s">
        <v>68</v>
      </c>
      <c r="E89" s="74">
        <v>104.9</v>
      </c>
      <c r="F89" s="54">
        <f t="shared" si="0"/>
        <v>1.0932280537176873</v>
      </c>
      <c r="G89" s="158" t="s">
        <v>206</v>
      </c>
      <c r="H89" s="153">
        <v>114</v>
      </c>
      <c r="I89" s="155">
        <v>120</v>
      </c>
      <c r="J89" s="152">
        <v>153</v>
      </c>
      <c r="K89" s="159" t="s">
        <v>214</v>
      </c>
      <c r="L89" s="159" t="s">
        <v>214</v>
      </c>
      <c r="M89" s="56">
        <f t="shared" si="1"/>
        <v>120</v>
      </c>
      <c r="N89" s="56">
        <f t="shared" si="2"/>
        <v>153</v>
      </c>
      <c r="O89" s="57">
        <f t="shared" si="3"/>
        <v>273</v>
      </c>
      <c r="P89" s="58" t="s">
        <v>156</v>
      </c>
      <c r="Q89" s="59">
        <f t="shared" si="4"/>
        <v>298.4512586649286</v>
      </c>
      <c r="R89" s="75">
        <f t="shared" si="5"/>
        <v>367.990401933857</v>
      </c>
      <c r="S89" s="73" t="s">
        <v>37</v>
      </c>
      <c r="T89" s="76">
        <v>1.233</v>
      </c>
      <c r="U89" s="77" t="s">
        <v>156</v>
      </c>
    </row>
    <row r="90" spans="1:21" ht="12.75">
      <c r="A90" s="83">
        <v>5</v>
      </c>
      <c r="B90" s="32" t="s">
        <v>120</v>
      </c>
      <c r="C90" s="33">
        <v>1966</v>
      </c>
      <c r="D90" s="24" t="s">
        <v>69</v>
      </c>
      <c r="E90" s="50">
        <v>102.3</v>
      </c>
      <c r="F90" s="54">
        <f t="shared" si="0"/>
        <v>1.103133016074866</v>
      </c>
      <c r="G90" s="152">
        <v>50</v>
      </c>
      <c r="H90" s="153">
        <v>55</v>
      </c>
      <c r="I90" s="155">
        <v>60</v>
      </c>
      <c r="J90" s="152">
        <v>60</v>
      </c>
      <c r="K90" s="153">
        <v>70</v>
      </c>
      <c r="L90" s="156">
        <v>80</v>
      </c>
      <c r="M90" s="56">
        <f t="shared" si="1"/>
        <v>60</v>
      </c>
      <c r="N90" s="56">
        <f t="shared" si="2"/>
        <v>80</v>
      </c>
      <c r="O90" s="57">
        <f t="shared" si="3"/>
        <v>140</v>
      </c>
      <c r="P90" s="58"/>
      <c r="Q90" s="59">
        <f t="shared" si="4"/>
        <v>154.43862225048125</v>
      </c>
      <c r="R90" s="75">
        <f t="shared" si="5"/>
        <v>203.24122688163334</v>
      </c>
      <c r="S90" s="24" t="s">
        <v>33</v>
      </c>
      <c r="T90" s="36">
        <v>1.316</v>
      </c>
      <c r="U90" s="63" t="s">
        <v>155</v>
      </c>
    </row>
    <row r="91" spans="1:21" ht="12.75">
      <c r="A91" s="83">
        <v>6</v>
      </c>
      <c r="B91" s="34" t="s">
        <v>121</v>
      </c>
      <c r="C91" s="33">
        <v>1963</v>
      </c>
      <c r="D91" s="24" t="s">
        <v>201</v>
      </c>
      <c r="E91" s="50">
        <v>102.3</v>
      </c>
      <c r="F91" s="54">
        <f t="shared" si="0"/>
        <v>1.103133016074866</v>
      </c>
      <c r="G91" s="152">
        <v>60</v>
      </c>
      <c r="H91" s="153">
        <v>65</v>
      </c>
      <c r="I91" s="157" t="s">
        <v>170</v>
      </c>
      <c r="J91" s="152">
        <v>80</v>
      </c>
      <c r="K91" s="153">
        <v>85</v>
      </c>
      <c r="L91" s="156">
        <v>90</v>
      </c>
      <c r="M91" s="56">
        <f t="shared" si="1"/>
        <v>65</v>
      </c>
      <c r="N91" s="56">
        <f t="shared" si="2"/>
        <v>90</v>
      </c>
      <c r="O91" s="57">
        <f t="shared" si="3"/>
        <v>155</v>
      </c>
      <c r="P91" s="58"/>
      <c r="Q91" s="59">
        <f t="shared" si="4"/>
        <v>170.98561749160424</v>
      </c>
      <c r="R91" s="53">
        <f t="shared" si="5"/>
        <v>236.81508022587187</v>
      </c>
      <c r="S91" s="24" t="s">
        <v>32</v>
      </c>
      <c r="T91" s="36">
        <v>1.385</v>
      </c>
      <c r="U91" s="63" t="s">
        <v>155</v>
      </c>
    </row>
    <row r="92" spans="1:21" ht="12.75">
      <c r="A92" s="83">
        <v>7</v>
      </c>
      <c r="B92" s="34" t="s">
        <v>199</v>
      </c>
      <c r="C92" s="33">
        <v>1959</v>
      </c>
      <c r="D92" s="24" t="s">
        <v>200</v>
      </c>
      <c r="E92" s="50">
        <v>100</v>
      </c>
      <c r="F92" s="54">
        <f t="shared" si="0"/>
        <v>1.1126021632711198</v>
      </c>
      <c r="G92" s="154">
        <v>70</v>
      </c>
      <c r="H92" s="156">
        <v>75</v>
      </c>
      <c r="I92" s="157" t="s">
        <v>171</v>
      </c>
      <c r="J92" s="152">
        <v>100</v>
      </c>
      <c r="K92" s="159" t="s">
        <v>174</v>
      </c>
      <c r="L92" s="156">
        <v>105</v>
      </c>
      <c r="M92" s="56">
        <f t="shared" si="1"/>
        <v>75</v>
      </c>
      <c r="N92" s="56">
        <f t="shared" si="2"/>
        <v>105</v>
      </c>
      <c r="O92" s="57">
        <f t="shared" si="3"/>
        <v>180</v>
      </c>
      <c r="P92" s="58"/>
      <c r="Q92" s="59">
        <f t="shared" si="4"/>
        <v>200.26838938880158</v>
      </c>
      <c r="R92" s="53">
        <f t="shared" si="5"/>
        <v>297.9993634105368</v>
      </c>
      <c r="S92" s="24" t="s">
        <v>32</v>
      </c>
      <c r="T92" s="65">
        <v>1.488</v>
      </c>
      <c r="U92" s="63" t="s">
        <v>156</v>
      </c>
    </row>
    <row r="93" spans="1:17" ht="12.75">
      <c r="A93" s="89" t="s">
        <v>97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</row>
    <row r="94" spans="1:17" ht="12.75">
      <c r="A94" s="23">
        <v>1</v>
      </c>
      <c r="B94" s="32" t="s">
        <v>128</v>
      </c>
      <c r="C94" s="33">
        <v>2002</v>
      </c>
      <c r="D94" s="24" t="s">
        <v>87</v>
      </c>
      <c r="E94" s="50">
        <v>112.3</v>
      </c>
      <c r="F94" s="51">
        <f>POWER(10,(0.794358141*(LOG10(E94/174.393)*LOG10(E94/174.393))))</f>
        <v>1.0691146952221797</v>
      </c>
      <c r="G94" s="139">
        <v>68</v>
      </c>
      <c r="H94" s="140" t="s">
        <v>179</v>
      </c>
      <c r="I94" s="141" t="s">
        <v>170</v>
      </c>
      <c r="J94" s="139">
        <v>87</v>
      </c>
      <c r="K94" s="145">
        <v>92</v>
      </c>
      <c r="L94" s="140" t="s">
        <v>192</v>
      </c>
      <c r="M94" s="29">
        <f>MAX(G94:I94)</f>
        <v>68</v>
      </c>
      <c r="N94" s="29">
        <f>MAX(J94:L94)</f>
        <v>92</v>
      </c>
      <c r="O94" s="30">
        <f>M94+N94</f>
        <v>160</v>
      </c>
      <c r="P94" s="43"/>
      <c r="Q94" s="52">
        <f>O94*F94</f>
        <v>171.05835123554874</v>
      </c>
    </row>
    <row r="95" spans="1:17" ht="12.75">
      <c r="A95" s="83">
        <v>2</v>
      </c>
      <c r="B95" s="32" t="s">
        <v>101</v>
      </c>
      <c r="C95" s="33">
        <v>1992</v>
      </c>
      <c r="D95" s="24" t="s">
        <v>52</v>
      </c>
      <c r="E95" s="50">
        <v>108.4</v>
      </c>
      <c r="F95" s="51">
        <f>POWER(10,(0.794358141*(LOG10(E95/174.393)*LOG10(E95/174.393))))</f>
        <v>1.0811181087091635</v>
      </c>
      <c r="G95" s="139">
        <v>133</v>
      </c>
      <c r="H95" s="142">
        <v>138</v>
      </c>
      <c r="I95" s="143">
        <v>141</v>
      </c>
      <c r="J95" s="139">
        <v>165</v>
      </c>
      <c r="K95" s="145">
        <v>172</v>
      </c>
      <c r="L95" s="140" t="s">
        <v>216</v>
      </c>
      <c r="M95" s="29">
        <f>MAX(G95:I95)</f>
        <v>141</v>
      </c>
      <c r="N95" s="29">
        <f>MAX(J95:L95)</f>
        <v>172</v>
      </c>
      <c r="O95" s="30">
        <f>M95+N95</f>
        <v>313</v>
      </c>
      <c r="P95" s="43" t="s">
        <v>156</v>
      </c>
      <c r="Q95" s="52">
        <f>O95*F95</f>
        <v>338.3899680259682</v>
      </c>
    </row>
    <row r="96" spans="1:21" ht="12.75">
      <c r="A96" s="85">
        <v>1</v>
      </c>
      <c r="B96" s="71" t="s">
        <v>115</v>
      </c>
      <c r="C96" s="72">
        <v>1978</v>
      </c>
      <c r="D96" s="73" t="s">
        <v>116</v>
      </c>
      <c r="E96" s="150">
        <v>108.6</v>
      </c>
      <c r="F96" s="54">
        <f aca="true" t="shared" si="6" ref="F96:F102">POWER(10,(0.794358141*(LOG10(E96/174.393)*LOG10(E96/174.393))))</f>
        <v>1.080465781129249</v>
      </c>
      <c r="G96" s="152">
        <v>60</v>
      </c>
      <c r="H96" s="153">
        <v>65</v>
      </c>
      <c r="I96" s="157" t="s">
        <v>180</v>
      </c>
      <c r="J96" s="152">
        <v>85</v>
      </c>
      <c r="K96" s="153">
        <v>90</v>
      </c>
      <c r="L96" s="159" t="s">
        <v>192</v>
      </c>
      <c r="M96" s="56">
        <f aca="true" t="shared" si="7" ref="M96:M102">MAX(G96:I96)</f>
        <v>65</v>
      </c>
      <c r="N96" s="56">
        <f aca="true" t="shared" si="8" ref="N96:N102">MAX(J96:L96)</f>
        <v>90</v>
      </c>
      <c r="O96" s="57">
        <f aca="true" t="shared" si="9" ref="O96:O102">M96+N96</f>
        <v>155</v>
      </c>
      <c r="P96" s="58"/>
      <c r="Q96" s="59">
        <f aca="true" t="shared" si="10" ref="Q96:Q102">O96*F96</f>
        <v>167.4721960750336</v>
      </c>
      <c r="R96" s="75">
        <f aca="true" t="shared" si="11" ref="R96:R102">Q96*T96</f>
        <v>190.08094254516314</v>
      </c>
      <c r="S96" s="73" t="s">
        <v>34</v>
      </c>
      <c r="T96" s="76">
        <v>1.135</v>
      </c>
      <c r="U96" s="77" t="s">
        <v>164</v>
      </c>
    </row>
    <row r="97" spans="1:21" ht="12.75">
      <c r="A97" s="83">
        <v>2</v>
      </c>
      <c r="B97" s="32" t="s">
        <v>122</v>
      </c>
      <c r="C97" s="33">
        <v>1982</v>
      </c>
      <c r="D97" s="24" t="s">
        <v>68</v>
      </c>
      <c r="E97" s="50">
        <v>132.5</v>
      </c>
      <c r="F97" s="51">
        <f t="shared" si="6"/>
        <v>1.0263800233353404</v>
      </c>
      <c r="G97" s="160" t="s">
        <v>182</v>
      </c>
      <c r="H97" s="142">
        <v>100</v>
      </c>
      <c r="I97" s="143">
        <v>108</v>
      </c>
      <c r="J97" s="139">
        <v>120</v>
      </c>
      <c r="K97" s="140" t="s">
        <v>185</v>
      </c>
      <c r="L97" s="142">
        <v>130</v>
      </c>
      <c r="M97" s="29">
        <f t="shared" si="7"/>
        <v>108</v>
      </c>
      <c r="N97" s="29">
        <f t="shared" si="8"/>
        <v>130</v>
      </c>
      <c r="O97" s="30">
        <f t="shared" si="9"/>
        <v>238</v>
      </c>
      <c r="P97" s="43"/>
      <c r="Q97" s="52">
        <f t="shared" si="10"/>
        <v>244.27844555381103</v>
      </c>
      <c r="R97" s="53">
        <f t="shared" si="11"/>
        <v>264.55355653477733</v>
      </c>
      <c r="S97" s="24" t="s">
        <v>34</v>
      </c>
      <c r="T97" s="36">
        <v>1.083</v>
      </c>
      <c r="U97" s="63" t="s">
        <v>156</v>
      </c>
    </row>
    <row r="98" spans="1:21" ht="12.75">
      <c r="A98" s="83">
        <v>3</v>
      </c>
      <c r="B98" s="32" t="s">
        <v>123</v>
      </c>
      <c r="C98" s="33">
        <v>1981</v>
      </c>
      <c r="D98" s="24" t="s">
        <v>69</v>
      </c>
      <c r="E98" s="50">
        <v>114.3</v>
      </c>
      <c r="F98" s="51">
        <f t="shared" si="6"/>
        <v>1.063513034890608</v>
      </c>
      <c r="G98" s="147">
        <v>50</v>
      </c>
      <c r="H98" s="142">
        <v>70</v>
      </c>
      <c r="I98" s="141" t="s">
        <v>171</v>
      </c>
      <c r="J98" s="139">
        <v>85</v>
      </c>
      <c r="K98" s="142">
        <v>95</v>
      </c>
      <c r="L98" s="142">
        <v>100</v>
      </c>
      <c r="M98" s="29">
        <f t="shared" si="7"/>
        <v>70</v>
      </c>
      <c r="N98" s="29">
        <f t="shared" si="8"/>
        <v>100</v>
      </c>
      <c r="O98" s="30">
        <f t="shared" si="9"/>
        <v>170</v>
      </c>
      <c r="P98" s="43"/>
      <c r="Q98" s="52">
        <f t="shared" si="10"/>
        <v>180.79721593140334</v>
      </c>
      <c r="R98" s="53">
        <f t="shared" si="11"/>
        <v>198.15374866081808</v>
      </c>
      <c r="S98" s="24" t="s">
        <v>34</v>
      </c>
      <c r="T98" s="36">
        <v>1.096</v>
      </c>
      <c r="U98" s="63" t="s">
        <v>155</v>
      </c>
    </row>
    <row r="99" spans="1:21" ht="12.75">
      <c r="A99" s="83">
        <v>4</v>
      </c>
      <c r="B99" s="32" t="s">
        <v>124</v>
      </c>
      <c r="C99" s="33">
        <v>1977</v>
      </c>
      <c r="D99" s="24" t="s">
        <v>68</v>
      </c>
      <c r="E99" s="50">
        <v>117</v>
      </c>
      <c r="F99" s="51">
        <f t="shared" si="6"/>
        <v>1.056498202714609</v>
      </c>
      <c r="G99" s="147">
        <v>119</v>
      </c>
      <c r="H99" s="142">
        <v>124</v>
      </c>
      <c r="I99" s="141" t="s">
        <v>207</v>
      </c>
      <c r="J99" s="160" t="s">
        <v>213</v>
      </c>
      <c r="K99" s="142">
        <v>158</v>
      </c>
      <c r="L99" s="142">
        <v>164</v>
      </c>
      <c r="M99" s="29">
        <f t="shared" si="7"/>
        <v>124</v>
      </c>
      <c r="N99" s="29">
        <f t="shared" si="8"/>
        <v>164</v>
      </c>
      <c r="O99" s="30">
        <f t="shared" si="9"/>
        <v>288</v>
      </c>
      <c r="P99" s="43" t="s">
        <v>164</v>
      </c>
      <c r="Q99" s="52">
        <f t="shared" si="10"/>
        <v>304.2714823818074</v>
      </c>
      <c r="R99" s="53">
        <f t="shared" si="11"/>
        <v>349.6079332566967</v>
      </c>
      <c r="S99" s="24" t="s">
        <v>36</v>
      </c>
      <c r="T99" s="36">
        <v>1.149</v>
      </c>
      <c r="U99" s="63" t="s">
        <v>155</v>
      </c>
    </row>
    <row r="100" spans="1:21" ht="12.75">
      <c r="A100" s="83">
        <v>5</v>
      </c>
      <c r="B100" s="32" t="s">
        <v>125</v>
      </c>
      <c r="C100" s="33">
        <v>1976</v>
      </c>
      <c r="D100" s="24" t="s">
        <v>68</v>
      </c>
      <c r="E100" s="50">
        <v>128.8</v>
      </c>
      <c r="F100" s="54">
        <f t="shared" si="6"/>
        <v>1.0321905913528366</v>
      </c>
      <c r="G100" s="152">
        <v>130</v>
      </c>
      <c r="H100" s="159" t="s">
        <v>186</v>
      </c>
      <c r="I100" s="157" t="s">
        <v>186</v>
      </c>
      <c r="J100" s="152">
        <v>158</v>
      </c>
      <c r="K100" s="153">
        <v>163</v>
      </c>
      <c r="L100" s="159" t="s">
        <v>215</v>
      </c>
      <c r="M100" s="56">
        <f t="shared" si="7"/>
        <v>130</v>
      </c>
      <c r="N100" s="56">
        <f t="shared" si="8"/>
        <v>163</v>
      </c>
      <c r="O100" s="57">
        <f t="shared" si="9"/>
        <v>293</v>
      </c>
      <c r="P100" s="58" t="s">
        <v>155</v>
      </c>
      <c r="Q100" s="59">
        <f t="shared" si="10"/>
        <v>302.4318432663811</v>
      </c>
      <c r="R100" s="53">
        <f t="shared" si="11"/>
        <v>351.42580187553483</v>
      </c>
      <c r="S100" s="24" t="s">
        <v>36</v>
      </c>
      <c r="T100" s="36">
        <v>1.162</v>
      </c>
      <c r="U100" s="63" t="s">
        <v>156</v>
      </c>
    </row>
    <row r="101" spans="1:21" ht="12.75">
      <c r="A101" s="83">
        <v>6</v>
      </c>
      <c r="B101" s="32" t="s">
        <v>126</v>
      </c>
      <c r="C101" s="33">
        <v>1974</v>
      </c>
      <c r="D101" s="24" t="s">
        <v>200</v>
      </c>
      <c r="E101" s="50">
        <v>120</v>
      </c>
      <c r="F101" s="54">
        <f t="shared" si="6"/>
        <v>1.0493895758926808</v>
      </c>
      <c r="G101" s="152">
        <v>80</v>
      </c>
      <c r="H101" s="156">
        <v>85</v>
      </c>
      <c r="I101" s="157" t="s">
        <v>181</v>
      </c>
      <c r="J101" s="152">
        <v>107</v>
      </c>
      <c r="K101" s="156">
        <v>117</v>
      </c>
      <c r="L101" s="156">
        <v>120</v>
      </c>
      <c r="M101" s="56">
        <f t="shared" si="7"/>
        <v>85</v>
      </c>
      <c r="N101" s="56">
        <f t="shared" si="8"/>
        <v>120</v>
      </c>
      <c r="O101" s="57">
        <f t="shared" si="9"/>
        <v>205</v>
      </c>
      <c r="P101" s="58"/>
      <c r="Q101" s="59">
        <f t="shared" si="10"/>
        <v>215.12486305799956</v>
      </c>
      <c r="R101" s="53">
        <f t="shared" si="11"/>
        <v>255.7834621759615</v>
      </c>
      <c r="S101" s="24" t="s">
        <v>36</v>
      </c>
      <c r="T101" s="65">
        <v>1.189</v>
      </c>
      <c r="U101" s="63" t="s">
        <v>164</v>
      </c>
    </row>
    <row r="102" spans="1:21" ht="12.75">
      <c r="A102" s="83">
        <v>7</v>
      </c>
      <c r="B102" s="34" t="s">
        <v>127</v>
      </c>
      <c r="C102" s="33">
        <v>1963</v>
      </c>
      <c r="D102" s="24" t="s">
        <v>200</v>
      </c>
      <c r="E102" s="50">
        <v>113.8</v>
      </c>
      <c r="F102" s="54">
        <f t="shared" si="6"/>
        <v>1.064880091264024</v>
      </c>
      <c r="G102" s="154">
        <v>60</v>
      </c>
      <c r="H102" s="156">
        <v>67</v>
      </c>
      <c r="I102" s="157" t="s">
        <v>202</v>
      </c>
      <c r="J102" s="152">
        <v>80</v>
      </c>
      <c r="K102" s="156">
        <v>87</v>
      </c>
      <c r="L102" s="156">
        <v>93</v>
      </c>
      <c r="M102" s="56">
        <f t="shared" si="7"/>
        <v>67</v>
      </c>
      <c r="N102" s="56">
        <f t="shared" si="8"/>
        <v>93</v>
      </c>
      <c r="O102" s="57">
        <f t="shared" si="9"/>
        <v>160</v>
      </c>
      <c r="P102" s="58"/>
      <c r="Q102" s="59">
        <f t="shared" si="10"/>
        <v>170.38081460224385</v>
      </c>
      <c r="R102" s="53">
        <f t="shared" si="11"/>
        <v>235.97742822410774</v>
      </c>
      <c r="S102" s="24" t="s">
        <v>32</v>
      </c>
      <c r="T102" s="36">
        <v>1.385</v>
      </c>
      <c r="U102" s="63" t="s">
        <v>156</v>
      </c>
    </row>
    <row r="103" spans="1:17" ht="12.75">
      <c r="A103" s="13"/>
      <c r="B103" s="13"/>
      <c r="C103" s="13"/>
      <c r="D103" s="41"/>
      <c r="E103" s="45"/>
      <c r="F103" s="46"/>
      <c r="G103" s="13"/>
      <c r="H103" s="40"/>
      <c r="I103" s="41"/>
      <c r="J103" s="13"/>
      <c r="K103" s="40"/>
      <c r="L103" s="42"/>
      <c r="M103" s="47"/>
      <c r="N103" s="47"/>
      <c r="O103" s="47"/>
      <c r="P103" s="39"/>
      <c r="Q103" s="14"/>
    </row>
    <row r="104" spans="2:14" ht="12.75">
      <c r="B104" s="38" t="s">
        <v>18</v>
      </c>
      <c r="C104" s="68" t="s">
        <v>132</v>
      </c>
      <c r="D104" s="70"/>
      <c r="E104" s="100" t="s">
        <v>11</v>
      </c>
      <c r="F104" s="100"/>
      <c r="G104" s="68" t="s">
        <v>131</v>
      </c>
      <c r="H104" s="68"/>
      <c r="I104" s="69"/>
      <c r="J104" s="38" t="s">
        <v>10</v>
      </c>
      <c r="K104" s="67" t="s">
        <v>56</v>
      </c>
      <c r="M104" t="s">
        <v>147</v>
      </c>
      <c r="N104" s="16" t="s">
        <v>148</v>
      </c>
    </row>
    <row r="105" spans="2:14" ht="12.75">
      <c r="B105" s="13"/>
      <c r="C105" s="68"/>
      <c r="D105" s="70"/>
      <c r="E105" s="7"/>
      <c r="F105" s="8"/>
      <c r="G105" s="68" t="s">
        <v>133</v>
      </c>
      <c r="H105" s="68"/>
      <c r="I105" s="69"/>
      <c r="J105" s="19" t="s">
        <v>55</v>
      </c>
      <c r="K105" t="s">
        <v>150</v>
      </c>
      <c r="L105" s="67"/>
      <c r="N105" t="s">
        <v>50</v>
      </c>
    </row>
    <row r="106" spans="2:14" ht="12.75">
      <c r="B106" s="13"/>
      <c r="C106" s="68"/>
      <c r="D106" s="70"/>
      <c r="E106" s="7"/>
      <c r="F106" s="8"/>
      <c r="G106" s="68" t="s">
        <v>188</v>
      </c>
      <c r="H106" s="68"/>
      <c r="I106" s="69"/>
      <c r="J106" s="7"/>
      <c r="K106" s="6"/>
      <c r="L106" s="21"/>
      <c r="M106" s="67"/>
      <c r="N106" s="31"/>
    </row>
    <row r="107" spans="2:11" ht="12.75">
      <c r="B107" s="10"/>
      <c r="C107" s="68"/>
      <c r="D107" s="70"/>
      <c r="E107" s="7"/>
      <c r="F107" s="8"/>
      <c r="G107" s="68"/>
      <c r="H107" s="15"/>
      <c r="J107" s="7"/>
      <c r="K107" s="7"/>
    </row>
    <row r="108" spans="1:11" ht="13.5" thickBot="1">
      <c r="A108" s="6"/>
      <c r="B108" s="66" t="s">
        <v>103</v>
      </c>
      <c r="E108" s="18"/>
      <c r="G108" s="19"/>
      <c r="H108" s="15"/>
      <c r="J108" s="7"/>
      <c r="K108" s="7"/>
    </row>
    <row r="109" spans="1:21" ht="13.5" thickBot="1">
      <c r="A109" s="116" t="s">
        <v>0</v>
      </c>
      <c r="B109" s="114"/>
      <c r="C109" s="114"/>
      <c r="D109" s="114"/>
      <c r="E109" s="114"/>
      <c r="F109" s="117"/>
      <c r="G109" s="113" t="s">
        <v>1</v>
      </c>
      <c r="H109" s="114"/>
      <c r="I109" s="114"/>
      <c r="J109" s="114"/>
      <c r="K109" s="114"/>
      <c r="L109" s="114"/>
      <c r="M109" s="116" t="s">
        <v>2</v>
      </c>
      <c r="N109" s="114"/>
      <c r="O109" s="114"/>
      <c r="P109" s="114"/>
      <c r="Q109" s="115"/>
      <c r="R109" s="90" t="s">
        <v>39</v>
      </c>
      <c r="S109" s="91"/>
      <c r="T109" s="91"/>
      <c r="U109" s="91"/>
    </row>
    <row r="110" spans="1:21" ht="12">
      <c r="A110" s="98" t="s">
        <v>17</v>
      </c>
      <c r="B110" s="98" t="s">
        <v>3</v>
      </c>
      <c r="C110" s="98" t="s">
        <v>5</v>
      </c>
      <c r="D110" s="98" t="s">
        <v>4</v>
      </c>
      <c r="E110" s="92" t="s">
        <v>6</v>
      </c>
      <c r="F110" s="101" t="s">
        <v>25</v>
      </c>
      <c r="G110" s="103" t="s">
        <v>7</v>
      </c>
      <c r="H110" s="104"/>
      <c r="I110" s="105"/>
      <c r="J110" s="106" t="s">
        <v>8</v>
      </c>
      <c r="K110" s="104"/>
      <c r="L110" s="107"/>
      <c r="M110" s="123" t="s">
        <v>26</v>
      </c>
      <c r="N110" s="94" t="s">
        <v>27</v>
      </c>
      <c r="O110" s="96" t="s">
        <v>28</v>
      </c>
      <c r="P110" s="111" t="s">
        <v>21</v>
      </c>
      <c r="Q110" s="92" t="s">
        <v>29</v>
      </c>
      <c r="R110" s="92" t="s">
        <v>30</v>
      </c>
      <c r="S110" s="92" t="s">
        <v>31</v>
      </c>
      <c r="T110" s="92" t="s">
        <v>38</v>
      </c>
      <c r="U110" s="132" t="s">
        <v>41</v>
      </c>
    </row>
    <row r="111" spans="1:21" ht="12.75" thickBot="1">
      <c r="A111" s="99"/>
      <c r="B111" s="99"/>
      <c r="C111" s="99"/>
      <c r="D111" s="99"/>
      <c r="E111" s="93"/>
      <c r="F111" s="102"/>
      <c r="G111" s="11">
        <v>1</v>
      </c>
      <c r="H111" s="11">
        <v>2</v>
      </c>
      <c r="I111" s="12">
        <v>3</v>
      </c>
      <c r="J111" s="11">
        <v>1</v>
      </c>
      <c r="K111" s="11">
        <v>2</v>
      </c>
      <c r="L111" s="12">
        <v>3</v>
      </c>
      <c r="M111" s="137"/>
      <c r="N111" s="95"/>
      <c r="O111" s="97"/>
      <c r="P111" s="112"/>
      <c r="Q111" s="93"/>
      <c r="R111" s="93"/>
      <c r="S111" s="93"/>
      <c r="T111" s="93"/>
      <c r="U111" s="133"/>
    </row>
    <row r="112" spans="1:21" ht="12.75">
      <c r="A112" s="134" t="s">
        <v>12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6"/>
    </row>
    <row r="113" spans="1:21" ht="12.75">
      <c r="A113" s="23">
        <v>1</v>
      </c>
      <c r="B113" s="62" t="s">
        <v>104</v>
      </c>
      <c r="C113" s="33">
        <v>1962</v>
      </c>
      <c r="D113" s="24" t="s">
        <v>105</v>
      </c>
      <c r="E113" s="50">
        <v>57.6</v>
      </c>
      <c r="F113" s="51">
        <f>POWER(10,(0.794358141*(LOG10(E113/174.393)*LOG10(E113/174.393))))</f>
        <v>1.5270910686370784</v>
      </c>
      <c r="G113" s="139">
        <v>40</v>
      </c>
      <c r="H113" s="142">
        <v>50</v>
      </c>
      <c r="I113" s="141" t="s">
        <v>161</v>
      </c>
      <c r="J113" s="139">
        <v>50</v>
      </c>
      <c r="K113" s="142">
        <v>60</v>
      </c>
      <c r="L113" s="145">
        <v>65</v>
      </c>
      <c r="M113" s="29">
        <f>MAX(G113:I113)</f>
        <v>50</v>
      </c>
      <c r="N113" s="29">
        <f>MAX(J113:L113)</f>
        <v>65</v>
      </c>
      <c r="O113" s="30">
        <f>M113+N113</f>
        <v>115</v>
      </c>
      <c r="P113" s="43"/>
      <c r="Q113" s="52">
        <f>O113*F113</f>
        <v>175.615472893264</v>
      </c>
      <c r="R113" s="60">
        <f>Q113*T113</f>
        <v>247.79343225239552</v>
      </c>
      <c r="S113" s="25" t="s">
        <v>32</v>
      </c>
      <c r="T113" s="64">
        <v>1.411</v>
      </c>
      <c r="U113" s="43" t="s">
        <v>156</v>
      </c>
    </row>
    <row r="114" spans="1:21" ht="12.75">
      <c r="A114" s="86" t="s">
        <v>14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8"/>
    </row>
    <row r="115" spans="1:21" ht="12.75">
      <c r="A115" s="23">
        <v>1</v>
      </c>
      <c r="B115" s="62" t="s">
        <v>197</v>
      </c>
      <c r="C115" s="33">
        <v>1963</v>
      </c>
      <c r="D115" s="24" t="s">
        <v>200</v>
      </c>
      <c r="E115" s="149">
        <v>79</v>
      </c>
      <c r="F115" s="51">
        <f>POWER(10,(0.794358141*(LOG10(E115/174.393)*LOG10(E115/174.393))))</f>
        <v>1.241502477430619</v>
      </c>
      <c r="G115" s="139">
        <v>65</v>
      </c>
      <c r="H115" s="145">
        <v>70</v>
      </c>
      <c r="I115" s="143">
        <v>75</v>
      </c>
      <c r="J115" s="139">
        <v>85</v>
      </c>
      <c r="K115" s="142">
        <v>90</v>
      </c>
      <c r="L115" s="145">
        <v>93</v>
      </c>
      <c r="M115" s="29">
        <f>MAX(G115:I115)</f>
        <v>75</v>
      </c>
      <c r="N115" s="29">
        <f>MAX(J115:L115)</f>
        <v>93</v>
      </c>
      <c r="O115" s="30">
        <f>M115+N115</f>
        <v>168</v>
      </c>
      <c r="P115" s="43"/>
      <c r="Q115" s="52">
        <f>O115*F115</f>
        <v>208.57241620834398</v>
      </c>
      <c r="R115" s="60">
        <f>Q115*T115</f>
        <v>288.8727964485564</v>
      </c>
      <c r="S115" s="25" t="s">
        <v>32</v>
      </c>
      <c r="T115" s="61">
        <v>1.385</v>
      </c>
      <c r="U115" s="43" t="s">
        <v>156</v>
      </c>
    </row>
    <row r="116" spans="1:21" ht="12.75">
      <c r="A116" s="23">
        <v>2</v>
      </c>
      <c r="B116" s="32" t="s">
        <v>106</v>
      </c>
      <c r="C116" s="33">
        <v>1982</v>
      </c>
      <c r="D116" s="24" t="s">
        <v>52</v>
      </c>
      <c r="E116" s="50">
        <v>83.9</v>
      </c>
      <c r="F116" s="51">
        <f>POWER(10,(0.794358141*(LOG10(E116/174.393)*LOG10(E116/174.393))))</f>
        <v>1.2028488180780788</v>
      </c>
      <c r="G116" s="139">
        <v>82</v>
      </c>
      <c r="H116" s="145">
        <v>87</v>
      </c>
      <c r="I116" s="143">
        <v>92</v>
      </c>
      <c r="J116" s="139">
        <v>113</v>
      </c>
      <c r="K116" s="142">
        <v>119</v>
      </c>
      <c r="L116" s="140" t="s">
        <v>209</v>
      </c>
      <c r="M116" s="29">
        <f>MAX(G116:I116)</f>
        <v>92</v>
      </c>
      <c r="N116" s="29">
        <f>MAX(J116:L116)</f>
        <v>119</v>
      </c>
      <c r="O116" s="30">
        <f>M116+N116</f>
        <v>211</v>
      </c>
      <c r="P116" s="43"/>
      <c r="Q116" s="52">
        <f>O116*F116</f>
        <v>253.80110061447462</v>
      </c>
      <c r="R116" s="60">
        <f>Q116*T116</f>
        <v>274.866591965476</v>
      </c>
      <c r="S116" s="25" t="s">
        <v>34</v>
      </c>
      <c r="T116" s="61">
        <v>1.083</v>
      </c>
      <c r="U116" s="43" t="s">
        <v>156</v>
      </c>
    </row>
    <row r="117" spans="1:21" ht="12.75">
      <c r="A117" s="23">
        <v>3</v>
      </c>
      <c r="B117" s="32" t="s">
        <v>107</v>
      </c>
      <c r="C117" s="33">
        <v>1975</v>
      </c>
      <c r="D117" s="24" t="s">
        <v>108</v>
      </c>
      <c r="E117" s="50">
        <v>84.6</v>
      </c>
      <c r="F117" s="51">
        <f>POWER(10,(0.794358141*(LOG10(E117/174.393)*LOG10(E117/174.393))))</f>
        <v>1.19784249648159</v>
      </c>
      <c r="G117" s="139">
        <v>87</v>
      </c>
      <c r="H117" s="140" t="s">
        <v>203</v>
      </c>
      <c r="I117" s="143">
        <v>93</v>
      </c>
      <c r="J117" s="139">
        <v>108</v>
      </c>
      <c r="K117" s="142">
        <v>113</v>
      </c>
      <c r="L117" s="140" t="s">
        <v>183</v>
      </c>
      <c r="M117" s="29">
        <f>MAX(G117:I117)</f>
        <v>93</v>
      </c>
      <c r="N117" s="29">
        <f>MAX(J117:L117)</f>
        <v>113</v>
      </c>
      <c r="O117" s="30">
        <f>M117+N117</f>
        <v>206</v>
      </c>
      <c r="P117" s="43"/>
      <c r="Q117" s="52">
        <f>O117*F117</f>
        <v>246.75555427520752</v>
      </c>
      <c r="R117" s="60">
        <f>Q117*T117</f>
        <v>290.18453182764404</v>
      </c>
      <c r="S117" s="25" t="s">
        <v>36</v>
      </c>
      <c r="T117" s="61">
        <v>1.176</v>
      </c>
      <c r="U117" s="43" t="s">
        <v>156</v>
      </c>
    </row>
    <row r="118" spans="1:21" ht="12.75">
      <c r="A118" s="23">
        <v>4</v>
      </c>
      <c r="B118" s="32" t="s">
        <v>109</v>
      </c>
      <c r="C118" s="33">
        <v>1969</v>
      </c>
      <c r="D118" s="24" t="s">
        <v>200</v>
      </c>
      <c r="E118" s="50">
        <v>81</v>
      </c>
      <c r="F118" s="51">
        <f>POWER(10,(0.794358141*(LOG10(E118/174.393)*LOG10(E118/174.393))))</f>
        <v>1.2249232418679863</v>
      </c>
      <c r="G118" s="139">
        <v>62</v>
      </c>
      <c r="H118" s="145">
        <v>67</v>
      </c>
      <c r="I118" s="143">
        <v>70</v>
      </c>
      <c r="J118" s="139">
        <v>82</v>
      </c>
      <c r="K118" s="142">
        <v>87</v>
      </c>
      <c r="L118" s="145">
        <v>92</v>
      </c>
      <c r="M118" s="29">
        <f>MAX(G118:I118)</f>
        <v>70</v>
      </c>
      <c r="N118" s="29">
        <f>MAX(J118:L118)</f>
        <v>92</v>
      </c>
      <c r="O118" s="30">
        <f>M118+N118</f>
        <v>162</v>
      </c>
      <c r="P118" s="43"/>
      <c r="Q118" s="52">
        <f>O118*F118</f>
        <v>198.43756518261378</v>
      </c>
      <c r="R118" s="60">
        <f>Q118*T118</f>
        <v>250.6266448256412</v>
      </c>
      <c r="S118" s="25" t="s">
        <v>37</v>
      </c>
      <c r="T118" s="61">
        <v>1.263</v>
      </c>
      <c r="U118" s="43" t="s">
        <v>156</v>
      </c>
    </row>
    <row r="119" spans="1:21" ht="12.75">
      <c r="A119" s="23">
        <v>5</v>
      </c>
      <c r="B119" s="32" t="s">
        <v>110</v>
      </c>
      <c r="C119" s="33">
        <v>1952</v>
      </c>
      <c r="D119" s="24" t="s">
        <v>68</v>
      </c>
      <c r="E119" s="50">
        <v>83.9</v>
      </c>
      <c r="F119" s="51">
        <f>POWER(10,(0.794358141*(LOG10(E119/174.393)*LOG10(E119/174.393))))</f>
        <v>1.2028488180780788</v>
      </c>
      <c r="G119" s="139">
        <v>62</v>
      </c>
      <c r="H119" s="142">
        <v>66</v>
      </c>
      <c r="I119" s="141"/>
      <c r="J119" s="139">
        <v>75</v>
      </c>
      <c r="K119" s="140" t="s">
        <v>171</v>
      </c>
      <c r="L119" s="142">
        <v>80</v>
      </c>
      <c r="M119" s="29">
        <f>MAX(G119:I119)</f>
        <v>66</v>
      </c>
      <c r="N119" s="29">
        <f>MAX(J119:L119)</f>
        <v>80</v>
      </c>
      <c r="O119" s="30">
        <f>M119+N119</f>
        <v>146</v>
      </c>
      <c r="P119" s="43"/>
      <c r="Q119" s="52">
        <f>O119*F119</f>
        <v>175.61592743939948</v>
      </c>
      <c r="R119" s="60">
        <f>Q119*T119</f>
        <v>298.37146071953975</v>
      </c>
      <c r="S119" s="25" t="s">
        <v>35</v>
      </c>
      <c r="T119" s="61">
        <v>1.699</v>
      </c>
      <c r="U119" s="43" t="s">
        <v>156</v>
      </c>
    </row>
    <row r="120" spans="1:21" ht="12.75">
      <c r="A120" s="86" t="s">
        <v>15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8"/>
    </row>
    <row r="121" spans="1:21" ht="12.75">
      <c r="A121" s="85">
        <v>1</v>
      </c>
      <c r="B121" s="151" t="s">
        <v>112</v>
      </c>
      <c r="C121" s="72">
        <v>1969</v>
      </c>
      <c r="D121" s="73" t="s">
        <v>68</v>
      </c>
      <c r="E121" s="150">
        <v>93.5</v>
      </c>
      <c r="F121" s="54">
        <f>POWER(10,(0.794358141*(LOG10(E121/174.393)*LOG10(E121/174.393))))</f>
        <v>1.1434491730524179</v>
      </c>
      <c r="G121" s="152">
        <v>96</v>
      </c>
      <c r="H121" s="159" t="s">
        <v>204</v>
      </c>
      <c r="I121" s="155">
        <v>103</v>
      </c>
      <c r="J121" s="152">
        <v>125</v>
      </c>
      <c r="K121" s="159" t="s">
        <v>210</v>
      </c>
      <c r="L121" s="159" t="s">
        <v>210</v>
      </c>
      <c r="M121" s="56">
        <f>MAX(G121:I121)</f>
        <v>103</v>
      </c>
      <c r="N121" s="56">
        <f>MAX(J121:L121)</f>
        <v>125</v>
      </c>
      <c r="O121" s="57">
        <f>M121+N121</f>
        <v>228</v>
      </c>
      <c r="P121" s="58"/>
      <c r="Q121" s="59">
        <f>O121*F121</f>
        <v>260.7064114559513</v>
      </c>
      <c r="R121" s="75">
        <f>Q121*T121</f>
        <v>322.2331245595558</v>
      </c>
      <c r="S121" s="73" t="s">
        <v>37</v>
      </c>
      <c r="T121" s="76">
        <v>1.236</v>
      </c>
      <c r="U121" s="77" t="s">
        <v>156</v>
      </c>
    </row>
    <row r="122" spans="1:21" ht="12.75">
      <c r="A122" s="85">
        <v>2</v>
      </c>
      <c r="B122" s="71" t="s">
        <v>114</v>
      </c>
      <c r="C122" s="72">
        <v>1982</v>
      </c>
      <c r="D122" s="73" t="s">
        <v>68</v>
      </c>
      <c r="E122" s="150">
        <v>94</v>
      </c>
      <c r="F122" s="54">
        <f>POWER(10,(0.794358141*(LOG10(E122/174.393)*LOG10(E122/174.393))))</f>
        <v>1.140840489258898</v>
      </c>
      <c r="G122" s="152">
        <v>65</v>
      </c>
      <c r="H122" s="153">
        <v>70</v>
      </c>
      <c r="I122" s="155">
        <v>76</v>
      </c>
      <c r="J122" s="152">
        <v>85</v>
      </c>
      <c r="K122" s="153">
        <v>90</v>
      </c>
      <c r="L122" s="156">
        <v>93</v>
      </c>
      <c r="M122" s="56">
        <f>MAX(G122:I122)</f>
        <v>76</v>
      </c>
      <c r="N122" s="56">
        <f>MAX(J122:L122)</f>
        <v>93</v>
      </c>
      <c r="O122" s="57">
        <f>M122+N122</f>
        <v>169</v>
      </c>
      <c r="P122" s="58"/>
      <c r="Q122" s="59">
        <f>O122*F122</f>
        <v>192.80204268475376</v>
      </c>
      <c r="R122" s="75">
        <f>Q122*T122</f>
        <v>208.8046122275883</v>
      </c>
      <c r="S122" s="73" t="s">
        <v>34</v>
      </c>
      <c r="T122" s="76">
        <v>1.083</v>
      </c>
      <c r="U122" s="77" t="s">
        <v>156</v>
      </c>
    </row>
    <row r="123" spans="1:21" ht="12.75">
      <c r="A123" s="23">
        <v>3</v>
      </c>
      <c r="B123" s="34" t="s">
        <v>113</v>
      </c>
      <c r="C123" s="33">
        <v>1955</v>
      </c>
      <c r="D123" s="24" t="s">
        <v>69</v>
      </c>
      <c r="E123" s="50">
        <v>94</v>
      </c>
      <c r="F123" s="54">
        <f>POWER(10,(0.794358141*(LOG10(E123/174.393)*LOG10(E123/174.393))))</f>
        <v>1.140840489258898</v>
      </c>
      <c r="G123" s="158" t="s">
        <v>179</v>
      </c>
      <c r="H123" s="159" t="s">
        <v>179</v>
      </c>
      <c r="I123" s="155">
        <v>73</v>
      </c>
      <c r="J123" s="158" t="s">
        <v>182</v>
      </c>
      <c r="K123" s="156">
        <v>100</v>
      </c>
      <c r="L123" s="159" t="s">
        <v>205</v>
      </c>
      <c r="M123" s="56">
        <f>MAX(G123:I123)</f>
        <v>73</v>
      </c>
      <c r="N123" s="56">
        <f>MAX(J123:L123)</f>
        <v>100</v>
      </c>
      <c r="O123" s="57">
        <f>M123+N123</f>
        <v>173</v>
      </c>
      <c r="P123" s="58"/>
      <c r="Q123" s="59">
        <f>O123*F123</f>
        <v>197.36540464178933</v>
      </c>
      <c r="R123" s="53">
        <f>Q123*T123</f>
        <v>315.38991661757933</v>
      </c>
      <c r="S123" s="24" t="s">
        <v>111</v>
      </c>
      <c r="T123" s="36">
        <v>1.598</v>
      </c>
      <c r="U123" s="63" t="s">
        <v>156</v>
      </c>
    </row>
    <row r="124" spans="1:21" ht="12.75">
      <c r="A124" s="108" t="s">
        <v>16</v>
      </c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10"/>
    </row>
    <row r="125" spans="1:21" ht="12.75">
      <c r="A125" s="83">
        <v>1</v>
      </c>
      <c r="B125" s="34" t="s">
        <v>198</v>
      </c>
      <c r="C125" s="33">
        <v>1966</v>
      </c>
      <c r="D125" s="24" t="s">
        <v>88</v>
      </c>
      <c r="E125" s="149">
        <v>95.2</v>
      </c>
      <c r="F125" s="54">
        <f>POWER(10,(0.794358141*(LOG10(E125/174.393)*LOG10(E125/174.393))))</f>
        <v>1.1347491955190059</v>
      </c>
      <c r="G125" s="152">
        <v>100</v>
      </c>
      <c r="H125" s="153">
        <v>105</v>
      </c>
      <c r="I125" s="157" t="s">
        <v>176</v>
      </c>
      <c r="J125" s="152">
        <v>130</v>
      </c>
      <c r="K125" s="153">
        <v>137</v>
      </c>
      <c r="L125" s="159" t="s">
        <v>211</v>
      </c>
      <c r="M125" s="56">
        <f>MAX(G125:I125)</f>
        <v>105</v>
      </c>
      <c r="N125" s="56">
        <f>MAX(J125:L125)</f>
        <v>137</v>
      </c>
      <c r="O125" s="57">
        <f>M125+N125</f>
        <v>242</v>
      </c>
      <c r="P125" s="58"/>
      <c r="Q125" s="59">
        <f>O125*F125</f>
        <v>274.60930531559944</v>
      </c>
      <c r="R125" s="53">
        <f>Q125*T125</f>
        <v>361.38584579532886</v>
      </c>
      <c r="S125" s="24" t="s">
        <v>33</v>
      </c>
      <c r="T125" s="36">
        <v>1.316</v>
      </c>
      <c r="U125" s="63" t="s">
        <v>156</v>
      </c>
    </row>
    <row r="126" spans="1:21" ht="12.75">
      <c r="A126" s="55">
        <v>2</v>
      </c>
      <c r="B126" s="71" t="s">
        <v>117</v>
      </c>
      <c r="C126" s="72">
        <v>1974</v>
      </c>
      <c r="D126" s="73" t="s">
        <v>68</v>
      </c>
      <c r="E126" s="74">
        <v>102.8</v>
      </c>
      <c r="F126" s="54">
        <f aca="true" t="shared" si="12" ref="F126:F131">POWER(10,(0.794358141*(LOG10(E126/174.393)*LOG10(E126/174.393))))</f>
        <v>1.1011643552858739</v>
      </c>
      <c r="G126" s="152">
        <v>105</v>
      </c>
      <c r="H126" s="159" t="s">
        <v>205</v>
      </c>
      <c r="I126" s="155">
        <v>113</v>
      </c>
      <c r="J126" s="152">
        <v>135</v>
      </c>
      <c r="K126" s="153">
        <v>143</v>
      </c>
      <c r="L126" s="159" t="s">
        <v>212</v>
      </c>
      <c r="M126" s="56">
        <f aca="true" t="shared" si="13" ref="M126:M131">MAX(G126:I126)</f>
        <v>113</v>
      </c>
      <c r="N126" s="56">
        <f aca="true" t="shared" si="14" ref="N126:N131">MAX(J126:L126)</f>
        <v>143</v>
      </c>
      <c r="O126" s="57">
        <f aca="true" t="shared" si="15" ref="O126:O131">M126+N126</f>
        <v>256</v>
      </c>
      <c r="P126" s="58"/>
      <c r="Q126" s="59">
        <f aca="true" t="shared" si="16" ref="Q126:Q131">O126*F126</f>
        <v>281.8980749531837</v>
      </c>
      <c r="R126" s="75">
        <f aca="true" t="shared" si="17" ref="R126:R131">Q126*T126</f>
        <v>335.17681111933547</v>
      </c>
      <c r="S126" s="73" t="s">
        <v>36</v>
      </c>
      <c r="T126" s="76">
        <v>1.189</v>
      </c>
      <c r="U126" s="77" t="s">
        <v>156</v>
      </c>
    </row>
    <row r="127" spans="1:21" ht="12.75">
      <c r="A127" s="55">
        <v>3</v>
      </c>
      <c r="B127" s="71" t="s">
        <v>118</v>
      </c>
      <c r="C127" s="72">
        <v>1976</v>
      </c>
      <c r="D127" s="73" t="s">
        <v>68</v>
      </c>
      <c r="E127" s="74">
        <v>102.4</v>
      </c>
      <c r="F127" s="54">
        <f t="shared" si="12"/>
        <v>1.102736784407915</v>
      </c>
      <c r="G127" s="152">
        <v>60</v>
      </c>
      <c r="H127" s="153">
        <v>65</v>
      </c>
      <c r="I127" s="155">
        <v>71</v>
      </c>
      <c r="J127" s="152">
        <v>90</v>
      </c>
      <c r="K127" s="153">
        <v>95</v>
      </c>
      <c r="L127" s="156">
        <v>101</v>
      </c>
      <c r="M127" s="56">
        <f t="shared" si="13"/>
        <v>71</v>
      </c>
      <c r="N127" s="56">
        <f t="shared" si="14"/>
        <v>101</v>
      </c>
      <c r="O127" s="57">
        <f t="shared" si="15"/>
        <v>172</v>
      </c>
      <c r="P127" s="58"/>
      <c r="Q127" s="59">
        <f t="shared" si="16"/>
        <v>189.6707269181614</v>
      </c>
      <c r="R127" s="75">
        <f t="shared" si="17"/>
        <v>220.39738467890353</v>
      </c>
      <c r="S127" s="73" t="s">
        <v>36</v>
      </c>
      <c r="T127" s="76">
        <v>1.162</v>
      </c>
      <c r="U127" s="77" t="s">
        <v>155</v>
      </c>
    </row>
    <row r="128" spans="1:21" ht="12.75">
      <c r="A128" s="55">
        <v>4</v>
      </c>
      <c r="B128" s="71" t="s">
        <v>119</v>
      </c>
      <c r="C128" s="72">
        <v>1971</v>
      </c>
      <c r="D128" s="73" t="s">
        <v>68</v>
      </c>
      <c r="E128" s="74">
        <v>104.9</v>
      </c>
      <c r="F128" s="54">
        <f t="shared" si="12"/>
        <v>1.0932280537176873</v>
      </c>
      <c r="G128" s="158" t="s">
        <v>206</v>
      </c>
      <c r="H128" s="153">
        <v>114</v>
      </c>
      <c r="I128" s="155">
        <v>120</v>
      </c>
      <c r="J128" s="152">
        <v>153</v>
      </c>
      <c r="K128" s="159" t="s">
        <v>214</v>
      </c>
      <c r="L128" s="159" t="s">
        <v>214</v>
      </c>
      <c r="M128" s="56">
        <f t="shared" si="13"/>
        <v>120</v>
      </c>
      <c r="N128" s="56">
        <f t="shared" si="14"/>
        <v>153</v>
      </c>
      <c r="O128" s="57">
        <f t="shared" si="15"/>
        <v>273</v>
      </c>
      <c r="P128" s="58"/>
      <c r="Q128" s="59">
        <f t="shared" si="16"/>
        <v>298.4512586649286</v>
      </c>
      <c r="R128" s="75">
        <f t="shared" si="17"/>
        <v>367.990401933857</v>
      </c>
      <c r="S128" s="73" t="s">
        <v>37</v>
      </c>
      <c r="T128" s="76">
        <v>1.233</v>
      </c>
      <c r="U128" s="77" t="s">
        <v>156</v>
      </c>
    </row>
    <row r="129" spans="1:21" ht="12.75">
      <c r="A129" s="23">
        <v>5</v>
      </c>
      <c r="B129" s="32" t="s">
        <v>120</v>
      </c>
      <c r="C129" s="33">
        <v>1966</v>
      </c>
      <c r="D129" s="24" t="s">
        <v>69</v>
      </c>
      <c r="E129" s="50">
        <v>102.3</v>
      </c>
      <c r="F129" s="54">
        <f t="shared" si="12"/>
        <v>1.103133016074866</v>
      </c>
      <c r="G129" s="152">
        <v>50</v>
      </c>
      <c r="H129" s="153">
        <v>55</v>
      </c>
      <c r="I129" s="155">
        <v>60</v>
      </c>
      <c r="J129" s="152">
        <v>60</v>
      </c>
      <c r="K129" s="153">
        <v>70</v>
      </c>
      <c r="L129" s="156">
        <v>80</v>
      </c>
      <c r="M129" s="56">
        <f t="shared" si="13"/>
        <v>60</v>
      </c>
      <c r="N129" s="56">
        <f t="shared" si="14"/>
        <v>80</v>
      </c>
      <c r="O129" s="57">
        <f t="shared" si="15"/>
        <v>140</v>
      </c>
      <c r="P129" s="58"/>
      <c r="Q129" s="59">
        <f t="shared" si="16"/>
        <v>154.43862225048125</v>
      </c>
      <c r="R129" s="75">
        <f t="shared" si="17"/>
        <v>203.24122688163334</v>
      </c>
      <c r="S129" s="24" t="s">
        <v>33</v>
      </c>
      <c r="T129" s="36">
        <v>1.316</v>
      </c>
      <c r="U129" s="63" t="s">
        <v>155</v>
      </c>
    </row>
    <row r="130" spans="1:21" ht="12.75">
      <c r="A130" s="23">
        <v>6</v>
      </c>
      <c r="B130" s="34" t="s">
        <v>121</v>
      </c>
      <c r="C130" s="33">
        <v>1963</v>
      </c>
      <c r="D130" s="24" t="s">
        <v>201</v>
      </c>
      <c r="E130" s="50">
        <v>102.3</v>
      </c>
      <c r="F130" s="54">
        <f t="shared" si="12"/>
        <v>1.103133016074866</v>
      </c>
      <c r="G130" s="152">
        <v>60</v>
      </c>
      <c r="H130" s="153">
        <v>65</v>
      </c>
      <c r="I130" s="157" t="s">
        <v>170</v>
      </c>
      <c r="J130" s="152">
        <v>80</v>
      </c>
      <c r="K130" s="153">
        <v>85</v>
      </c>
      <c r="L130" s="156">
        <v>90</v>
      </c>
      <c r="M130" s="56">
        <f t="shared" si="13"/>
        <v>65</v>
      </c>
      <c r="N130" s="56">
        <f t="shared" si="14"/>
        <v>90</v>
      </c>
      <c r="O130" s="57">
        <f t="shared" si="15"/>
        <v>155</v>
      </c>
      <c r="P130" s="58"/>
      <c r="Q130" s="59">
        <f t="shared" si="16"/>
        <v>170.98561749160424</v>
      </c>
      <c r="R130" s="53">
        <f t="shared" si="17"/>
        <v>236.81508022587187</v>
      </c>
      <c r="S130" s="24" t="s">
        <v>32</v>
      </c>
      <c r="T130" s="36">
        <v>1.385</v>
      </c>
      <c r="U130" s="63" t="s">
        <v>155</v>
      </c>
    </row>
    <row r="131" spans="1:21" ht="12.75">
      <c r="A131" s="23">
        <v>7</v>
      </c>
      <c r="B131" s="34" t="s">
        <v>199</v>
      </c>
      <c r="C131" s="33">
        <v>1959</v>
      </c>
      <c r="D131" s="24" t="s">
        <v>200</v>
      </c>
      <c r="E131" s="50">
        <v>100</v>
      </c>
      <c r="F131" s="54">
        <f t="shared" si="12"/>
        <v>1.1126021632711198</v>
      </c>
      <c r="G131" s="154">
        <v>70</v>
      </c>
      <c r="H131" s="156">
        <v>75</v>
      </c>
      <c r="I131" s="157" t="s">
        <v>171</v>
      </c>
      <c r="J131" s="152">
        <v>100</v>
      </c>
      <c r="K131" s="159" t="s">
        <v>174</v>
      </c>
      <c r="L131" s="156">
        <v>105</v>
      </c>
      <c r="M131" s="56">
        <f t="shared" si="13"/>
        <v>75</v>
      </c>
      <c r="N131" s="56">
        <f t="shared" si="14"/>
        <v>105</v>
      </c>
      <c r="O131" s="57">
        <f t="shared" si="15"/>
        <v>180</v>
      </c>
      <c r="P131" s="58"/>
      <c r="Q131" s="59">
        <f t="shared" si="16"/>
        <v>200.26838938880158</v>
      </c>
      <c r="R131" s="53">
        <f t="shared" si="17"/>
        <v>297.9993634105368</v>
      </c>
      <c r="S131" s="24" t="s">
        <v>32</v>
      </c>
      <c r="T131" s="65">
        <v>1.488</v>
      </c>
      <c r="U131" s="63" t="s">
        <v>156</v>
      </c>
    </row>
    <row r="132" spans="1:21" ht="12.75">
      <c r="A132" s="86" t="s">
        <v>40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8"/>
    </row>
    <row r="133" spans="1:21" ht="12.75">
      <c r="A133" s="85">
        <v>1</v>
      </c>
      <c r="B133" s="71" t="s">
        <v>115</v>
      </c>
      <c r="C133" s="72">
        <v>1978</v>
      </c>
      <c r="D133" s="73" t="s">
        <v>116</v>
      </c>
      <c r="E133" s="150">
        <v>108.6</v>
      </c>
      <c r="F133" s="54">
        <f>POWER(10,(0.794358141*(LOG10(E133/174.393)*LOG10(E133/174.393))))</f>
        <v>1.080465781129249</v>
      </c>
      <c r="G133" s="152">
        <v>60</v>
      </c>
      <c r="H133" s="153">
        <v>65</v>
      </c>
      <c r="I133" s="157" t="s">
        <v>180</v>
      </c>
      <c r="J133" s="152">
        <v>85</v>
      </c>
      <c r="K133" s="153">
        <v>90</v>
      </c>
      <c r="L133" s="159" t="s">
        <v>192</v>
      </c>
      <c r="M133" s="56">
        <f>MAX(G133:I133)</f>
        <v>65</v>
      </c>
      <c r="N133" s="56">
        <f>MAX(J133:L133)</f>
        <v>90</v>
      </c>
      <c r="O133" s="57">
        <f>M133+N133</f>
        <v>155</v>
      </c>
      <c r="P133" s="58"/>
      <c r="Q133" s="59">
        <f>O133*F133</f>
        <v>167.4721960750336</v>
      </c>
      <c r="R133" s="75">
        <f>Q133*T133</f>
        <v>190.08094254516314</v>
      </c>
      <c r="S133" s="73" t="s">
        <v>34</v>
      </c>
      <c r="T133" s="76">
        <v>1.135</v>
      </c>
      <c r="U133" s="77" t="s">
        <v>164</v>
      </c>
    </row>
    <row r="134" spans="1:21" ht="12.75">
      <c r="A134" s="23">
        <v>2</v>
      </c>
      <c r="B134" s="32" t="s">
        <v>122</v>
      </c>
      <c r="C134" s="33">
        <v>1982</v>
      </c>
      <c r="D134" s="24" t="s">
        <v>68</v>
      </c>
      <c r="E134" s="50">
        <v>132.5</v>
      </c>
      <c r="F134" s="51">
        <f aca="true" t="shared" si="18" ref="F134:F139">POWER(10,(0.794358141*(LOG10(E134/174.393)*LOG10(E134/174.393))))</f>
        <v>1.0263800233353404</v>
      </c>
      <c r="G134" s="160" t="s">
        <v>182</v>
      </c>
      <c r="H134" s="142">
        <v>100</v>
      </c>
      <c r="I134" s="143">
        <v>108</v>
      </c>
      <c r="J134" s="139">
        <v>120</v>
      </c>
      <c r="K134" s="140" t="s">
        <v>185</v>
      </c>
      <c r="L134" s="142">
        <v>130</v>
      </c>
      <c r="M134" s="29">
        <f aca="true" t="shared" si="19" ref="M134:M139">MAX(G134:I134)</f>
        <v>108</v>
      </c>
      <c r="N134" s="29">
        <f aca="true" t="shared" si="20" ref="N134:N139">MAX(J134:L134)</f>
        <v>130</v>
      </c>
      <c r="O134" s="30">
        <f aca="true" t="shared" si="21" ref="O134:O139">M134+N134</f>
        <v>238</v>
      </c>
      <c r="P134" s="43"/>
      <c r="Q134" s="52">
        <f aca="true" t="shared" si="22" ref="Q134:Q139">O134*F134</f>
        <v>244.27844555381103</v>
      </c>
      <c r="R134" s="53">
        <f aca="true" t="shared" si="23" ref="R134:R139">Q134*T134</f>
        <v>264.55355653477733</v>
      </c>
      <c r="S134" s="24" t="s">
        <v>34</v>
      </c>
      <c r="T134" s="36">
        <v>1.083</v>
      </c>
      <c r="U134" s="63" t="s">
        <v>156</v>
      </c>
    </row>
    <row r="135" spans="1:21" ht="12.75">
      <c r="A135" s="23">
        <v>3</v>
      </c>
      <c r="B135" s="32" t="s">
        <v>123</v>
      </c>
      <c r="C135" s="33">
        <v>1981</v>
      </c>
      <c r="D135" s="24" t="s">
        <v>69</v>
      </c>
      <c r="E135" s="50">
        <v>114.3</v>
      </c>
      <c r="F135" s="51">
        <f t="shared" si="18"/>
        <v>1.063513034890608</v>
      </c>
      <c r="G135" s="147">
        <v>50</v>
      </c>
      <c r="H135" s="142">
        <v>70</v>
      </c>
      <c r="I135" s="141" t="s">
        <v>171</v>
      </c>
      <c r="J135" s="139">
        <v>85</v>
      </c>
      <c r="K135" s="142">
        <v>95</v>
      </c>
      <c r="L135" s="142">
        <v>100</v>
      </c>
      <c r="M135" s="29">
        <f t="shared" si="19"/>
        <v>70</v>
      </c>
      <c r="N135" s="29">
        <f t="shared" si="20"/>
        <v>100</v>
      </c>
      <c r="O135" s="30">
        <f t="shared" si="21"/>
        <v>170</v>
      </c>
      <c r="P135" s="43"/>
      <c r="Q135" s="52">
        <f t="shared" si="22"/>
        <v>180.79721593140334</v>
      </c>
      <c r="R135" s="53">
        <f t="shared" si="23"/>
        <v>198.15374866081808</v>
      </c>
      <c r="S135" s="24" t="s">
        <v>34</v>
      </c>
      <c r="T135" s="36">
        <v>1.096</v>
      </c>
      <c r="U135" s="63" t="s">
        <v>155</v>
      </c>
    </row>
    <row r="136" spans="1:21" ht="12.75">
      <c r="A136" s="23">
        <v>4</v>
      </c>
      <c r="B136" s="32" t="s">
        <v>124</v>
      </c>
      <c r="C136" s="33">
        <v>1977</v>
      </c>
      <c r="D136" s="24" t="s">
        <v>68</v>
      </c>
      <c r="E136" s="50">
        <v>117</v>
      </c>
      <c r="F136" s="51">
        <f t="shared" si="18"/>
        <v>1.056498202714609</v>
      </c>
      <c r="G136" s="147">
        <v>119</v>
      </c>
      <c r="H136" s="142">
        <v>124</v>
      </c>
      <c r="I136" s="141" t="s">
        <v>207</v>
      </c>
      <c r="J136" s="160" t="s">
        <v>213</v>
      </c>
      <c r="K136" s="142">
        <v>158</v>
      </c>
      <c r="L136" s="142">
        <v>164</v>
      </c>
      <c r="M136" s="29">
        <f t="shared" si="19"/>
        <v>124</v>
      </c>
      <c r="N136" s="29">
        <f t="shared" si="20"/>
        <v>164</v>
      </c>
      <c r="O136" s="30">
        <f t="shared" si="21"/>
        <v>288</v>
      </c>
      <c r="P136" s="43"/>
      <c r="Q136" s="52">
        <f t="shared" si="22"/>
        <v>304.2714823818074</v>
      </c>
      <c r="R136" s="53">
        <f t="shared" si="23"/>
        <v>349.6079332566967</v>
      </c>
      <c r="S136" s="24" t="s">
        <v>36</v>
      </c>
      <c r="T136" s="36">
        <v>1.149</v>
      </c>
      <c r="U136" s="63" t="s">
        <v>155</v>
      </c>
    </row>
    <row r="137" spans="1:21" ht="12.75">
      <c r="A137" s="23">
        <v>5</v>
      </c>
      <c r="B137" s="32" t="s">
        <v>125</v>
      </c>
      <c r="C137" s="33">
        <v>1976</v>
      </c>
      <c r="D137" s="24" t="s">
        <v>68</v>
      </c>
      <c r="E137" s="50">
        <v>128.8</v>
      </c>
      <c r="F137" s="54">
        <f t="shared" si="18"/>
        <v>1.0321905913528366</v>
      </c>
      <c r="G137" s="152">
        <v>130</v>
      </c>
      <c r="H137" s="159" t="s">
        <v>186</v>
      </c>
      <c r="I137" s="157" t="s">
        <v>186</v>
      </c>
      <c r="J137" s="152">
        <v>158</v>
      </c>
      <c r="K137" s="153">
        <v>163</v>
      </c>
      <c r="L137" s="159" t="s">
        <v>215</v>
      </c>
      <c r="M137" s="56">
        <f t="shared" si="19"/>
        <v>130</v>
      </c>
      <c r="N137" s="56">
        <f t="shared" si="20"/>
        <v>163</v>
      </c>
      <c r="O137" s="57">
        <f t="shared" si="21"/>
        <v>293</v>
      </c>
      <c r="P137" s="58"/>
      <c r="Q137" s="59">
        <f t="shared" si="22"/>
        <v>302.4318432663811</v>
      </c>
      <c r="R137" s="53">
        <f t="shared" si="23"/>
        <v>351.42580187553483</v>
      </c>
      <c r="S137" s="24" t="s">
        <v>36</v>
      </c>
      <c r="T137" s="36">
        <v>1.162</v>
      </c>
      <c r="U137" s="63" t="s">
        <v>156</v>
      </c>
    </row>
    <row r="138" spans="1:21" ht="12.75">
      <c r="A138" s="23">
        <v>6</v>
      </c>
      <c r="B138" s="32" t="s">
        <v>126</v>
      </c>
      <c r="C138" s="33">
        <v>1974</v>
      </c>
      <c r="D138" s="24" t="s">
        <v>200</v>
      </c>
      <c r="E138" s="50">
        <v>120</v>
      </c>
      <c r="F138" s="54">
        <f t="shared" si="18"/>
        <v>1.0493895758926808</v>
      </c>
      <c r="G138" s="152">
        <v>80</v>
      </c>
      <c r="H138" s="156">
        <v>85</v>
      </c>
      <c r="I138" s="157" t="s">
        <v>181</v>
      </c>
      <c r="J138" s="152">
        <v>107</v>
      </c>
      <c r="K138" s="156">
        <v>117</v>
      </c>
      <c r="L138" s="156">
        <v>120</v>
      </c>
      <c r="M138" s="56">
        <f t="shared" si="19"/>
        <v>85</v>
      </c>
      <c r="N138" s="56">
        <f t="shared" si="20"/>
        <v>120</v>
      </c>
      <c r="O138" s="57">
        <f t="shared" si="21"/>
        <v>205</v>
      </c>
      <c r="P138" s="58"/>
      <c r="Q138" s="59">
        <f t="shared" si="22"/>
        <v>215.12486305799956</v>
      </c>
      <c r="R138" s="53">
        <f t="shared" si="23"/>
        <v>255.7834621759615</v>
      </c>
      <c r="S138" s="24" t="s">
        <v>36</v>
      </c>
      <c r="T138" s="65">
        <v>1.189</v>
      </c>
      <c r="U138" s="63" t="s">
        <v>164</v>
      </c>
    </row>
    <row r="139" spans="1:21" ht="12.75">
      <c r="A139" s="23">
        <v>7</v>
      </c>
      <c r="B139" s="34" t="s">
        <v>127</v>
      </c>
      <c r="C139" s="33">
        <v>1963</v>
      </c>
      <c r="D139" s="24" t="s">
        <v>200</v>
      </c>
      <c r="E139" s="50">
        <v>113.8</v>
      </c>
      <c r="F139" s="54">
        <f t="shared" si="18"/>
        <v>1.064880091264024</v>
      </c>
      <c r="G139" s="154">
        <v>60</v>
      </c>
      <c r="H139" s="156">
        <v>67</v>
      </c>
      <c r="I139" s="157" t="s">
        <v>202</v>
      </c>
      <c r="J139" s="152">
        <v>80</v>
      </c>
      <c r="K139" s="156">
        <v>87</v>
      </c>
      <c r="L139" s="156">
        <v>93</v>
      </c>
      <c r="M139" s="56">
        <f t="shared" si="19"/>
        <v>67</v>
      </c>
      <c r="N139" s="56">
        <f t="shared" si="20"/>
        <v>93</v>
      </c>
      <c r="O139" s="57">
        <f t="shared" si="21"/>
        <v>160</v>
      </c>
      <c r="P139" s="58"/>
      <c r="Q139" s="59">
        <f t="shared" si="22"/>
        <v>170.38081460224385</v>
      </c>
      <c r="R139" s="53">
        <f t="shared" si="23"/>
        <v>235.97742822410774</v>
      </c>
      <c r="S139" s="24" t="s">
        <v>32</v>
      </c>
      <c r="T139" s="36">
        <v>1.385</v>
      </c>
      <c r="U139" s="63" t="s">
        <v>156</v>
      </c>
    </row>
    <row r="140" spans="1:21" ht="12.75">
      <c r="A140" s="13"/>
      <c r="B140" s="44"/>
      <c r="C140" s="13"/>
      <c r="D140" s="41"/>
      <c r="E140" s="45"/>
      <c r="F140" s="46"/>
      <c r="G140" s="44"/>
      <c r="H140" s="42"/>
      <c r="I140" s="41"/>
      <c r="J140" s="13"/>
      <c r="K140" s="42"/>
      <c r="L140" s="42"/>
      <c r="M140" s="47"/>
      <c r="N140" s="47"/>
      <c r="O140" s="47"/>
      <c r="P140" s="39"/>
      <c r="Q140" s="14"/>
      <c r="R140" s="48"/>
      <c r="S140" s="41"/>
      <c r="T140" s="17"/>
      <c r="U140" s="39"/>
    </row>
    <row r="141" spans="2:14" ht="12.75">
      <c r="B141" s="38" t="s">
        <v>18</v>
      </c>
      <c r="C141" s="68" t="s">
        <v>132</v>
      </c>
      <c r="D141" s="70"/>
      <c r="E141" s="100" t="s">
        <v>11</v>
      </c>
      <c r="F141" s="100"/>
      <c r="G141" s="68" t="s">
        <v>133</v>
      </c>
      <c r="H141" s="68"/>
      <c r="I141" s="69"/>
      <c r="J141" s="38" t="s">
        <v>10</v>
      </c>
      <c r="K141" s="67" t="s">
        <v>56</v>
      </c>
      <c r="M141" t="s">
        <v>147</v>
      </c>
      <c r="N141" s="16" t="s">
        <v>148</v>
      </c>
    </row>
    <row r="142" spans="2:14" ht="12.75">
      <c r="B142" s="13"/>
      <c r="C142" s="68"/>
      <c r="D142" s="70"/>
      <c r="E142" s="7"/>
      <c r="F142" s="8"/>
      <c r="G142" s="68" t="s">
        <v>208</v>
      </c>
      <c r="H142" s="68"/>
      <c r="I142" s="69"/>
      <c r="J142" s="19" t="s">
        <v>55</v>
      </c>
      <c r="K142" t="s">
        <v>150</v>
      </c>
      <c r="L142" s="67"/>
      <c r="N142" t="s">
        <v>50</v>
      </c>
    </row>
    <row r="143" spans="2:14" ht="12.75">
      <c r="B143" s="13"/>
      <c r="C143" s="68"/>
      <c r="D143" s="70"/>
      <c r="E143" s="7"/>
      <c r="F143" s="8"/>
      <c r="G143" s="68" t="s">
        <v>188</v>
      </c>
      <c r="H143" s="68"/>
      <c r="I143" s="69"/>
      <c r="J143" s="7"/>
      <c r="K143" s="6"/>
      <c r="L143" s="21"/>
      <c r="M143" s="67"/>
      <c r="N143" s="31" t="s">
        <v>47</v>
      </c>
    </row>
    <row r="144" spans="1:5" ht="12.75">
      <c r="A144" s="13"/>
      <c r="B144" s="22"/>
      <c r="C144" s="49"/>
      <c r="E144" s="13"/>
    </row>
    <row r="145" spans="1:5" ht="12.75">
      <c r="A145" s="82" t="s">
        <v>59</v>
      </c>
      <c r="B145" s="67"/>
      <c r="C145" s="67"/>
      <c r="E145" s="13"/>
    </row>
    <row r="146" spans="1:5" ht="12.75">
      <c r="A146" s="79"/>
      <c r="B146" s="79">
        <v>1</v>
      </c>
      <c r="C146" s="80">
        <v>2</v>
      </c>
      <c r="E146" s="13"/>
    </row>
    <row r="147" spans="1:5" ht="12.75">
      <c r="A147" s="79">
        <v>1</v>
      </c>
      <c r="B147" s="32" t="s">
        <v>119</v>
      </c>
      <c r="C147" s="53">
        <v>367.990401933857</v>
      </c>
      <c r="E147" s="13"/>
    </row>
    <row r="148" spans="1:5" ht="12.75">
      <c r="A148" s="79">
        <v>2</v>
      </c>
      <c r="B148" s="34" t="s">
        <v>198</v>
      </c>
      <c r="C148" s="53">
        <v>361.38584579532886</v>
      </c>
      <c r="E148" s="13"/>
    </row>
    <row r="149" spans="1:5" ht="12.75">
      <c r="A149" s="79">
        <v>3</v>
      </c>
      <c r="B149" s="32" t="s">
        <v>125</v>
      </c>
      <c r="C149" s="53">
        <v>351.42580187553483</v>
      </c>
      <c r="E149" s="13"/>
    </row>
    <row r="150" spans="1:5" ht="12.75">
      <c r="A150" s="79">
        <v>4</v>
      </c>
      <c r="B150" s="32" t="s">
        <v>124</v>
      </c>
      <c r="C150" s="53">
        <v>349.6079332566967</v>
      </c>
      <c r="E150" s="13"/>
    </row>
    <row r="151" spans="1:5" ht="12.75">
      <c r="A151" s="79">
        <v>5</v>
      </c>
      <c r="B151" s="32" t="s">
        <v>117</v>
      </c>
      <c r="C151" s="53">
        <v>335.17681111933547</v>
      </c>
      <c r="E151" s="13"/>
    </row>
    <row r="152" spans="1:5" ht="12.75">
      <c r="A152" s="79">
        <v>6</v>
      </c>
      <c r="B152" s="34" t="s">
        <v>112</v>
      </c>
      <c r="C152" s="53">
        <v>322.2331245595558</v>
      </c>
      <c r="E152" s="13"/>
    </row>
    <row r="153" spans="1:5" ht="12.75">
      <c r="A153" s="79">
        <v>7</v>
      </c>
      <c r="B153" s="151" t="s">
        <v>113</v>
      </c>
      <c r="C153" s="75">
        <v>315.38991661757933</v>
      </c>
      <c r="E153" s="13"/>
    </row>
    <row r="154" spans="1:5" ht="12.75">
      <c r="A154" s="79">
        <v>8</v>
      </c>
      <c r="B154" s="71" t="s">
        <v>110</v>
      </c>
      <c r="C154" s="166">
        <v>298.37146071953975</v>
      </c>
      <c r="E154" s="13"/>
    </row>
    <row r="155" spans="1:5" ht="12.75">
      <c r="A155" s="79">
        <v>9</v>
      </c>
      <c r="B155" s="34" t="s">
        <v>199</v>
      </c>
      <c r="C155" s="53">
        <v>297.9993634105368</v>
      </c>
      <c r="E155" s="13"/>
    </row>
    <row r="156" spans="1:5" ht="12.75">
      <c r="A156" s="79">
        <v>10</v>
      </c>
      <c r="B156" s="32" t="s">
        <v>107</v>
      </c>
      <c r="C156" s="60">
        <v>290.18453182764404</v>
      </c>
      <c r="E156" s="13"/>
    </row>
    <row r="157" spans="1:5" ht="12.75">
      <c r="A157" s="79">
        <v>11</v>
      </c>
      <c r="B157" s="165" t="s">
        <v>197</v>
      </c>
      <c r="C157" s="166">
        <v>288.8727964485564</v>
      </c>
      <c r="E157" s="13"/>
    </row>
    <row r="158" spans="1:5" ht="12.75">
      <c r="A158" s="79">
        <v>12</v>
      </c>
      <c r="B158" s="71" t="s">
        <v>106</v>
      </c>
      <c r="C158" s="166">
        <v>274.866591965476</v>
      </c>
      <c r="E158" s="13"/>
    </row>
    <row r="159" spans="1:5" ht="12.75">
      <c r="A159" s="79">
        <v>13</v>
      </c>
      <c r="B159" s="71" t="s">
        <v>122</v>
      </c>
      <c r="C159" s="75">
        <v>264.55355653477733</v>
      </c>
      <c r="E159" s="13"/>
    </row>
    <row r="160" spans="1:5" ht="12.75">
      <c r="A160" s="79">
        <v>14</v>
      </c>
      <c r="B160" s="32" t="s">
        <v>126</v>
      </c>
      <c r="C160" s="75">
        <v>255.7834621759615</v>
      </c>
      <c r="E160" s="13"/>
    </row>
    <row r="161" spans="1:5" ht="12.75">
      <c r="A161" s="79">
        <v>15</v>
      </c>
      <c r="B161" s="32" t="s">
        <v>109</v>
      </c>
      <c r="C161" s="60">
        <v>250.6266448256412</v>
      </c>
      <c r="E161" s="13"/>
    </row>
    <row r="162" spans="1:5" ht="12.75">
      <c r="A162" s="79">
        <v>16</v>
      </c>
      <c r="B162" s="62" t="s">
        <v>104</v>
      </c>
      <c r="C162" s="60">
        <v>247.79343225239552</v>
      </c>
      <c r="E162" s="13"/>
    </row>
    <row r="163" spans="1:5" ht="12.75">
      <c r="A163" s="79">
        <v>17</v>
      </c>
      <c r="B163" s="151" t="s">
        <v>121</v>
      </c>
      <c r="C163" s="75">
        <v>236.81508022587187</v>
      </c>
      <c r="E163" s="13"/>
    </row>
    <row r="164" spans="1:5" ht="12.75">
      <c r="A164" s="79">
        <v>18</v>
      </c>
      <c r="B164" s="34" t="s">
        <v>127</v>
      </c>
      <c r="C164" s="53">
        <v>235.97742822410774</v>
      </c>
      <c r="E164" s="13"/>
    </row>
    <row r="165" spans="1:5" ht="12.75">
      <c r="A165" s="79">
        <v>19</v>
      </c>
      <c r="B165" s="32" t="s">
        <v>118</v>
      </c>
      <c r="C165" s="53">
        <v>220.39738467890353</v>
      </c>
      <c r="E165" s="13"/>
    </row>
    <row r="166" spans="1:5" ht="12.75">
      <c r="A166" s="79">
        <v>20</v>
      </c>
      <c r="B166" s="32" t="s">
        <v>114</v>
      </c>
      <c r="C166" s="53">
        <v>208.8046122275883</v>
      </c>
      <c r="E166" s="13"/>
    </row>
    <row r="167" spans="1:5" ht="12.75">
      <c r="A167" s="79">
        <v>21</v>
      </c>
      <c r="B167" s="32" t="s">
        <v>120</v>
      </c>
      <c r="C167" s="53">
        <v>203.24122688163334</v>
      </c>
      <c r="E167" s="13"/>
    </row>
    <row r="168" spans="1:5" ht="12.75">
      <c r="A168" s="79">
        <v>22</v>
      </c>
      <c r="B168" s="32" t="s">
        <v>123</v>
      </c>
      <c r="C168" s="53">
        <v>198.15374866081808</v>
      </c>
      <c r="E168" s="13"/>
    </row>
    <row r="169" spans="1:5" ht="12.75">
      <c r="A169" s="79">
        <v>23</v>
      </c>
      <c r="B169" s="32" t="s">
        <v>115</v>
      </c>
      <c r="C169" s="53">
        <v>190.08094254516314</v>
      </c>
      <c r="E169" s="13"/>
    </row>
    <row r="170" spans="1:5" ht="12.75">
      <c r="A170" s="13"/>
      <c r="B170" s="13"/>
      <c r="C170" s="78"/>
      <c r="E170" s="13"/>
    </row>
    <row r="171" spans="1:5" ht="12.75">
      <c r="A171" s="13"/>
      <c r="B171" s="13"/>
      <c r="C171" s="78"/>
      <c r="E171" s="13"/>
    </row>
    <row r="172" spans="1:5" ht="12.75">
      <c r="A172" s="13"/>
      <c r="B172" s="13"/>
      <c r="C172" s="78"/>
      <c r="E172" s="13"/>
    </row>
    <row r="173" spans="1:5" ht="12.75">
      <c r="A173" s="13"/>
      <c r="B173" s="13"/>
      <c r="C173" s="78"/>
      <c r="E173" s="13"/>
    </row>
    <row r="174" spans="1:5" ht="12.75">
      <c r="A174" s="13"/>
      <c r="B174" s="13"/>
      <c r="C174" s="78"/>
      <c r="E174" s="13"/>
    </row>
    <row r="175" spans="1:5" ht="12.75">
      <c r="A175" s="13"/>
      <c r="B175" s="13"/>
      <c r="C175" s="78"/>
      <c r="E175" s="13"/>
    </row>
    <row r="176" spans="1:5" ht="12.75">
      <c r="A176" s="13"/>
      <c r="B176" s="13"/>
      <c r="C176" s="78"/>
      <c r="E176" s="13"/>
    </row>
    <row r="177" spans="1:5" ht="12.75">
      <c r="A177" s="13"/>
      <c r="B177" s="13"/>
      <c r="C177" s="78"/>
      <c r="E177" s="13"/>
    </row>
    <row r="178" spans="1:5" ht="12.75">
      <c r="A178" s="13"/>
      <c r="B178" s="13"/>
      <c r="C178" s="78"/>
      <c r="E178" s="13"/>
    </row>
    <row r="179" spans="1:5" ht="12.75">
      <c r="A179" s="13"/>
      <c r="B179" s="13"/>
      <c r="C179" s="78"/>
      <c r="E179" s="13"/>
    </row>
    <row r="180" spans="1:5" ht="12.75">
      <c r="A180" s="13"/>
      <c r="B180" s="41"/>
      <c r="C180" s="78"/>
      <c r="E180" s="13"/>
    </row>
    <row r="181" spans="1:5" ht="12.75">
      <c r="A181" s="13"/>
      <c r="B181" s="41"/>
      <c r="C181" s="78"/>
      <c r="E181" s="13"/>
    </row>
    <row r="182" spans="1:5" ht="12.75">
      <c r="A182" s="13"/>
      <c r="B182" s="13"/>
      <c r="C182" s="78"/>
      <c r="E182" s="13"/>
    </row>
    <row r="183" spans="1:5" ht="12.75">
      <c r="A183" s="13"/>
      <c r="B183" s="13"/>
      <c r="C183" s="78"/>
      <c r="E183" s="13"/>
    </row>
    <row r="184" spans="1:3" ht="12.75">
      <c r="A184" s="13"/>
      <c r="B184" s="44"/>
      <c r="C184" s="78"/>
    </row>
    <row r="185" spans="1:3" ht="12.75">
      <c r="A185" s="13"/>
      <c r="B185" s="22"/>
      <c r="C185" s="49"/>
    </row>
    <row r="186" spans="1:3" ht="12.75">
      <c r="A186" s="13"/>
      <c r="B186" s="22"/>
      <c r="C186" s="49"/>
    </row>
    <row r="187" spans="1:3" ht="12.75">
      <c r="A187" s="82" t="s">
        <v>60</v>
      </c>
      <c r="B187" s="16"/>
      <c r="C187" s="49"/>
    </row>
    <row r="188" spans="1:3" ht="12.75">
      <c r="A188" s="82"/>
      <c r="B188" s="16">
        <v>1</v>
      </c>
      <c r="C188" s="49">
        <v>2</v>
      </c>
    </row>
    <row r="189" spans="1:3" ht="12.75">
      <c r="A189" s="81">
        <v>1</v>
      </c>
      <c r="B189" s="32" t="s">
        <v>101</v>
      </c>
      <c r="C189" s="146">
        <v>338.3899680259682</v>
      </c>
    </row>
    <row r="190" spans="1:3" ht="12.75">
      <c r="A190" s="81">
        <v>2</v>
      </c>
      <c r="B190" s="32" t="s">
        <v>89</v>
      </c>
      <c r="C190" s="146">
        <v>306.23081046699656</v>
      </c>
    </row>
    <row r="191" spans="1:3" ht="12.75">
      <c r="A191" s="81">
        <v>3</v>
      </c>
      <c r="B191" s="32" t="s">
        <v>124</v>
      </c>
      <c r="C191" s="146">
        <v>304.2714823818074</v>
      </c>
    </row>
    <row r="192" spans="1:3" ht="12.75">
      <c r="A192" s="81">
        <v>4</v>
      </c>
      <c r="B192" s="32" t="s">
        <v>125</v>
      </c>
      <c r="C192" s="146">
        <v>302.4318432663811</v>
      </c>
    </row>
    <row r="193" spans="1:3" ht="12.75">
      <c r="A193" s="81">
        <v>5</v>
      </c>
      <c r="B193" s="32" t="s">
        <v>119</v>
      </c>
      <c r="C193" s="146">
        <v>298.4512586649286</v>
      </c>
    </row>
    <row r="194" spans="1:3" ht="12.75">
      <c r="A194" s="81">
        <v>6</v>
      </c>
      <c r="B194" s="32" t="s">
        <v>51</v>
      </c>
      <c r="C194" s="146">
        <v>288.32319208158793</v>
      </c>
    </row>
    <row r="195" spans="1:3" ht="12.75">
      <c r="A195" s="81">
        <v>7</v>
      </c>
      <c r="B195" s="32" t="s">
        <v>117</v>
      </c>
      <c r="C195" s="146">
        <v>281.8980749531837</v>
      </c>
    </row>
    <row r="196" spans="1:3" ht="12.75">
      <c r="A196" s="81">
        <v>8</v>
      </c>
      <c r="B196" s="34" t="s">
        <v>198</v>
      </c>
      <c r="C196" s="146">
        <v>274.60930531559944</v>
      </c>
    </row>
    <row r="197" spans="1:3" ht="12.75">
      <c r="A197" s="81">
        <v>9</v>
      </c>
      <c r="B197" s="32" t="s">
        <v>92</v>
      </c>
      <c r="C197" s="146">
        <v>270.8723869711443</v>
      </c>
    </row>
    <row r="198" spans="1:3" ht="12.75">
      <c r="A198" s="81">
        <v>10</v>
      </c>
      <c r="B198" s="34" t="s">
        <v>112</v>
      </c>
      <c r="C198" s="146">
        <v>260.7064114559513</v>
      </c>
    </row>
    <row r="199" spans="1:3" ht="12.75">
      <c r="A199" s="81">
        <v>11</v>
      </c>
      <c r="B199" s="32" t="s">
        <v>106</v>
      </c>
      <c r="C199" s="52">
        <v>253.80110061447462</v>
      </c>
    </row>
    <row r="200" spans="1:3" ht="12.75">
      <c r="A200" s="81">
        <v>12</v>
      </c>
      <c r="B200" s="32" t="s">
        <v>53</v>
      </c>
      <c r="C200" s="52">
        <v>246.91299308017108</v>
      </c>
    </row>
    <row r="201" spans="1:3" ht="12.75">
      <c r="A201" s="81">
        <v>13</v>
      </c>
      <c r="B201" s="32" t="s">
        <v>107</v>
      </c>
      <c r="C201" s="52">
        <v>246.75555427520752</v>
      </c>
    </row>
    <row r="202" spans="1:3" ht="12.75">
      <c r="A202" s="81">
        <v>14</v>
      </c>
      <c r="B202" s="32" t="s">
        <v>122</v>
      </c>
      <c r="C202" s="52">
        <v>244.27844555381103</v>
      </c>
    </row>
    <row r="203" spans="1:3" ht="12.75">
      <c r="A203" s="81">
        <v>15</v>
      </c>
      <c r="B203" s="32" t="s">
        <v>85</v>
      </c>
      <c r="C203" s="52">
        <v>236.75641364819967</v>
      </c>
    </row>
    <row r="204" spans="1:3" ht="12.75">
      <c r="A204" s="81">
        <v>16</v>
      </c>
      <c r="B204" s="32" t="s">
        <v>58</v>
      </c>
      <c r="C204" s="52">
        <v>225.99974039392868</v>
      </c>
    </row>
    <row r="205" spans="1:3" ht="12.75">
      <c r="A205" s="81">
        <v>17</v>
      </c>
      <c r="B205" s="32" t="s">
        <v>47</v>
      </c>
      <c r="C205" s="162">
        <v>225.16507314706266</v>
      </c>
    </row>
    <row r="206" spans="1:3" ht="12.75">
      <c r="A206" s="81">
        <v>18</v>
      </c>
      <c r="B206" s="32" t="s">
        <v>91</v>
      </c>
      <c r="C206" s="52">
        <v>219.2667893483673</v>
      </c>
    </row>
    <row r="207" spans="1:3" ht="12.75">
      <c r="A207" s="81">
        <v>19</v>
      </c>
      <c r="B207" s="32" t="s">
        <v>94</v>
      </c>
      <c r="C207" s="52">
        <v>215.19523141592092</v>
      </c>
    </row>
    <row r="208" spans="1:3" ht="12.75">
      <c r="A208" s="81">
        <v>20</v>
      </c>
      <c r="B208" s="32" t="s">
        <v>126</v>
      </c>
      <c r="C208" s="52">
        <v>215.12486305799956</v>
      </c>
    </row>
    <row r="209" spans="1:3" ht="12.75">
      <c r="A209" s="81">
        <v>21</v>
      </c>
      <c r="B209" s="62" t="s">
        <v>197</v>
      </c>
      <c r="C209" s="52">
        <v>208.57241620834398</v>
      </c>
    </row>
    <row r="210" spans="1:3" ht="12.75">
      <c r="A210" s="81">
        <v>22</v>
      </c>
      <c r="B210" s="32" t="s">
        <v>100</v>
      </c>
      <c r="C210" s="52">
        <v>205.84222526838474</v>
      </c>
    </row>
    <row r="211" spans="1:3" ht="12.75">
      <c r="A211" s="81">
        <v>23</v>
      </c>
      <c r="B211" s="34" t="s">
        <v>199</v>
      </c>
      <c r="C211" s="52">
        <v>200.26838938880158</v>
      </c>
    </row>
    <row r="212" spans="1:3" ht="12.75">
      <c r="A212" s="81">
        <v>24</v>
      </c>
      <c r="B212" s="32" t="s">
        <v>109</v>
      </c>
      <c r="C212" s="52">
        <v>198.43756518261378</v>
      </c>
    </row>
    <row r="213" spans="1:3" ht="12.75">
      <c r="A213" s="81">
        <v>25</v>
      </c>
      <c r="B213" s="32" t="s">
        <v>50</v>
      </c>
      <c r="C213" s="52">
        <v>197.66791006936208</v>
      </c>
    </row>
    <row r="214" spans="1:3" ht="12.75">
      <c r="A214" s="81">
        <v>26</v>
      </c>
      <c r="B214" s="34" t="s">
        <v>113</v>
      </c>
      <c r="C214" s="52">
        <v>197.36540464178933</v>
      </c>
    </row>
    <row r="215" spans="1:3" ht="12.75">
      <c r="A215" s="81">
        <v>27</v>
      </c>
      <c r="B215" s="32" t="s">
        <v>114</v>
      </c>
      <c r="C215" s="52">
        <v>192.80204268475376</v>
      </c>
    </row>
    <row r="216" spans="1:3" ht="12.75">
      <c r="A216" s="81">
        <v>28</v>
      </c>
      <c r="B216" s="32" t="s">
        <v>118</v>
      </c>
      <c r="C216" s="52">
        <v>189.6707269181614</v>
      </c>
    </row>
    <row r="217" spans="1:3" ht="12.75">
      <c r="A217" s="81">
        <v>29</v>
      </c>
      <c r="B217" s="32" t="s">
        <v>123</v>
      </c>
      <c r="C217" s="52">
        <v>180.79721593140334</v>
      </c>
    </row>
    <row r="218" spans="1:3" ht="12.75">
      <c r="A218" s="81">
        <v>30</v>
      </c>
      <c r="B218" s="32" t="s">
        <v>86</v>
      </c>
      <c r="C218" s="52">
        <v>177.69217787636146</v>
      </c>
    </row>
    <row r="219" spans="1:3" ht="12.75">
      <c r="A219" s="81">
        <v>31</v>
      </c>
      <c r="B219" s="32" t="s">
        <v>110</v>
      </c>
      <c r="C219" s="52">
        <v>175.61592743939948</v>
      </c>
    </row>
    <row r="220" spans="1:3" ht="12.75">
      <c r="A220" s="81">
        <v>32</v>
      </c>
      <c r="B220" s="62" t="s">
        <v>104</v>
      </c>
      <c r="C220" s="162">
        <v>175.615472893264</v>
      </c>
    </row>
    <row r="221" spans="1:3" ht="12.75">
      <c r="A221" s="81">
        <v>33</v>
      </c>
      <c r="B221" s="32" t="s">
        <v>93</v>
      </c>
      <c r="C221" s="52">
        <v>174.05161813786458</v>
      </c>
    </row>
    <row r="222" spans="1:3" ht="12.75">
      <c r="A222" s="81">
        <v>34</v>
      </c>
      <c r="B222" s="71" t="s">
        <v>167</v>
      </c>
      <c r="C222" s="59">
        <v>172.52465487289928</v>
      </c>
    </row>
    <row r="223" spans="1:3" ht="12.75">
      <c r="A223" s="81">
        <v>35</v>
      </c>
      <c r="B223" s="71" t="s">
        <v>128</v>
      </c>
      <c r="C223" s="59">
        <v>171.05835123554874</v>
      </c>
    </row>
    <row r="224" spans="1:3" ht="12.75">
      <c r="A224" s="81">
        <v>36</v>
      </c>
      <c r="B224" s="34" t="s">
        <v>121</v>
      </c>
      <c r="C224" s="59">
        <v>170.98561749160424</v>
      </c>
    </row>
    <row r="225" spans="1:3" ht="12.75">
      <c r="A225" s="81">
        <v>37</v>
      </c>
      <c r="B225" s="34" t="s">
        <v>127</v>
      </c>
      <c r="C225" s="52">
        <v>170.38081460224385</v>
      </c>
    </row>
    <row r="226" spans="1:3" ht="12.75">
      <c r="A226" s="81">
        <v>38</v>
      </c>
      <c r="B226" s="32" t="s">
        <v>115</v>
      </c>
      <c r="C226" s="59">
        <v>167.4721960750336</v>
      </c>
    </row>
    <row r="227" spans="1:3" ht="12.75">
      <c r="A227" s="81">
        <v>39</v>
      </c>
      <c r="B227" s="71" t="s">
        <v>99</v>
      </c>
      <c r="C227" s="59">
        <v>164.43364564544257</v>
      </c>
    </row>
    <row r="228" spans="1:3" ht="12.75">
      <c r="A228" s="81">
        <v>40</v>
      </c>
      <c r="B228" s="71" t="s">
        <v>54</v>
      </c>
      <c r="C228" s="59">
        <v>160.06994483223463</v>
      </c>
    </row>
    <row r="229" spans="1:3" ht="12.75">
      <c r="A229" s="81">
        <v>41</v>
      </c>
      <c r="B229" s="71" t="s">
        <v>75</v>
      </c>
      <c r="C229" s="164">
        <v>157.005002032389</v>
      </c>
    </row>
    <row r="230" spans="1:3" ht="12.75">
      <c r="A230" s="81">
        <v>42</v>
      </c>
      <c r="B230" s="32" t="s">
        <v>98</v>
      </c>
      <c r="C230" s="59">
        <v>155.22480349368644</v>
      </c>
    </row>
    <row r="231" spans="1:3" ht="12.75">
      <c r="A231" s="81">
        <v>43</v>
      </c>
      <c r="B231" s="32" t="s">
        <v>120</v>
      </c>
      <c r="C231" s="59">
        <v>154.43862225048125</v>
      </c>
    </row>
    <row r="232" spans="1:3" ht="12.75">
      <c r="A232" s="81">
        <v>44</v>
      </c>
      <c r="B232" s="32" t="s">
        <v>46</v>
      </c>
      <c r="C232" s="163">
        <v>149.7772328577873</v>
      </c>
    </row>
    <row r="233" spans="1:3" ht="12.75">
      <c r="A233" s="81">
        <v>45</v>
      </c>
      <c r="B233" s="32" t="s">
        <v>166</v>
      </c>
      <c r="C233" s="52">
        <v>144.6355256959594</v>
      </c>
    </row>
    <row r="234" spans="1:3" ht="12.75">
      <c r="A234" s="81">
        <v>46</v>
      </c>
      <c r="B234" s="32" t="s">
        <v>74</v>
      </c>
      <c r="C234" s="161">
        <v>135.88119157469987</v>
      </c>
    </row>
    <row r="235" spans="1:3" ht="12.75">
      <c r="A235" s="81">
        <v>47</v>
      </c>
      <c r="B235" s="71" t="s">
        <v>84</v>
      </c>
      <c r="C235" s="59">
        <v>127.84425484161912</v>
      </c>
    </row>
    <row r="236" spans="1:3" ht="12.75">
      <c r="A236" s="81">
        <v>48</v>
      </c>
      <c r="B236" s="32" t="s">
        <v>90</v>
      </c>
      <c r="C236" s="52">
        <v>121.90236706168459</v>
      </c>
    </row>
    <row r="237" spans="1:3" ht="12.75">
      <c r="A237" s="81">
        <v>49</v>
      </c>
      <c r="B237" s="32" t="s">
        <v>77</v>
      </c>
      <c r="C237" s="161">
        <v>114.08360264397278</v>
      </c>
    </row>
    <row r="238" spans="1:3" ht="12.75">
      <c r="A238" s="81">
        <v>50</v>
      </c>
      <c r="B238" s="32" t="s">
        <v>79</v>
      </c>
      <c r="C238" s="162">
        <v>103.89110270872837</v>
      </c>
    </row>
    <row r="239" spans="1:3" ht="12.75">
      <c r="A239" s="81">
        <v>51</v>
      </c>
      <c r="B239" s="32" t="s">
        <v>45</v>
      </c>
      <c r="C239" s="163">
        <v>97.06545544116774</v>
      </c>
    </row>
    <row r="240" spans="1:3" ht="12.75">
      <c r="A240" s="81">
        <v>52</v>
      </c>
      <c r="B240" s="32" t="s">
        <v>80</v>
      </c>
      <c r="C240" s="163">
        <v>87.50032955927284</v>
      </c>
    </row>
    <row r="241" spans="1:3" ht="12.75">
      <c r="A241" s="81">
        <v>53</v>
      </c>
      <c r="B241" s="32" t="s">
        <v>78</v>
      </c>
      <c r="C241" s="163">
        <v>54.637826016144516</v>
      </c>
    </row>
  </sheetData>
  <sheetProtection/>
  <mergeCells count="95">
    <mergeCell ref="M73:M74"/>
    <mergeCell ref="N73:N74"/>
    <mergeCell ref="A25:Q25"/>
    <mergeCell ref="E73:E74"/>
    <mergeCell ref="F73:F74"/>
    <mergeCell ref="P73:P74"/>
    <mergeCell ref="J73:L73"/>
    <mergeCell ref="A93:Q93"/>
    <mergeCell ref="E104:F104"/>
    <mergeCell ref="Q73:Q74"/>
    <mergeCell ref="A75:Q75"/>
    <mergeCell ref="A84:Q84"/>
    <mergeCell ref="M110:M111"/>
    <mergeCell ref="G109:L109"/>
    <mergeCell ref="O73:O74"/>
    <mergeCell ref="A109:F109"/>
    <mergeCell ref="G72:L72"/>
    <mergeCell ref="M72:Q72"/>
    <mergeCell ref="A73:A74"/>
    <mergeCell ref="B73:B74"/>
    <mergeCell ref="C73:C74"/>
    <mergeCell ref="D73:D74"/>
    <mergeCell ref="G5:L5"/>
    <mergeCell ref="O6:O7"/>
    <mergeCell ref="G73:I73"/>
    <mergeCell ref="A120:U120"/>
    <mergeCell ref="B110:B111"/>
    <mergeCell ref="C110:C111"/>
    <mergeCell ref="U110:U111"/>
    <mergeCell ref="A112:U112"/>
    <mergeCell ref="A114:U114"/>
    <mergeCell ref="N6:N7"/>
    <mergeCell ref="A13:Q13"/>
    <mergeCell ref="E3:J3"/>
    <mergeCell ref="Q6:Q7"/>
    <mergeCell ref="D6:D7"/>
    <mergeCell ref="G6:I6"/>
    <mergeCell ref="J6:L6"/>
    <mergeCell ref="M5:Q5"/>
    <mergeCell ref="P6:P7"/>
    <mergeCell ref="A5:F5"/>
    <mergeCell ref="A43:F43"/>
    <mergeCell ref="A23:Q23"/>
    <mergeCell ref="M6:M7"/>
    <mergeCell ref="A6:A7"/>
    <mergeCell ref="B6:B7"/>
    <mergeCell ref="F6:F7"/>
    <mergeCell ref="C6:C7"/>
    <mergeCell ref="A8:Q8"/>
    <mergeCell ref="E2:J2"/>
    <mergeCell ref="A1:Q1"/>
    <mergeCell ref="E44:E45"/>
    <mergeCell ref="D44:D45"/>
    <mergeCell ref="A27:Q27"/>
    <mergeCell ref="G43:L43"/>
    <mergeCell ref="E38:F38"/>
    <mergeCell ref="E6:E7"/>
    <mergeCell ref="A20:Q20"/>
    <mergeCell ref="Q44:Q45"/>
    <mergeCell ref="A46:Q46"/>
    <mergeCell ref="A44:A45"/>
    <mergeCell ref="B44:B45"/>
    <mergeCell ref="C44:C45"/>
    <mergeCell ref="E67:F67"/>
    <mergeCell ref="P44:P45"/>
    <mergeCell ref="M44:M45"/>
    <mergeCell ref="D110:D111"/>
    <mergeCell ref="M43:Q43"/>
    <mergeCell ref="A72:F72"/>
    <mergeCell ref="N44:N45"/>
    <mergeCell ref="O44:O45"/>
    <mergeCell ref="F44:F45"/>
    <mergeCell ref="G44:I44"/>
    <mergeCell ref="J44:L44"/>
    <mergeCell ref="M109:Q109"/>
    <mergeCell ref="A52:Q52"/>
    <mergeCell ref="E141:F141"/>
    <mergeCell ref="R110:R111"/>
    <mergeCell ref="S110:S111"/>
    <mergeCell ref="F110:F111"/>
    <mergeCell ref="E110:E111"/>
    <mergeCell ref="G110:I110"/>
    <mergeCell ref="J110:L110"/>
    <mergeCell ref="A124:U124"/>
    <mergeCell ref="P110:P111"/>
    <mergeCell ref="A132:U132"/>
    <mergeCell ref="A29:Q29"/>
    <mergeCell ref="A31:Q31"/>
    <mergeCell ref="A35:Q35"/>
    <mergeCell ref="R109:U109"/>
    <mergeCell ref="Q110:Q111"/>
    <mergeCell ref="T110:T111"/>
    <mergeCell ref="N110:N111"/>
    <mergeCell ref="O110:O111"/>
    <mergeCell ref="A110:A1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  <rowBreaks count="2" manualBreakCount="2">
    <brk id="41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/>
  <cp:keywords/>
  <dc:description/>
  <cp:lastModifiedBy>Videal</cp:lastModifiedBy>
  <cp:lastPrinted>2016-01-29T10:43:53Z</cp:lastPrinted>
  <dcterms:created xsi:type="dcterms:W3CDTF">2009-02-01T09:46:56Z</dcterms:created>
  <dcterms:modified xsi:type="dcterms:W3CDTF">2018-01-27T19:17:30Z</dcterms:modified>
  <cp:category/>
  <cp:version/>
  <cp:contentType/>
  <cp:contentStatus/>
</cp:coreProperties>
</file>