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00" activeTab="4"/>
  </bookViews>
  <sheets>
    <sheet name="I" sheetId="1" r:id="rId1"/>
    <sheet name="II" sheetId="2" r:id="rId2"/>
    <sheet name="III" sheetId="3" r:id="rId3"/>
    <sheet name="IV" sheetId="4" r:id="rId4"/>
    <sheet name="V + Aravete Kang" sheetId="5" r:id="rId5"/>
    <sheet name="M - Sinclair" sheetId="6" r:id="rId6"/>
    <sheet name="Veteranid" sheetId="7" r:id="rId7"/>
  </sheets>
  <definedNames/>
  <calcPr fullCalcOnLoad="1"/>
</workbook>
</file>

<file path=xl/sharedStrings.xml><?xml version="1.0" encoding="utf-8"?>
<sst xmlns="http://schemas.openxmlformats.org/spreadsheetml/2006/main" count="886" uniqueCount="255">
  <si>
    <t>1. grupp</t>
  </si>
  <si>
    <t>15 sportlast</t>
  </si>
  <si>
    <t>Võistleja</t>
  </si>
  <si>
    <t>Võistluse käik</t>
  </si>
  <si>
    <t>Saavutatud tulemused</t>
  </si>
  <si>
    <t>Jrk nr</t>
  </si>
  <si>
    <t>Nimi</t>
  </si>
  <si>
    <t>Sünniaasta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</si>
  <si>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</si>
  <si>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</si>
  <si>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</si>
  <si>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</si>
  <si>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</si>
  <si>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</si>
  <si>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</si>
  <si>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</si>
  <si>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</si>
  <si>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</si>
  <si>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Mehed -39 kg</t>
  </si>
  <si>
    <t>Prohor Kimmer</t>
  </si>
  <si>
    <t>SK +35</t>
  </si>
  <si>
    <t>31x</t>
  </si>
  <si>
    <t>-39kg</t>
  </si>
  <si>
    <t>Daniel Purk</t>
  </si>
  <si>
    <t>SK Vargamäe</t>
  </si>
  <si>
    <t>25x</t>
  </si>
  <si>
    <t>33x</t>
  </si>
  <si>
    <t>Nikita Silin</t>
  </si>
  <si>
    <t>SK Jõud Junior</t>
  </si>
  <si>
    <t>27x</t>
  </si>
  <si>
    <t>Nikita Merkurjev</t>
  </si>
  <si>
    <t>17x</t>
  </si>
  <si>
    <t>Mehed -44 kg</t>
  </si>
  <si>
    <t>Erki Jalast</t>
  </si>
  <si>
    <t>45x</t>
  </si>
  <si>
    <t>-44kg</t>
  </si>
  <si>
    <t>Beinoris Nedas</t>
  </si>
  <si>
    <t>LTU</t>
  </si>
  <si>
    <t>30x</t>
  </si>
  <si>
    <t>Alex Purk</t>
  </si>
  <si>
    <t>Mehed -49 kg</t>
  </si>
  <si>
    <t>Harri Saareoks</t>
  </si>
  <si>
    <t>35x</t>
  </si>
  <si>
    <t>-49kg</t>
  </si>
  <si>
    <t>Mehed -55 kg</t>
  </si>
  <si>
    <t>Kaspar Sepp</t>
  </si>
  <si>
    <t>43x</t>
  </si>
  <si>
    <t>-61kg</t>
  </si>
  <si>
    <t>Mehed -67 kg</t>
  </si>
  <si>
    <t>Kait Viks</t>
  </si>
  <si>
    <t>50x</t>
  </si>
  <si>
    <t>53x</t>
  </si>
  <si>
    <t>66x</t>
  </si>
  <si>
    <t>M kang</t>
  </si>
  <si>
    <t>-67kg</t>
  </si>
  <si>
    <t>Mehed -73 kg</t>
  </si>
  <si>
    <t>Aivaras Zukauskas</t>
  </si>
  <si>
    <t>80x</t>
  </si>
  <si>
    <t>84x</t>
  </si>
  <si>
    <t>103x</t>
  </si>
  <si>
    <t>-73kg</t>
  </si>
  <si>
    <t>Johann Vain</t>
  </si>
  <si>
    <t>SK Sparta</t>
  </si>
  <si>
    <t>55x</t>
  </si>
  <si>
    <t>75x</t>
  </si>
  <si>
    <t>Domantas Jasudis</t>
  </si>
  <si>
    <t>40x</t>
  </si>
  <si>
    <t>48x</t>
  </si>
  <si>
    <t>Kirill Jagur</t>
  </si>
  <si>
    <t>46x</t>
  </si>
  <si>
    <t>Mehed -81 kg</t>
  </si>
  <si>
    <t>Martin Koitjärv</t>
  </si>
  <si>
    <t>60x</t>
  </si>
  <si>
    <t>70x</t>
  </si>
  <si>
    <t>Žürii:</t>
  </si>
  <si>
    <t>Ain Põder</t>
  </si>
  <si>
    <t>Kohtunikud:</t>
  </si>
  <si>
    <t>Ants Rosenbaum</t>
  </si>
  <si>
    <t>Sekretär:</t>
  </si>
  <si>
    <t>Martin Lind</t>
  </si>
  <si>
    <t>Abilised:</t>
  </si>
  <si>
    <t>Mait Ilves</t>
  </si>
  <si>
    <t>Vaho Tabor</t>
  </si>
  <si>
    <t>Eduard Kaljapulk</t>
  </si>
  <si>
    <t>Aeg:</t>
  </si>
  <si>
    <t>Vivian Urbanus</t>
  </si>
  <si>
    <t>Roomet Väli</t>
  </si>
  <si>
    <t>Maria Merilo</t>
  </si>
  <si>
    <t>Kaalumiskohtunik:</t>
  </si>
  <si>
    <t>Maidu Tiits</t>
  </si>
  <si>
    <t>2. grupp</t>
  </si>
  <si>
    <t>11 sportlast</t>
  </si>
  <si>
    <t>Naised -55 kg</t>
  </si>
  <si>
    <t>Meltzer</t>
  </si>
  <si>
    <t>PUNKTID</t>
  </si>
  <si>
    <t xml:space="preserve">Marju Vaagen </t>
  </si>
  <si>
    <t xml:space="preserve"> SK MV</t>
  </si>
  <si>
    <t xml:space="preserve"> W45</t>
  </si>
  <si>
    <t>-55kg</t>
  </si>
  <si>
    <t xml:space="preserve">Nele Marie Palmeos </t>
  </si>
  <si>
    <t xml:space="preserve"> SK Vargamäe</t>
  </si>
  <si>
    <t>24x</t>
  </si>
  <si>
    <t>Naised -59 kg</t>
  </si>
  <si>
    <t xml:space="preserve">Claudia Casagrande </t>
  </si>
  <si>
    <t xml:space="preserve"> TÜASK</t>
  </si>
  <si>
    <t>51x</t>
  </si>
  <si>
    <t>69x</t>
  </si>
  <si>
    <t>-59kg</t>
  </si>
  <si>
    <t xml:space="preserve">Leelia Janko </t>
  </si>
  <si>
    <t xml:space="preserve"> SK +35</t>
  </si>
  <si>
    <t>54x</t>
  </si>
  <si>
    <t>64x</t>
  </si>
  <si>
    <t>68x</t>
  </si>
  <si>
    <t xml:space="preserve">Marianna Bogdanova </t>
  </si>
  <si>
    <t xml:space="preserve"> W35</t>
  </si>
  <si>
    <t xml:space="preserve">Terje Retter </t>
  </si>
  <si>
    <t>36x</t>
  </si>
  <si>
    <t xml:space="preserve">Emma Kivirand </t>
  </si>
  <si>
    <t>42x</t>
  </si>
  <si>
    <t>-</t>
  </si>
  <si>
    <t>Naised -64 kg</t>
  </si>
  <si>
    <t xml:space="preserve">Paula Helena Kuklane </t>
  </si>
  <si>
    <t>-64kg</t>
  </si>
  <si>
    <t xml:space="preserve">Kaisa Kivirand </t>
  </si>
  <si>
    <t xml:space="preserve">Reena Rikk </t>
  </si>
  <si>
    <t xml:space="preserve"> SK +35 </t>
  </si>
  <si>
    <t>41x</t>
  </si>
  <si>
    <t>Naised -76 kg</t>
  </si>
  <si>
    <t xml:space="preserve">Susanna Ly Ula </t>
  </si>
  <si>
    <t>38x</t>
  </si>
  <si>
    <t>-76kg</t>
  </si>
  <si>
    <t>N absoluut</t>
  </si>
  <si>
    <t>3. grupp</t>
  </si>
  <si>
    <t>12 sportlast</t>
  </si>
  <si>
    <t xml:space="preserve">Karl Joosep Einmann </t>
  </si>
  <si>
    <t>81x</t>
  </si>
  <si>
    <t>-81kg</t>
  </si>
  <si>
    <t xml:space="preserve">Valter Koitjärv </t>
  </si>
  <si>
    <t>92x</t>
  </si>
  <si>
    <t>95x</t>
  </si>
  <si>
    <t>Mehed -89 kg</t>
  </si>
  <si>
    <t xml:space="preserve">Renat Rahimov </t>
  </si>
  <si>
    <t>BLR</t>
  </si>
  <si>
    <t>150x</t>
  </si>
  <si>
    <t>180x</t>
  </si>
  <si>
    <t>-89kg</t>
  </si>
  <si>
    <t xml:space="preserve">Kert Ustav </t>
  </si>
  <si>
    <t>SK Jõud</t>
  </si>
  <si>
    <t>125x</t>
  </si>
  <si>
    <t xml:space="preserve">Allan Keng </t>
  </si>
  <si>
    <t>SK Olustvere</t>
  </si>
  <si>
    <t>101x</t>
  </si>
  <si>
    <t>130x</t>
  </si>
  <si>
    <t>132x</t>
  </si>
  <si>
    <t xml:space="preserve">Tristan Abel </t>
  </si>
  <si>
    <t>77x</t>
  </si>
  <si>
    <t>Mehed -96 kg</t>
  </si>
  <si>
    <t xml:space="preserve">Teet Karbus </t>
  </si>
  <si>
    <t>115x</t>
  </si>
  <si>
    <t>143x</t>
  </si>
  <si>
    <t>145x</t>
  </si>
  <si>
    <t>-96kg</t>
  </si>
  <si>
    <t xml:space="preserve">Rainer Kuusik </t>
  </si>
  <si>
    <t>119x</t>
  </si>
  <si>
    <t>120x</t>
  </si>
  <si>
    <t xml:space="preserve">Mati Karbus </t>
  </si>
  <si>
    <t>113x</t>
  </si>
  <si>
    <t>Mehed -102 kg</t>
  </si>
  <si>
    <t xml:space="preserve">Peeter Vahe </t>
  </si>
  <si>
    <t>SK TÜASK</t>
  </si>
  <si>
    <t>-102kg</t>
  </si>
  <si>
    <t xml:space="preserve">Uku Pütsepp </t>
  </si>
  <si>
    <t>Mehed -109 kg</t>
  </si>
  <si>
    <t xml:space="preserve">Raiko-Rait Kreegimaa </t>
  </si>
  <si>
    <t>-109kg</t>
  </si>
  <si>
    <t>Vaho Tabur</t>
  </si>
  <si>
    <t>4. grupp</t>
  </si>
  <si>
    <t>Mehed M55, -61 kg</t>
  </si>
  <si>
    <t xml:space="preserve">Aivar Kõva </t>
  </si>
  <si>
    <t>Viljandimaa</t>
  </si>
  <si>
    <t>65x</t>
  </si>
  <si>
    <t>M55</t>
  </si>
  <si>
    <t>Mehed M70, -67 kg</t>
  </si>
  <si>
    <t xml:space="preserve">Pilibaitis Vydmantas </t>
  </si>
  <si>
    <t>47x</t>
  </si>
  <si>
    <t>67x</t>
  </si>
  <si>
    <t>M70</t>
  </si>
  <si>
    <t>Mehed M70, -73 kg</t>
  </si>
  <si>
    <t xml:space="preserve">Verner Friberg </t>
  </si>
  <si>
    <t>Läänemaa</t>
  </si>
  <si>
    <t>44x</t>
  </si>
  <si>
    <t>52x</t>
  </si>
  <si>
    <t>Mehed M75, -81 kg</t>
  </si>
  <si>
    <t xml:space="preserve">Jacob Gimmelshtein </t>
  </si>
  <si>
    <t>ISR</t>
  </si>
  <si>
    <t>58x</t>
  </si>
  <si>
    <t>M75</t>
  </si>
  <si>
    <t>Mehed M65, -81 kg</t>
  </si>
  <si>
    <t xml:space="preserve">Edmundas Dubinskas </t>
  </si>
  <si>
    <t>M65</t>
  </si>
  <si>
    <t>Mehed M60, -81 kg</t>
  </si>
  <si>
    <t xml:space="preserve">Jonas Ivan Aleksiejus </t>
  </si>
  <si>
    <t>73x</t>
  </si>
  <si>
    <t>M60</t>
  </si>
  <si>
    <t>Mehed M55, -81 kg</t>
  </si>
  <si>
    <t xml:space="preserve">Vytautas Marcinevicius </t>
  </si>
  <si>
    <t>85x</t>
  </si>
  <si>
    <t>Mehed M45, -81 kg</t>
  </si>
  <si>
    <t xml:space="preserve">Sverre Ploomipuu </t>
  </si>
  <si>
    <t>86x</t>
  </si>
  <si>
    <t>M45</t>
  </si>
  <si>
    <t>Mehed M35, -81 kg</t>
  </si>
  <si>
    <t xml:space="preserve">Lauri Kuusk </t>
  </si>
  <si>
    <t>105x</t>
  </si>
  <si>
    <t>M35</t>
  </si>
  <si>
    <t>Mehed M35, -89 kg</t>
  </si>
  <si>
    <t xml:space="preserve">Aleksandr Solomatin </t>
  </si>
  <si>
    <t>RUS</t>
  </si>
  <si>
    <t>140x</t>
  </si>
  <si>
    <t xml:space="preserve">Erkki Kuusk </t>
  </si>
  <si>
    <t>82x</t>
  </si>
  <si>
    <t>5. grupp</t>
  </si>
  <si>
    <t>Mehed -96 kg, M50</t>
  </si>
  <si>
    <t xml:space="preserve">Urmas Treier </t>
  </si>
  <si>
    <t>Tartumaa</t>
  </si>
  <si>
    <t>M50</t>
  </si>
  <si>
    <t>Mehed -96 kg, M35</t>
  </si>
  <si>
    <t xml:space="preserve">Maksim Porkhov </t>
  </si>
  <si>
    <t xml:space="preserve">Viljar Roosmaa </t>
  </si>
  <si>
    <t>126x</t>
  </si>
  <si>
    <t>Mehed -102 kg, M60</t>
  </si>
  <si>
    <t xml:space="preserve">Vidas Bernatonis </t>
  </si>
  <si>
    <t>Mehed -102 kg, M50</t>
  </si>
  <si>
    <t xml:space="preserve">Akif Rahimov </t>
  </si>
  <si>
    <t>110x</t>
  </si>
  <si>
    <t>135x</t>
  </si>
  <si>
    <t>Mehed -102 kg, M45</t>
  </si>
  <si>
    <t xml:space="preserve">Jaanus Hiiemäe </t>
  </si>
  <si>
    <t>149x</t>
  </si>
  <si>
    <t>Mehed -109 kg, M45</t>
  </si>
  <si>
    <t>Aivar Zarubin</t>
  </si>
  <si>
    <t>160x</t>
  </si>
  <si>
    <t>Mehed +109 kg, M55</t>
  </si>
  <si>
    <t xml:space="preserve">Igor Burakov </t>
  </si>
  <si>
    <t>SK Indever</t>
  </si>
  <si>
    <t>+109kg</t>
  </si>
  <si>
    <t>Mehed +109 kg, M45</t>
  </si>
  <si>
    <t xml:space="preserve">Kestutis Kalunda </t>
  </si>
  <si>
    <t>87x</t>
  </si>
  <si>
    <t>Vitali Dronkin</t>
  </si>
  <si>
    <t>97x</t>
  </si>
  <si>
    <t>Mehed +109 kg, M35</t>
  </si>
  <si>
    <t xml:space="preserve">Aleksei Bezborodov </t>
  </si>
  <si>
    <t>Mehed -61 kg</t>
  </si>
  <si>
    <t>Mehed +109 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</si>
</sst>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0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 applyProtection="1">
      <alignment horizontal="center"/>
      <protection locked="0"/>
    </xf>
    <xf numFmtId="166" fontId="0" fillId="0" borderId="12" xfId="0" applyNumberFormat="1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0" fillId="0" borderId="13" xfId="0" applyNumberFormat="1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 applyProtection="1">
      <alignment horizontal="center"/>
      <protection locked="0"/>
    </xf>
    <xf numFmtId="166" fontId="0" fillId="0" borderId="14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5" borderId="14" xfId="0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2" xfId="0" applyFont="1" applyFill="1" applyBorder="1" applyAlignment="1" applyProtection="1">
      <alignment horizontal="center"/>
      <protection locked="0"/>
    </xf>
    <xf numFmtId="0" fontId="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49" fontId="1" fillId="39" borderId="12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3C1"/>
      <rgbColor rgb="003366FF"/>
      <rgbColor rgb="0033CCCC"/>
      <rgbColor rgb="0099CC00"/>
      <rgbColor rgb="00FFCC00"/>
      <rgbColor rgb="00FAA61A"/>
      <rgbColor rgb="00F5822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A5" sqref="A5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3" width="8.57421875" style="0" customWidth="1"/>
    <col min="4" max="4" width="13.57421875" style="0" customWidth="1"/>
    <col min="5" max="5" width="7.7109375" style="0" customWidth="1"/>
    <col min="6" max="6" width="11.421875" style="0" customWidth="1"/>
    <col min="7" max="12" width="5.7109375" style="0" customWidth="1"/>
    <col min="13" max="15" width="11.421875" style="0" customWidth="1"/>
    <col min="16" max="16" width="5.421875" style="0" customWidth="1"/>
    <col min="17" max="17" width="8.140625" style="0" customWidth="1"/>
  </cols>
  <sheetData>
    <row r="1" spans="1:16" ht="12.75">
      <c r="A1" s="1"/>
      <c r="B1" s="2" t="s">
        <v>0</v>
      </c>
      <c r="C1" t="s">
        <v>1</v>
      </c>
      <c r="D1" s="3"/>
      <c r="E1" s="4"/>
      <c r="F1" s="5"/>
      <c r="G1" s="6"/>
      <c r="H1" s="7"/>
      <c r="J1" s="4"/>
      <c r="K1" s="4"/>
      <c r="P1" s="8"/>
    </row>
    <row r="2" spans="1:17" ht="12.75">
      <c r="A2" s="84" t="s">
        <v>2</v>
      </c>
      <c r="B2" s="84"/>
      <c r="C2" s="84"/>
      <c r="D2" s="84"/>
      <c r="E2" s="84"/>
      <c r="F2" s="84"/>
      <c r="G2" s="85" t="s">
        <v>3</v>
      </c>
      <c r="H2" s="85"/>
      <c r="I2" s="85"/>
      <c r="J2" s="85"/>
      <c r="K2" s="85"/>
      <c r="L2" s="85"/>
      <c r="M2" s="86" t="s">
        <v>4</v>
      </c>
      <c r="N2" s="86"/>
      <c r="O2" s="86"/>
      <c r="P2" s="86"/>
      <c r="Q2" s="86"/>
    </row>
    <row r="3" spans="1:17" ht="14.25" customHeight="1">
      <c r="A3" s="87" t="s">
        <v>5</v>
      </c>
      <c r="B3" s="87" t="s">
        <v>6</v>
      </c>
      <c r="C3" s="87" t="s">
        <v>7</v>
      </c>
      <c r="D3" s="87" t="s">
        <v>8</v>
      </c>
      <c r="E3" s="88" t="s">
        <v>9</v>
      </c>
      <c r="F3" s="89" t="s">
        <v>10</v>
      </c>
      <c r="G3" s="90" t="s">
        <v>11</v>
      </c>
      <c r="H3" s="90"/>
      <c r="I3" s="90"/>
      <c r="J3" s="91" t="s">
        <v>12</v>
      </c>
      <c r="K3" s="91"/>
      <c r="L3" s="91"/>
      <c r="M3" s="92" t="s">
        <v>13</v>
      </c>
      <c r="N3" s="93" t="s">
        <v>14</v>
      </c>
      <c r="O3" s="94" t="s">
        <v>15</v>
      </c>
      <c r="P3" s="95" t="s">
        <v>16</v>
      </c>
      <c r="Q3" s="96" t="s">
        <v>17</v>
      </c>
    </row>
    <row r="4" spans="1:17" ht="12.75">
      <c r="A4" s="87"/>
      <c r="B4" s="87"/>
      <c r="C4" s="87"/>
      <c r="D4" s="87"/>
      <c r="E4" s="88"/>
      <c r="F4" s="89"/>
      <c r="G4" s="9">
        <v>1</v>
      </c>
      <c r="H4" s="9">
        <v>2</v>
      </c>
      <c r="I4" s="10">
        <v>3</v>
      </c>
      <c r="J4" s="9">
        <v>1</v>
      </c>
      <c r="K4" s="9">
        <v>2</v>
      </c>
      <c r="L4" s="10">
        <v>3</v>
      </c>
      <c r="M4" s="92"/>
      <c r="N4" s="93"/>
      <c r="O4" s="94"/>
      <c r="P4" s="95"/>
      <c r="Q4" s="96"/>
    </row>
    <row r="5" spans="1:17" ht="12.75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9" ht="12.75">
      <c r="A6" s="11">
        <v>1</v>
      </c>
      <c r="B6" s="12" t="s">
        <v>19</v>
      </c>
      <c r="C6" s="13">
        <v>2007</v>
      </c>
      <c r="D6" s="14" t="s">
        <v>20</v>
      </c>
      <c r="E6" s="15">
        <v>31</v>
      </c>
      <c r="F6" s="16">
        <f>POWER(10,(0.75194503*(LOG10(E6/175.508)*LOG10(E6/175.508))))</f>
        <v>2.668616996759131</v>
      </c>
      <c r="G6" s="17">
        <v>27</v>
      </c>
      <c r="H6" s="18">
        <v>29</v>
      </c>
      <c r="I6" s="19" t="s">
        <v>21</v>
      </c>
      <c r="J6" s="20">
        <v>34</v>
      </c>
      <c r="K6" s="18">
        <v>36</v>
      </c>
      <c r="L6" s="18">
        <v>37</v>
      </c>
      <c r="M6" s="14">
        <f>MAX(G6:I6)</f>
        <v>29</v>
      </c>
      <c r="N6" s="14">
        <f>MAX(J6:L6)</f>
        <v>37</v>
      </c>
      <c r="O6" s="21">
        <f>M6+N6</f>
        <v>66</v>
      </c>
      <c r="P6" s="22">
        <v>1</v>
      </c>
      <c r="Q6" s="23">
        <f>O6*F6</f>
        <v>176.12872178610263</v>
      </c>
      <c r="S6" t="s">
        <v>22</v>
      </c>
    </row>
    <row r="7" spans="1:19" ht="12.75">
      <c r="A7" s="11">
        <v>2</v>
      </c>
      <c r="B7" s="12" t="s">
        <v>23</v>
      </c>
      <c r="C7" s="13">
        <v>2010</v>
      </c>
      <c r="D7" s="14" t="s">
        <v>24</v>
      </c>
      <c r="E7" s="15">
        <v>26.2</v>
      </c>
      <c r="F7" s="16">
        <f>POWER(10,(0.75194503*(LOG10(E7/175.508)*LOG10(E7/175.508))))</f>
        <v>3.2585816967315644</v>
      </c>
      <c r="G7" s="17">
        <v>23</v>
      </c>
      <c r="H7" s="24" t="s">
        <v>25</v>
      </c>
      <c r="I7" s="25">
        <v>25</v>
      </c>
      <c r="J7" s="20">
        <v>30</v>
      </c>
      <c r="K7" s="18">
        <v>32</v>
      </c>
      <c r="L7" s="24" t="s">
        <v>26</v>
      </c>
      <c r="M7" s="14">
        <f>MAX(G7:I7)</f>
        <v>25</v>
      </c>
      <c r="N7" s="14">
        <f>MAX(J7:L7)</f>
        <v>32</v>
      </c>
      <c r="O7" s="21">
        <f>M7+N7</f>
        <v>57</v>
      </c>
      <c r="P7" s="22">
        <v>2</v>
      </c>
      <c r="Q7" s="23">
        <f>O7*F7</f>
        <v>185.73915671369917</v>
      </c>
      <c r="S7" t="s">
        <v>22</v>
      </c>
    </row>
    <row r="8" spans="1:19" ht="12.75">
      <c r="A8" s="11">
        <v>3</v>
      </c>
      <c r="B8" s="12" t="s">
        <v>27</v>
      </c>
      <c r="C8" s="13">
        <v>2010</v>
      </c>
      <c r="D8" s="14" t="s">
        <v>28</v>
      </c>
      <c r="E8" s="15">
        <v>29.7</v>
      </c>
      <c r="F8" s="16">
        <f>POWER(10,(0.75194503*(LOG10(E8/175.508)*LOG10(E8/175.508))))</f>
        <v>2.802940297337128</v>
      </c>
      <c r="G8" s="17">
        <v>18</v>
      </c>
      <c r="H8" s="18">
        <v>20</v>
      </c>
      <c r="I8" s="25">
        <v>21</v>
      </c>
      <c r="J8" s="20">
        <v>23</v>
      </c>
      <c r="K8" s="18">
        <v>25</v>
      </c>
      <c r="L8" s="24" t="s">
        <v>29</v>
      </c>
      <c r="M8" s="14">
        <f>MAX(G8:I8)</f>
        <v>21</v>
      </c>
      <c r="N8" s="14">
        <f>MAX(J8:L8)</f>
        <v>25</v>
      </c>
      <c r="O8" s="21">
        <f>M8+N8</f>
        <v>46</v>
      </c>
      <c r="P8" s="22">
        <v>3</v>
      </c>
      <c r="Q8" s="23">
        <f>O8*F8</f>
        <v>128.9352536775079</v>
      </c>
      <c r="S8" t="s">
        <v>22</v>
      </c>
    </row>
    <row r="9" spans="1:19" ht="12.75">
      <c r="A9" s="11">
        <v>4</v>
      </c>
      <c r="B9" s="12" t="s">
        <v>30</v>
      </c>
      <c r="C9" s="13">
        <v>2010</v>
      </c>
      <c r="D9" s="14" t="s">
        <v>28</v>
      </c>
      <c r="E9" s="15">
        <v>31.6</v>
      </c>
      <c r="F9" s="16">
        <f>POWER(10,(0.75194503*(LOG10(E9/175.508)*LOG10(E9/175.508))))</f>
        <v>2.6116276876433453</v>
      </c>
      <c r="G9" s="26">
        <v>13</v>
      </c>
      <c r="H9" s="27">
        <v>15</v>
      </c>
      <c r="I9" s="19" t="s">
        <v>31</v>
      </c>
      <c r="J9" s="20">
        <v>18</v>
      </c>
      <c r="K9" s="18">
        <v>20</v>
      </c>
      <c r="L9" s="18">
        <v>21</v>
      </c>
      <c r="M9" s="14">
        <f>MAX(G9:I9)</f>
        <v>15</v>
      </c>
      <c r="N9" s="14">
        <f>MAX(J9:L9)</f>
        <v>21</v>
      </c>
      <c r="O9" s="21">
        <f>M9+N9</f>
        <v>36</v>
      </c>
      <c r="P9" s="22">
        <v>4</v>
      </c>
      <c r="Q9" s="23">
        <f>O9*F9</f>
        <v>94.01859675516043</v>
      </c>
      <c r="S9" t="s">
        <v>22</v>
      </c>
    </row>
    <row r="10" spans="1:17" ht="12.75">
      <c r="A10" s="97" t="s">
        <v>32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9" ht="12.75">
      <c r="A11" s="11">
        <v>5</v>
      </c>
      <c r="B11" s="12" t="s">
        <v>33</v>
      </c>
      <c r="C11" s="13">
        <v>2008</v>
      </c>
      <c r="D11" s="14" t="s">
        <v>24</v>
      </c>
      <c r="E11" s="15">
        <v>41.4</v>
      </c>
      <c r="F11" s="16">
        <f>POWER(10,(0.75194503*(LOG10(E11/175.508)*LOG10(E11/175.508))))</f>
        <v>1.9764740517486463</v>
      </c>
      <c r="G11" s="17">
        <v>30</v>
      </c>
      <c r="H11" s="18">
        <v>33</v>
      </c>
      <c r="I11" s="25">
        <v>35</v>
      </c>
      <c r="J11" s="20">
        <v>40</v>
      </c>
      <c r="K11" s="18">
        <v>43</v>
      </c>
      <c r="L11" s="24" t="s">
        <v>34</v>
      </c>
      <c r="M11" s="14">
        <f>MAX(G11:I11)</f>
        <v>35</v>
      </c>
      <c r="N11" s="14">
        <f>MAX(J11:L11)</f>
        <v>43</v>
      </c>
      <c r="O11" s="21">
        <f>M11+N11</f>
        <v>78</v>
      </c>
      <c r="P11" s="22">
        <v>1</v>
      </c>
      <c r="Q11" s="23">
        <f>O11*F11</f>
        <v>154.16497603639442</v>
      </c>
      <c r="S11" t="s">
        <v>35</v>
      </c>
    </row>
    <row r="12" spans="1:19" ht="12.75">
      <c r="A12" s="11">
        <v>6</v>
      </c>
      <c r="B12" s="12" t="s">
        <v>36</v>
      </c>
      <c r="C12" s="13">
        <v>2006</v>
      </c>
      <c r="D12" s="14" t="s">
        <v>37</v>
      </c>
      <c r="E12" s="15">
        <v>42.88</v>
      </c>
      <c r="F12" s="16">
        <f>POWER(10,(0.75194503*(LOG10(E12/175.508)*LOG10(E12/175.508))))</f>
        <v>1.912825206053585</v>
      </c>
      <c r="G12" s="17">
        <v>25</v>
      </c>
      <c r="H12" s="18">
        <v>28</v>
      </c>
      <c r="I12" s="19" t="s">
        <v>38</v>
      </c>
      <c r="J12" s="20">
        <v>32</v>
      </c>
      <c r="K12" s="18">
        <v>34</v>
      </c>
      <c r="L12" s="18">
        <v>36</v>
      </c>
      <c r="M12" s="14">
        <f>MAX(G12:I12)</f>
        <v>28</v>
      </c>
      <c r="N12" s="14">
        <f>MAX(J12:L12)</f>
        <v>36</v>
      </c>
      <c r="O12" s="21">
        <f>M12+N12</f>
        <v>64</v>
      </c>
      <c r="P12" s="22">
        <v>2</v>
      </c>
      <c r="Q12" s="23">
        <f>O12*F12</f>
        <v>122.42081318742945</v>
      </c>
      <c r="S12" t="s">
        <v>35</v>
      </c>
    </row>
    <row r="13" spans="1:19" ht="12.75">
      <c r="A13" s="11">
        <v>7</v>
      </c>
      <c r="B13" s="12" t="s">
        <v>39</v>
      </c>
      <c r="C13" s="13">
        <v>2009</v>
      </c>
      <c r="D13" s="14" t="s">
        <v>24</v>
      </c>
      <c r="E13" s="15">
        <v>42.8</v>
      </c>
      <c r="F13" s="16">
        <f>POWER(10,(0.75194503*(LOG10(E13/175.508)*LOG10(E13/175.508))))</f>
        <v>1.9161180757010987</v>
      </c>
      <c r="G13" s="26">
        <v>14</v>
      </c>
      <c r="H13" s="27">
        <v>16</v>
      </c>
      <c r="I13" s="25">
        <v>17</v>
      </c>
      <c r="J13" s="20">
        <v>18</v>
      </c>
      <c r="K13" s="18">
        <v>20</v>
      </c>
      <c r="L13" s="18">
        <v>22</v>
      </c>
      <c r="M13" s="14">
        <f>MAX(G13:I13)</f>
        <v>17</v>
      </c>
      <c r="N13" s="14">
        <f>MAX(J13:L13)</f>
        <v>22</v>
      </c>
      <c r="O13" s="21">
        <f>M13+N13</f>
        <v>39</v>
      </c>
      <c r="P13" s="22">
        <v>3</v>
      </c>
      <c r="Q13" s="23">
        <f>O13*F13</f>
        <v>74.72860495234285</v>
      </c>
      <c r="S13" t="s">
        <v>35</v>
      </c>
    </row>
    <row r="14" spans="1:17" ht="12.75">
      <c r="A14" s="97" t="s">
        <v>40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9" ht="12.75">
      <c r="A15" s="11">
        <v>8</v>
      </c>
      <c r="B15" s="12" t="s">
        <v>41</v>
      </c>
      <c r="C15" s="13">
        <v>2008</v>
      </c>
      <c r="D15" s="14" t="s">
        <v>24</v>
      </c>
      <c r="E15" s="15">
        <v>45</v>
      </c>
      <c r="F15" s="16">
        <f>POWER(10,(0.75194503*(LOG10(E15/175.508)*LOG10(E15/175.508))))</f>
        <v>1.8311129544086713</v>
      </c>
      <c r="G15" s="17">
        <v>23</v>
      </c>
      <c r="H15" s="18">
        <v>25</v>
      </c>
      <c r="I15" s="19" t="s">
        <v>29</v>
      </c>
      <c r="J15" s="20">
        <v>30</v>
      </c>
      <c r="K15" s="18">
        <v>33</v>
      </c>
      <c r="L15" s="24" t="s">
        <v>42</v>
      </c>
      <c r="M15" s="14">
        <f>MAX(G15:I15)</f>
        <v>25</v>
      </c>
      <c r="N15" s="14">
        <f>MAX(J15:L15)</f>
        <v>33</v>
      </c>
      <c r="O15" s="21">
        <f>M15+N15</f>
        <v>58</v>
      </c>
      <c r="P15" s="22">
        <v>1</v>
      </c>
      <c r="Q15" s="23">
        <f>O15*F15</f>
        <v>106.20455135570293</v>
      </c>
      <c r="S15" t="s">
        <v>43</v>
      </c>
    </row>
    <row r="16" spans="1:17" ht="12.75">
      <c r="A16" s="97" t="s">
        <v>44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9" ht="12.75">
      <c r="A17" s="11">
        <v>9</v>
      </c>
      <c r="B17" s="12" t="s">
        <v>45</v>
      </c>
      <c r="C17" s="13">
        <v>2005</v>
      </c>
      <c r="D17" s="14" t="s">
        <v>24</v>
      </c>
      <c r="E17" s="15">
        <v>52</v>
      </c>
      <c r="F17" s="16">
        <f>POWER(10,(0.75194503*(LOG10(E17/175.508)*LOG10(E17/175.508))))</f>
        <v>1.6213001442428483</v>
      </c>
      <c r="G17" s="17">
        <v>30</v>
      </c>
      <c r="H17" s="18">
        <v>32</v>
      </c>
      <c r="I17" s="25">
        <v>34</v>
      </c>
      <c r="J17" s="20">
        <v>40</v>
      </c>
      <c r="K17" s="24" t="s">
        <v>46</v>
      </c>
      <c r="L17" s="24" t="s">
        <v>34</v>
      </c>
      <c r="M17" s="14">
        <f>MAX(G17:I17)</f>
        <v>34</v>
      </c>
      <c r="N17" s="14">
        <f>MAX(J17:L17)</f>
        <v>40</v>
      </c>
      <c r="O17" s="21">
        <f>M17+N17</f>
        <v>74</v>
      </c>
      <c r="P17" s="22">
        <v>1</v>
      </c>
      <c r="Q17" s="23">
        <f>O17*F17</f>
        <v>119.97621067397077</v>
      </c>
      <c r="S17" t="s">
        <v>47</v>
      </c>
    </row>
    <row r="18" spans="1:17" ht="12.75">
      <c r="A18" s="97" t="s">
        <v>48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9" ht="12.75">
      <c r="A19" s="28">
        <v>10</v>
      </c>
      <c r="B19" s="29" t="s">
        <v>49</v>
      </c>
      <c r="C19" s="30">
        <v>2007</v>
      </c>
      <c r="D19" s="31" t="s">
        <v>24</v>
      </c>
      <c r="E19" s="32">
        <v>61.8</v>
      </c>
      <c r="F19" s="33">
        <f>POWER(10,(0.75194503*(LOG10(E19/175.508)*LOG10(E19/175.508))))</f>
        <v>1.4273027060598642</v>
      </c>
      <c r="G19" s="34" t="s">
        <v>50</v>
      </c>
      <c r="H19" s="35">
        <v>50</v>
      </c>
      <c r="I19" s="36" t="s">
        <v>51</v>
      </c>
      <c r="J19" s="37">
        <v>63</v>
      </c>
      <c r="K19" s="38" t="s">
        <v>52</v>
      </c>
      <c r="L19" s="38" t="s">
        <v>52</v>
      </c>
      <c r="M19" s="31">
        <f>MAX(G19:I19)</f>
        <v>50</v>
      </c>
      <c r="N19" s="31">
        <f>MAX(J19:L19)</f>
        <v>63</v>
      </c>
      <c r="O19" s="39">
        <f>M19+N19</f>
        <v>113</v>
      </c>
      <c r="P19" s="40">
        <v>1</v>
      </c>
      <c r="Q19" s="41">
        <f>O19*F19</f>
        <v>161.28520578476466</v>
      </c>
      <c r="R19" t="s">
        <v>53</v>
      </c>
      <c r="S19" t="s">
        <v>54</v>
      </c>
    </row>
    <row r="20" spans="1:17" ht="12.75">
      <c r="A20" s="97" t="s">
        <v>55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9" ht="12.75">
      <c r="A21" s="42">
        <v>11</v>
      </c>
      <c r="B21" s="43" t="s">
        <v>56</v>
      </c>
      <c r="C21" s="44">
        <v>2004</v>
      </c>
      <c r="D21" s="45" t="s">
        <v>37</v>
      </c>
      <c r="E21" s="46">
        <v>67.65</v>
      </c>
      <c r="F21" s="47">
        <f>POWER(10,(0.75194503*(LOG10(E21/175.508)*LOG10(E21/175.508))))</f>
        <v>1.3455458438573453</v>
      </c>
      <c r="G21" s="48">
        <v>75</v>
      </c>
      <c r="H21" s="49" t="s">
        <v>57</v>
      </c>
      <c r="I21" s="50" t="s">
        <v>58</v>
      </c>
      <c r="J21" s="51">
        <v>95</v>
      </c>
      <c r="K21" s="52">
        <v>100</v>
      </c>
      <c r="L21" s="49" t="s">
        <v>59</v>
      </c>
      <c r="M21" s="45">
        <f>MAX(G21:I21)</f>
        <v>75</v>
      </c>
      <c r="N21" s="45">
        <f>MAX(J21:L21)</f>
        <v>100</v>
      </c>
      <c r="O21" s="53">
        <f>M21+N21</f>
        <v>175</v>
      </c>
      <c r="P21" s="54">
        <v>1</v>
      </c>
      <c r="Q21" s="55">
        <f>O21*F21</f>
        <v>235.47052267503543</v>
      </c>
      <c r="S21" t="s">
        <v>60</v>
      </c>
    </row>
    <row r="22" spans="1:19" ht="12.75">
      <c r="A22" s="28">
        <v>14</v>
      </c>
      <c r="B22" s="29" t="s">
        <v>61</v>
      </c>
      <c r="C22" s="30">
        <v>2003</v>
      </c>
      <c r="D22" s="31" t="s">
        <v>62</v>
      </c>
      <c r="E22" s="32">
        <v>71.4</v>
      </c>
      <c r="F22" s="33">
        <f>POWER(10,(0.75194503*(LOG10(E22/175.508)*LOG10(E22/175.508))))</f>
        <v>1.302333642513534</v>
      </c>
      <c r="G22" s="34" t="s">
        <v>63</v>
      </c>
      <c r="H22" s="35">
        <v>55</v>
      </c>
      <c r="I22" s="56">
        <v>60</v>
      </c>
      <c r="J22" s="37">
        <v>65</v>
      </c>
      <c r="K22" s="35">
        <v>70</v>
      </c>
      <c r="L22" s="38" t="s">
        <v>64</v>
      </c>
      <c r="M22" s="31">
        <f>MAX(G22:I22)</f>
        <v>60</v>
      </c>
      <c r="N22" s="31">
        <f>MAX(J22:L22)</f>
        <v>70</v>
      </c>
      <c r="O22" s="39">
        <f>M22+N22</f>
        <v>130</v>
      </c>
      <c r="P22" s="40">
        <v>2</v>
      </c>
      <c r="Q22" s="41">
        <f>O22*F22</f>
        <v>169.3033735267594</v>
      </c>
      <c r="S22" t="s">
        <v>60</v>
      </c>
    </row>
    <row r="23" spans="1:19" ht="12.75">
      <c r="A23" s="11">
        <v>12</v>
      </c>
      <c r="B23" s="12" t="s">
        <v>65</v>
      </c>
      <c r="C23" s="13">
        <v>2007</v>
      </c>
      <c r="D23" s="14" t="s">
        <v>37</v>
      </c>
      <c r="E23" s="15">
        <v>70.5</v>
      </c>
      <c r="F23" s="16">
        <f>POWER(10,(0.75194503*(LOG10(E23/175.508)*LOG10(E23/175.508))))</f>
        <v>1.312143157314862</v>
      </c>
      <c r="G23" s="17">
        <v>35</v>
      </c>
      <c r="H23" s="18">
        <v>38</v>
      </c>
      <c r="I23" s="19" t="s">
        <v>66</v>
      </c>
      <c r="J23" s="20">
        <v>45</v>
      </c>
      <c r="K23" s="24" t="s">
        <v>67</v>
      </c>
      <c r="L23" s="24" t="s">
        <v>67</v>
      </c>
      <c r="M23" s="14">
        <f>MAX(G23:I23)</f>
        <v>38</v>
      </c>
      <c r="N23" s="14">
        <f>MAX(J23:L23)</f>
        <v>45</v>
      </c>
      <c r="O23" s="21">
        <f>M23+N23</f>
        <v>83</v>
      </c>
      <c r="P23" s="22">
        <v>4</v>
      </c>
      <c r="Q23" s="23">
        <f>O23*F23</f>
        <v>108.90788205713355</v>
      </c>
      <c r="S23" t="s">
        <v>60</v>
      </c>
    </row>
    <row r="24" spans="1:19" ht="12.75">
      <c r="A24" s="11">
        <v>13</v>
      </c>
      <c r="B24" s="12" t="s">
        <v>68</v>
      </c>
      <c r="C24" s="13">
        <v>2008</v>
      </c>
      <c r="D24" s="14" t="s">
        <v>28</v>
      </c>
      <c r="E24" s="15">
        <v>71.1</v>
      </c>
      <c r="F24" s="16">
        <f>POWER(10,(0.75194503*(LOG10(E24/175.508)*LOG10(E24/175.508))))</f>
        <v>1.3055663024655377</v>
      </c>
      <c r="G24" s="17">
        <v>30</v>
      </c>
      <c r="H24" s="18">
        <v>33</v>
      </c>
      <c r="I24" s="25">
        <v>35</v>
      </c>
      <c r="J24" s="20">
        <v>40</v>
      </c>
      <c r="K24" s="18">
        <v>44</v>
      </c>
      <c r="L24" s="24" t="s">
        <v>69</v>
      </c>
      <c r="M24" s="14">
        <f>MAX(G24:I24)</f>
        <v>35</v>
      </c>
      <c r="N24" s="14">
        <f>MAX(J24:L24)</f>
        <v>44</v>
      </c>
      <c r="O24" s="21">
        <f>M24+N24</f>
        <v>79</v>
      </c>
      <c r="P24" s="22">
        <v>5</v>
      </c>
      <c r="Q24" s="23">
        <f>O24*F24</f>
        <v>103.13973789477748</v>
      </c>
      <c r="S24" t="s">
        <v>60</v>
      </c>
    </row>
    <row r="25" spans="1:17" ht="12.75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9" ht="12.75">
      <c r="A26" s="42">
        <v>15</v>
      </c>
      <c r="B26" s="43" t="s">
        <v>71</v>
      </c>
      <c r="C26" s="44">
        <v>2002</v>
      </c>
      <c r="D26" s="45" t="s">
        <v>62</v>
      </c>
      <c r="E26" s="46">
        <v>73.2</v>
      </c>
      <c r="F26" s="47">
        <f>POWER(10,(0.75194503*(LOG10(E26/175.508)*LOG10(E26/175.508))))</f>
        <v>1.2836851194544838</v>
      </c>
      <c r="G26" s="48">
        <v>55</v>
      </c>
      <c r="H26" s="49" t="s">
        <v>72</v>
      </c>
      <c r="I26" s="57">
        <v>60</v>
      </c>
      <c r="J26" s="51">
        <v>65</v>
      </c>
      <c r="K26" s="49" t="s">
        <v>73</v>
      </c>
      <c r="L26" s="49" t="s">
        <v>73</v>
      </c>
      <c r="M26" s="45">
        <f>MAX(G26:I26)</f>
        <v>60</v>
      </c>
      <c r="N26" s="45">
        <f>MAX(J26:L26)</f>
        <v>65</v>
      </c>
      <c r="O26" s="53">
        <f>M26+N26</f>
        <v>125</v>
      </c>
      <c r="P26" s="54">
        <v>6</v>
      </c>
      <c r="Q26" s="55">
        <f>O26*F26</f>
        <v>160.46063993181048</v>
      </c>
      <c r="S26" t="s">
        <v>60</v>
      </c>
    </row>
    <row r="27" ht="12.75">
      <c r="P27" s="8"/>
    </row>
    <row r="28" spans="1:17" ht="12.75">
      <c r="A28" s="58"/>
      <c r="B28" s="58"/>
      <c r="C28" s="58"/>
      <c r="D28" s="59"/>
      <c r="E28" s="60"/>
      <c r="F28" s="61"/>
      <c r="G28" s="58"/>
      <c r="H28" s="62"/>
      <c r="I28" s="59"/>
      <c r="J28" s="58"/>
      <c r="K28" s="62"/>
      <c r="L28" s="62"/>
      <c r="M28" s="59"/>
      <c r="N28" s="59"/>
      <c r="O28" s="59"/>
      <c r="P28" s="63"/>
      <c r="Q28" s="64"/>
    </row>
    <row r="29" spans="2:16" ht="12.75">
      <c r="B29" s="65" t="s">
        <v>74</v>
      </c>
      <c r="C29" s="66" t="s">
        <v>75</v>
      </c>
      <c r="D29" s="67"/>
      <c r="E29" s="98" t="s">
        <v>76</v>
      </c>
      <c r="F29" s="98"/>
      <c r="G29" s="66" t="s">
        <v>77</v>
      </c>
      <c r="H29" s="66"/>
      <c r="I29" s="68"/>
      <c r="J29" s="65" t="s">
        <v>78</v>
      </c>
      <c r="K29" s="69" t="s">
        <v>79</v>
      </c>
      <c r="M29" t="s">
        <v>80</v>
      </c>
      <c r="N29" s="70" t="s">
        <v>81</v>
      </c>
      <c r="P29" s="8"/>
    </row>
    <row r="30" spans="2:16" ht="12.75">
      <c r="B30" s="58"/>
      <c r="C30" s="66" t="s">
        <v>82</v>
      </c>
      <c r="D30" s="67"/>
      <c r="E30" s="4"/>
      <c r="F30" s="5"/>
      <c r="G30" s="66" t="s">
        <v>83</v>
      </c>
      <c r="H30" s="66"/>
      <c r="I30" s="68"/>
      <c r="J30" s="6" t="s">
        <v>84</v>
      </c>
      <c r="K30" t="s">
        <v>85</v>
      </c>
      <c r="L30" s="69"/>
      <c r="N30" t="s">
        <v>86</v>
      </c>
      <c r="P30" s="8"/>
    </row>
    <row r="31" spans="2:16" ht="12.75">
      <c r="B31" s="71"/>
      <c r="C31" s="66"/>
      <c r="D31" s="67"/>
      <c r="E31" s="4"/>
      <c r="F31" s="5"/>
      <c r="G31" s="66" t="s">
        <v>87</v>
      </c>
      <c r="H31" s="7"/>
      <c r="J31" s="4"/>
      <c r="K31" s="4"/>
      <c r="N31" s="72"/>
      <c r="P31" s="8"/>
    </row>
    <row r="32" spans="2:16" ht="12.75">
      <c r="B32" s="71"/>
      <c r="C32" s="66"/>
      <c r="D32" s="67"/>
      <c r="E32" s="4"/>
      <c r="F32" s="6" t="s">
        <v>88</v>
      </c>
      <c r="G32" s="66" t="s">
        <v>89</v>
      </c>
      <c r="H32" s="7"/>
      <c r="J32" s="4"/>
      <c r="K32" s="4"/>
      <c r="N32" s="72"/>
      <c r="P32" s="8"/>
    </row>
  </sheetData>
  <sheetProtection selectLockedCells="1" selectUnlockedCells="1"/>
  <mergeCells count="24">
    <mergeCell ref="A25:Q25"/>
    <mergeCell ref="E29:F29"/>
    <mergeCell ref="A5:Q5"/>
    <mergeCell ref="A10:Q10"/>
    <mergeCell ref="A14:Q14"/>
    <mergeCell ref="A16:Q16"/>
    <mergeCell ref="A18:Q18"/>
    <mergeCell ref="A20:Q20"/>
    <mergeCell ref="J3:L3"/>
    <mergeCell ref="M3:M4"/>
    <mergeCell ref="N3:N4"/>
    <mergeCell ref="O3:O4"/>
    <mergeCell ref="P3:P4"/>
    <mergeCell ref="Q3:Q4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="130" zoomScaleNormal="130" zoomScalePageLayoutView="0" workbookViewId="0" topLeftCell="A1">
      <selection activeCell="F30" sqref="F30"/>
    </sheetView>
  </sheetViews>
  <sheetFormatPr defaultColWidth="11.421875" defaultRowHeight="12.75"/>
  <cols>
    <col min="1" max="1" width="4.28125" style="0" customWidth="1"/>
    <col min="2" max="2" width="18.8515625" style="0" customWidth="1"/>
    <col min="3" max="3" width="8.57421875" style="0" customWidth="1"/>
    <col min="4" max="4" width="12.28125" style="0" customWidth="1"/>
    <col min="5" max="5" width="7.7109375" style="0" customWidth="1"/>
    <col min="6" max="6" width="11.421875" style="0" customWidth="1"/>
    <col min="7" max="12" width="5.7109375" style="0" customWidth="1"/>
    <col min="13" max="15" width="11.421875" style="0" customWidth="1"/>
    <col min="16" max="16" width="5.421875" style="0" customWidth="1"/>
    <col min="17" max="17" width="8.140625" style="0" customWidth="1"/>
  </cols>
  <sheetData>
    <row r="1" spans="1:16" ht="12.75">
      <c r="A1" s="1"/>
      <c r="B1" s="2" t="s">
        <v>90</v>
      </c>
      <c r="C1" s="3" t="s">
        <v>91</v>
      </c>
      <c r="D1" s="3"/>
      <c r="E1" s="4"/>
      <c r="F1" s="5"/>
      <c r="G1" s="6"/>
      <c r="H1" s="7"/>
      <c r="J1" s="4"/>
      <c r="K1" s="4"/>
      <c r="P1" s="8"/>
    </row>
    <row r="2" spans="1:17" ht="12.75">
      <c r="A2" s="84" t="s">
        <v>2</v>
      </c>
      <c r="B2" s="84"/>
      <c r="C2" s="84"/>
      <c r="D2" s="84"/>
      <c r="E2" s="84"/>
      <c r="F2" s="84"/>
      <c r="G2" s="85" t="s">
        <v>3</v>
      </c>
      <c r="H2" s="85"/>
      <c r="I2" s="85"/>
      <c r="J2" s="85"/>
      <c r="K2" s="85"/>
      <c r="L2" s="85"/>
      <c r="M2" s="86" t="s">
        <v>4</v>
      </c>
      <c r="N2" s="86"/>
      <c r="O2" s="86"/>
      <c r="P2" s="86"/>
      <c r="Q2" s="86"/>
    </row>
    <row r="3" spans="1:17" ht="14.25" customHeight="1">
      <c r="A3" s="87" t="s">
        <v>5</v>
      </c>
      <c r="B3" s="87" t="s">
        <v>6</v>
      </c>
      <c r="C3" s="87" t="s">
        <v>7</v>
      </c>
      <c r="D3" s="87" t="s">
        <v>8</v>
      </c>
      <c r="E3" s="88" t="s">
        <v>9</v>
      </c>
      <c r="F3" s="89" t="s">
        <v>10</v>
      </c>
      <c r="G3" s="90" t="s">
        <v>11</v>
      </c>
      <c r="H3" s="90"/>
      <c r="I3" s="90"/>
      <c r="J3" s="91" t="s">
        <v>12</v>
      </c>
      <c r="K3" s="91"/>
      <c r="L3" s="91"/>
      <c r="M3" s="92" t="s">
        <v>13</v>
      </c>
      <c r="N3" s="93" t="s">
        <v>14</v>
      </c>
      <c r="O3" s="94" t="s">
        <v>15</v>
      </c>
      <c r="P3" s="95" t="s">
        <v>16</v>
      </c>
      <c r="Q3" s="96" t="s">
        <v>17</v>
      </c>
    </row>
    <row r="4" spans="1:17" ht="12.75">
      <c r="A4" s="87"/>
      <c r="B4" s="87"/>
      <c r="C4" s="87"/>
      <c r="D4" s="87"/>
      <c r="E4" s="88"/>
      <c r="F4" s="89"/>
      <c r="G4" s="9">
        <v>1</v>
      </c>
      <c r="H4" s="9">
        <v>2</v>
      </c>
      <c r="I4" s="10">
        <v>3</v>
      </c>
      <c r="J4" s="9">
        <v>1</v>
      </c>
      <c r="K4" s="9">
        <v>2</v>
      </c>
      <c r="L4" s="10">
        <v>3</v>
      </c>
      <c r="M4" s="92"/>
      <c r="N4" s="93"/>
      <c r="O4" s="94"/>
      <c r="P4" s="95"/>
      <c r="Q4" s="96"/>
    </row>
    <row r="5" spans="1:19" ht="12.75">
      <c r="A5" s="99" t="s">
        <v>92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t="s">
        <v>93</v>
      </c>
      <c r="S5" t="s">
        <v>94</v>
      </c>
    </row>
    <row r="6" spans="1:21" ht="12.75">
      <c r="A6" s="11">
        <v>2</v>
      </c>
      <c r="B6" s="12" t="s">
        <v>95</v>
      </c>
      <c r="C6" s="13">
        <v>1972</v>
      </c>
      <c r="D6" s="14" t="s">
        <v>96</v>
      </c>
      <c r="E6" s="15">
        <v>50.9</v>
      </c>
      <c r="F6" s="16">
        <f>POWER(10,(0.783497476*(LOG10(E6/153.655)*LOG10(E6/153.655))))</f>
        <v>1.5149181130222418</v>
      </c>
      <c r="G6" s="17">
        <v>24</v>
      </c>
      <c r="H6" s="18">
        <v>26</v>
      </c>
      <c r="I6" s="25">
        <v>27</v>
      </c>
      <c r="J6" s="20">
        <v>36</v>
      </c>
      <c r="K6" s="18">
        <v>38</v>
      </c>
      <c r="L6" s="18">
        <v>39</v>
      </c>
      <c r="M6" s="14">
        <f>MAX(G6:I6)</f>
        <v>27</v>
      </c>
      <c r="N6" s="14">
        <f>MAX(J6:L6)</f>
        <v>39</v>
      </c>
      <c r="O6" s="21">
        <f>M6+N6</f>
        <v>66</v>
      </c>
      <c r="P6" s="22">
        <v>1</v>
      </c>
      <c r="Q6" s="23">
        <f>O6*F6</f>
        <v>99.98459545946795</v>
      </c>
      <c r="R6" s="73">
        <v>1.248</v>
      </c>
      <c r="S6">
        <f>Q6*R6</f>
        <v>124.780775133416</v>
      </c>
      <c r="T6" s="72" t="s">
        <v>97</v>
      </c>
      <c r="U6" t="s">
        <v>98</v>
      </c>
    </row>
    <row r="7" spans="1:21" ht="12.75">
      <c r="A7" s="11">
        <v>1</v>
      </c>
      <c r="B7" s="12" t="s">
        <v>99</v>
      </c>
      <c r="C7" s="13">
        <v>2010</v>
      </c>
      <c r="D7" s="14" t="s">
        <v>100</v>
      </c>
      <c r="E7" s="15">
        <v>52.1</v>
      </c>
      <c r="F7" s="16">
        <f>POWER(10,(0.783497476*(LOG10(E7/153.655)*LOG10(E7/153.655))))</f>
        <v>1.488882144005054</v>
      </c>
      <c r="G7" s="17">
        <v>20</v>
      </c>
      <c r="H7" s="18">
        <v>22</v>
      </c>
      <c r="I7" s="19" t="s">
        <v>101</v>
      </c>
      <c r="J7" s="20">
        <v>26</v>
      </c>
      <c r="K7" s="18">
        <v>28</v>
      </c>
      <c r="L7" s="24" t="s">
        <v>38</v>
      </c>
      <c r="M7" s="14">
        <f>MAX(G7:I7)</f>
        <v>22</v>
      </c>
      <c r="N7" s="14">
        <f>MAX(J7:L7)</f>
        <v>28</v>
      </c>
      <c r="O7" s="21">
        <f>M7+N7</f>
        <v>50</v>
      </c>
      <c r="P7" s="22">
        <v>2</v>
      </c>
      <c r="Q7" s="23">
        <f>O7*F7</f>
        <v>74.4441072002527</v>
      </c>
      <c r="U7" t="s">
        <v>98</v>
      </c>
    </row>
    <row r="8" spans="1:17" ht="12.75">
      <c r="A8" s="99" t="s">
        <v>102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21" ht="12.75">
      <c r="A9" s="11">
        <v>4</v>
      </c>
      <c r="B9" s="12" t="s">
        <v>103</v>
      </c>
      <c r="C9" s="13">
        <v>1996</v>
      </c>
      <c r="D9" s="14" t="s">
        <v>104</v>
      </c>
      <c r="E9" s="15">
        <v>57.4</v>
      </c>
      <c r="F9" s="16">
        <f>POWER(10,(0.783497476*(LOG10(E9/153.655)*LOG10(E9/153.655))))</f>
        <v>1.390847067289221</v>
      </c>
      <c r="G9" s="17">
        <v>47</v>
      </c>
      <c r="H9" s="24" t="s">
        <v>105</v>
      </c>
      <c r="I9" s="25">
        <v>51</v>
      </c>
      <c r="J9" s="20">
        <v>63</v>
      </c>
      <c r="K9" s="24" t="s">
        <v>106</v>
      </c>
      <c r="L9" s="18">
        <v>69</v>
      </c>
      <c r="M9" s="14">
        <f>MAX(G9:I9)</f>
        <v>51</v>
      </c>
      <c r="N9" s="14">
        <f>MAX(J9:L9)</f>
        <v>69</v>
      </c>
      <c r="O9" s="21">
        <f>M9+N9</f>
        <v>120</v>
      </c>
      <c r="P9" s="22">
        <v>1</v>
      </c>
      <c r="Q9" s="23">
        <f>O9*F9</f>
        <v>166.90164807470651</v>
      </c>
      <c r="U9" t="s">
        <v>107</v>
      </c>
    </row>
    <row r="10" spans="1:21" ht="12.75">
      <c r="A10" s="11">
        <v>6</v>
      </c>
      <c r="B10" s="12" t="s">
        <v>108</v>
      </c>
      <c r="C10" s="13">
        <v>1986</v>
      </c>
      <c r="D10" s="14" t="s">
        <v>109</v>
      </c>
      <c r="E10" s="15">
        <v>59</v>
      </c>
      <c r="F10" s="16">
        <f>POWER(10,(0.783497476*(LOG10(E10/153.655)*LOG10(E10/153.655))))</f>
        <v>1.3658090522358408</v>
      </c>
      <c r="G10" s="17">
        <v>50</v>
      </c>
      <c r="H10" s="24" t="s">
        <v>51</v>
      </c>
      <c r="I10" s="19" t="s">
        <v>110</v>
      </c>
      <c r="J10" s="74" t="s">
        <v>111</v>
      </c>
      <c r="K10" s="18">
        <v>64</v>
      </c>
      <c r="L10" s="24" t="s">
        <v>112</v>
      </c>
      <c r="M10" s="14">
        <f>MAX(G10:I10)</f>
        <v>50</v>
      </c>
      <c r="N10" s="14">
        <f>MAX(J10:L10)</f>
        <v>64</v>
      </c>
      <c r="O10" s="21">
        <f>M10+N10</f>
        <v>114</v>
      </c>
      <c r="P10" s="22">
        <v>2</v>
      </c>
      <c r="Q10" s="23">
        <f>O10*F10</f>
        <v>155.70223195488586</v>
      </c>
      <c r="U10" t="s">
        <v>107</v>
      </c>
    </row>
    <row r="11" spans="1:21" ht="12.75">
      <c r="A11" s="11">
        <v>9</v>
      </c>
      <c r="B11" s="12" t="s">
        <v>113</v>
      </c>
      <c r="C11" s="13">
        <v>1983</v>
      </c>
      <c r="D11" s="14" t="s">
        <v>96</v>
      </c>
      <c r="E11" s="15">
        <v>58.7</v>
      </c>
      <c r="F11" s="16">
        <f>POWER(10,(0.783497476*(LOG10(E11/153.655)*LOG10(E11/153.655))))</f>
        <v>1.3703640263556651</v>
      </c>
      <c r="G11" s="17">
        <v>40</v>
      </c>
      <c r="H11" s="18">
        <v>43</v>
      </c>
      <c r="I11" s="25">
        <v>45</v>
      </c>
      <c r="J11" s="20">
        <v>60</v>
      </c>
      <c r="K11" s="18">
        <v>64</v>
      </c>
      <c r="L11" s="18">
        <v>66</v>
      </c>
      <c r="M11" s="14">
        <f>MAX(G11:I11)</f>
        <v>45</v>
      </c>
      <c r="N11" s="14">
        <f>MAX(J11:L11)</f>
        <v>66</v>
      </c>
      <c r="O11" s="21">
        <f>M11+N11</f>
        <v>111</v>
      </c>
      <c r="P11" s="22">
        <v>3</v>
      </c>
      <c r="Q11" s="23">
        <f>O11*F11</f>
        <v>152.11040692547883</v>
      </c>
      <c r="R11" s="73">
        <v>1.096</v>
      </c>
      <c r="S11">
        <f>Q11*R11</f>
        <v>166.7130059903248</v>
      </c>
      <c r="T11" s="72" t="s">
        <v>114</v>
      </c>
      <c r="U11" t="s">
        <v>107</v>
      </c>
    </row>
    <row r="12" spans="1:21" ht="12.75">
      <c r="A12" s="11">
        <v>7</v>
      </c>
      <c r="B12" s="12" t="s">
        <v>115</v>
      </c>
      <c r="C12" s="13">
        <v>1975</v>
      </c>
      <c r="D12" s="14" t="s">
        <v>96</v>
      </c>
      <c r="E12" s="15">
        <v>55.7</v>
      </c>
      <c r="F12" s="16">
        <f>POWER(10,(0.783497476*(LOG10(E12/153.655)*LOG10(E12/153.655))))</f>
        <v>1.419587809044084</v>
      </c>
      <c r="G12" s="17">
        <v>35</v>
      </c>
      <c r="H12" s="24" t="s">
        <v>116</v>
      </c>
      <c r="I12" s="25">
        <v>36</v>
      </c>
      <c r="J12" s="20">
        <v>46</v>
      </c>
      <c r="K12" s="18">
        <v>48</v>
      </c>
      <c r="L12" s="18">
        <v>50</v>
      </c>
      <c r="M12" s="14">
        <f>MAX(G12:I12)</f>
        <v>36</v>
      </c>
      <c r="N12" s="14">
        <f>MAX(J12:L12)</f>
        <v>50</v>
      </c>
      <c r="O12" s="21">
        <f>M12+N12</f>
        <v>86</v>
      </c>
      <c r="P12" s="22">
        <v>4</v>
      </c>
      <c r="Q12" s="23">
        <f>O12*F12</f>
        <v>122.08455157779123</v>
      </c>
      <c r="R12" s="73">
        <v>1.203</v>
      </c>
      <c r="S12">
        <f>Q12*R12</f>
        <v>146.86771554808286</v>
      </c>
      <c r="T12" s="72" t="s">
        <v>97</v>
      </c>
      <c r="U12" t="s">
        <v>107</v>
      </c>
    </row>
    <row r="13" spans="1:21" ht="12.75">
      <c r="A13" s="11">
        <v>10</v>
      </c>
      <c r="B13" s="12" t="s">
        <v>117</v>
      </c>
      <c r="C13" s="13">
        <v>2006</v>
      </c>
      <c r="D13" s="14" t="s">
        <v>100</v>
      </c>
      <c r="E13" s="15">
        <v>56.4</v>
      </c>
      <c r="F13" s="16">
        <f>POWER(10,(0.783497476*(LOG10(E13/153.655)*LOG10(E13/153.655))))</f>
        <v>1.4074720161698917</v>
      </c>
      <c r="G13" s="75" t="s">
        <v>118</v>
      </c>
      <c r="H13" s="24" t="s">
        <v>118</v>
      </c>
      <c r="I13" s="19" t="s">
        <v>118</v>
      </c>
      <c r="J13" s="74" t="s">
        <v>119</v>
      </c>
      <c r="K13" s="74" t="s">
        <v>119</v>
      </c>
      <c r="L13" s="74" t="s">
        <v>119</v>
      </c>
      <c r="M13" s="14">
        <f>MAX(G13:I13)</f>
        <v>0</v>
      </c>
      <c r="N13" s="14">
        <f>MAX(J13:L13)</f>
        <v>0</v>
      </c>
      <c r="O13" s="21">
        <f>M13+N13</f>
        <v>0</v>
      </c>
      <c r="P13" s="22">
        <v>5</v>
      </c>
      <c r="Q13" s="23">
        <f>O13*F13</f>
        <v>0</v>
      </c>
      <c r="U13" t="s">
        <v>107</v>
      </c>
    </row>
    <row r="14" spans="1:17" ht="12.75">
      <c r="A14" s="99" t="s">
        <v>120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21" ht="12.75">
      <c r="A15" s="11">
        <v>11</v>
      </c>
      <c r="B15" s="12" t="s">
        <v>121</v>
      </c>
      <c r="C15" s="13">
        <v>1999</v>
      </c>
      <c r="D15" s="14" t="s">
        <v>109</v>
      </c>
      <c r="E15" s="15">
        <v>63.5</v>
      </c>
      <c r="F15" s="16">
        <f>POWER(10,(0.783497476*(LOG10(E15/153.655)*LOG10(E15/153.655))))</f>
        <v>1.3043520807699822</v>
      </c>
      <c r="G15" s="17">
        <v>52</v>
      </c>
      <c r="H15" s="18">
        <v>54</v>
      </c>
      <c r="I15" s="25">
        <v>56</v>
      </c>
      <c r="J15" s="20">
        <v>71</v>
      </c>
      <c r="K15" s="18">
        <v>73</v>
      </c>
      <c r="L15" s="24" t="s">
        <v>64</v>
      </c>
      <c r="M15" s="14">
        <f>MAX(G15:I15)</f>
        <v>56</v>
      </c>
      <c r="N15" s="14">
        <f>MAX(J15:L15)</f>
        <v>73</v>
      </c>
      <c r="O15" s="21">
        <f>M15+N15</f>
        <v>129</v>
      </c>
      <c r="P15" s="22">
        <v>1</v>
      </c>
      <c r="Q15" s="23">
        <f>O15*F15</f>
        <v>168.2614184193277</v>
      </c>
      <c r="U15" t="s">
        <v>122</v>
      </c>
    </row>
    <row r="16" spans="1:21" ht="12.75">
      <c r="A16" s="11">
        <v>8</v>
      </c>
      <c r="B16" s="12" t="s">
        <v>123</v>
      </c>
      <c r="C16" s="13">
        <v>2003</v>
      </c>
      <c r="D16" s="14" t="s">
        <v>100</v>
      </c>
      <c r="E16" s="15">
        <v>60.5</v>
      </c>
      <c r="F16" s="16">
        <f>POWER(10,(0.783497476*(LOG10(E16/153.655)*LOG10(E16/153.655))))</f>
        <v>1.343942765698693</v>
      </c>
      <c r="G16" s="17">
        <v>45</v>
      </c>
      <c r="H16" s="18">
        <v>48</v>
      </c>
      <c r="I16" s="25">
        <v>50</v>
      </c>
      <c r="J16" s="20">
        <v>55</v>
      </c>
      <c r="K16" s="18">
        <v>58</v>
      </c>
      <c r="L16" s="18">
        <v>60</v>
      </c>
      <c r="M16" s="14">
        <f>MAX(G16:I16)</f>
        <v>50</v>
      </c>
      <c r="N16" s="14">
        <f>MAX(J16:L16)</f>
        <v>60</v>
      </c>
      <c r="O16" s="21">
        <f>M16+N16</f>
        <v>110</v>
      </c>
      <c r="P16" s="22">
        <v>2</v>
      </c>
      <c r="Q16" s="23">
        <f>O16*F16</f>
        <v>147.83370422685624</v>
      </c>
      <c r="U16" t="s">
        <v>122</v>
      </c>
    </row>
    <row r="17" spans="1:21" ht="12.75">
      <c r="A17" s="11">
        <v>5</v>
      </c>
      <c r="B17" s="12" t="s">
        <v>124</v>
      </c>
      <c r="C17" s="13">
        <v>2002</v>
      </c>
      <c r="D17" s="14" t="s">
        <v>125</v>
      </c>
      <c r="E17" s="15">
        <v>60.8</v>
      </c>
      <c r="F17" s="16">
        <f>POWER(10,(0.783497476*(LOG10(E17/153.655)*LOG10(E17/153.655))))</f>
        <v>1.3397438451617145</v>
      </c>
      <c r="G17" s="17">
        <v>38</v>
      </c>
      <c r="H17" s="24" t="s">
        <v>66</v>
      </c>
      <c r="I17" s="19" t="s">
        <v>126</v>
      </c>
      <c r="J17" s="20">
        <v>53</v>
      </c>
      <c r="K17" s="18">
        <v>56</v>
      </c>
      <c r="L17" s="18">
        <v>58</v>
      </c>
      <c r="M17" s="14">
        <f>MAX(G17:I17)</f>
        <v>38</v>
      </c>
      <c r="N17" s="14">
        <f>MAX(J17:L17)</f>
        <v>58</v>
      </c>
      <c r="O17" s="21">
        <f>M17+N17</f>
        <v>96</v>
      </c>
      <c r="P17" s="22">
        <v>3</v>
      </c>
      <c r="Q17" s="23">
        <f>O17*F17</f>
        <v>128.6154091355246</v>
      </c>
      <c r="U17" t="s">
        <v>122</v>
      </c>
    </row>
    <row r="18" spans="1:17" ht="12.75">
      <c r="A18" s="99" t="s">
        <v>127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1" ht="12.75">
      <c r="A19" s="11">
        <v>3</v>
      </c>
      <c r="B19" s="12" t="s">
        <v>128</v>
      </c>
      <c r="C19" s="13">
        <v>2004</v>
      </c>
      <c r="D19" s="14" t="s">
        <v>100</v>
      </c>
      <c r="E19" s="15">
        <v>72.8</v>
      </c>
      <c r="F19" s="16">
        <f>POWER(10,(0.783497476*(LOG10(E19/153.655)*LOG10(E19/153.655))))</f>
        <v>1.2090922169889782</v>
      </c>
      <c r="G19" s="75" t="s">
        <v>129</v>
      </c>
      <c r="H19" s="18">
        <v>38</v>
      </c>
      <c r="I19" s="19" t="s">
        <v>126</v>
      </c>
      <c r="J19" s="20">
        <v>45</v>
      </c>
      <c r="K19" s="24" t="s">
        <v>50</v>
      </c>
      <c r="L19" s="24" t="s">
        <v>50</v>
      </c>
      <c r="M19" s="14">
        <f>MAX(G19:I19)</f>
        <v>38</v>
      </c>
      <c r="N19" s="14">
        <f>MAX(J19:L19)</f>
        <v>45</v>
      </c>
      <c r="O19" s="21">
        <f>M19+N19</f>
        <v>83</v>
      </c>
      <c r="P19" s="22">
        <v>1</v>
      </c>
      <c r="Q19" s="23">
        <f>O19*F19</f>
        <v>100.35465401008518</v>
      </c>
      <c r="U19" t="s">
        <v>130</v>
      </c>
    </row>
    <row r="20" ht="12.75">
      <c r="P20" s="8"/>
    </row>
    <row r="21" spans="1:17" ht="12.75">
      <c r="A21" s="58"/>
      <c r="B21" s="58"/>
      <c r="C21" s="58"/>
      <c r="D21" s="59"/>
      <c r="E21" s="60"/>
      <c r="F21" s="61"/>
      <c r="G21" s="58"/>
      <c r="H21" s="62"/>
      <c r="I21" s="59"/>
      <c r="J21" s="58"/>
      <c r="K21" s="62"/>
      <c r="L21" s="62"/>
      <c r="M21" s="59"/>
      <c r="N21" s="59"/>
      <c r="O21" s="59"/>
      <c r="P21" s="63"/>
      <c r="Q21" s="64"/>
    </row>
    <row r="22" spans="2:16" ht="12.75">
      <c r="B22" s="65" t="s">
        <v>74</v>
      </c>
      <c r="C22" s="66" t="s">
        <v>75</v>
      </c>
      <c r="D22" s="67"/>
      <c r="E22" s="98" t="s">
        <v>76</v>
      </c>
      <c r="F22" s="98"/>
      <c r="G22" s="66" t="s">
        <v>77</v>
      </c>
      <c r="H22" s="66"/>
      <c r="I22" s="68"/>
      <c r="J22" s="65" t="s">
        <v>78</v>
      </c>
      <c r="K22" s="69" t="s">
        <v>79</v>
      </c>
      <c r="M22" t="s">
        <v>80</v>
      </c>
      <c r="N22" s="70" t="s">
        <v>81</v>
      </c>
      <c r="P22" s="8"/>
    </row>
    <row r="23" spans="2:16" ht="12.75">
      <c r="B23" s="58"/>
      <c r="C23" s="66" t="s">
        <v>83</v>
      </c>
      <c r="D23" s="67"/>
      <c r="E23" s="4"/>
      <c r="F23" s="5"/>
      <c r="G23" s="66" t="s">
        <v>82</v>
      </c>
      <c r="H23" s="66"/>
      <c r="I23" s="68"/>
      <c r="J23" s="6" t="s">
        <v>84</v>
      </c>
      <c r="K23" s="3" t="s">
        <v>85</v>
      </c>
      <c r="L23" s="69"/>
      <c r="N23" s="3" t="s">
        <v>86</v>
      </c>
      <c r="P23" s="8"/>
    </row>
    <row r="24" spans="2:16" ht="12.75">
      <c r="B24" s="71"/>
      <c r="C24" s="66"/>
      <c r="D24" s="67"/>
      <c r="E24" s="4"/>
      <c r="F24" s="5"/>
      <c r="G24" s="66" t="s">
        <v>87</v>
      </c>
      <c r="H24" s="7"/>
      <c r="J24" s="4"/>
      <c r="K24" s="4"/>
      <c r="N24" s="72"/>
      <c r="P24" s="8"/>
    </row>
    <row r="25" spans="2:16" ht="12.75">
      <c r="B25" s="71" t="s">
        <v>131</v>
      </c>
      <c r="C25" s="66"/>
      <c r="D25" s="67"/>
      <c r="E25" s="4"/>
      <c r="F25" s="6" t="s">
        <v>88</v>
      </c>
      <c r="G25" s="66" t="s">
        <v>89</v>
      </c>
      <c r="H25" s="7"/>
      <c r="J25" s="4"/>
      <c r="K25" s="4"/>
      <c r="N25" s="72"/>
      <c r="P25" s="8"/>
    </row>
    <row r="26" spans="1:3" ht="12.75">
      <c r="A26">
        <v>1</v>
      </c>
      <c r="B26" s="12" t="s">
        <v>121</v>
      </c>
      <c r="C26" s="23">
        <v>168.2614184193277</v>
      </c>
    </row>
    <row r="27" spans="1:3" ht="12.75">
      <c r="A27">
        <v>2</v>
      </c>
      <c r="B27" s="12" t="s">
        <v>103</v>
      </c>
      <c r="C27" s="23">
        <v>166.90164807470651</v>
      </c>
    </row>
    <row r="28" spans="1:3" ht="12.75">
      <c r="A28">
        <v>3</v>
      </c>
      <c r="B28" s="12" t="s">
        <v>108</v>
      </c>
      <c r="C28" s="23">
        <v>155.70223195488586</v>
      </c>
    </row>
    <row r="29" spans="1:3" ht="12.75">
      <c r="A29">
        <v>4</v>
      </c>
      <c r="B29" s="12" t="s">
        <v>113</v>
      </c>
      <c r="C29" s="23">
        <v>152.11040692547883</v>
      </c>
    </row>
    <row r="30" spans="1:3" ht="12.75">
      <c r="A30">
        <v>5</v>
      </c>
      <c r="B30" s="12" t="s">
        <v>123</v>
      </c>
      <c r="C30" s="23">
        <v>147.83370422685624</v>
      </c>
    </row>
    <row r="31" spans="1:3" ht="12.75">
      <c r="A31">
        <v>6</v>
      </c>
      <c r="B31" s="12" t="s">
        <v>124</v>
      </c>
      <c r="C31" s="23">
        <v>128.61540913552457</v>
      </c>
    </row>
    <row r="32" spans="1:3" ht="12.75">
      <c r="A32">
        <v>7</v>
      </c>
      <c r="B32" s="12" t="s">
        <v>115</v>
      </c>
      <c r="C32" s="23">
        <v>122.08455157779123</v>
      </c>
    </row>
    <row r="33" spans="1:3" ht="12.75">
      <c r="A33">
        <v>8</v>
      </c>
      <c r="B33" s="12" t="s">
        <v>128</v>
      </c>
      <c r="C33" s="23">
        <v>100.35465401008518</v>
      </c>
    </row>
    <row r="34" spans="1:3" ht="12.75">
      <c r="A34">
        <v>9</v>
      </c>
      <c r="B34" s="12" t="s">
        <v>95</v>
      </c>
      <c r="C34" s="23">
        <v>99.98459545946795</v>
      </c>
    </row>
    <row r="35" spans="1:3" ht="12.75">
      <c r="A35">
        <v>10</v>
      </c>
      <c r="B35" s="12" t="s">
        <v>99</v>
      </c>
      <c r="C35" s="23">
        <v>74.44410720025269</v>
      </c>
    </row>
    <row r="36" spans="1:3" ht="12.75">
      <c r="A36">
        <v>11</v>
      </c>
      <c r="B36" s="12" t="s">
        <v>117</v>
      </c>
      <c r="C36" s="23">
        <v>0</v>
      </c>
    </row>
  </sheetData>
  <sheetProtection selectLockedCells="1" selectUnlockedCells="1"/>
  <mergeCells count="21">
    <mergeCell ref="A5:Q5"/>
    <mergeCell ref="A8:Q8"/>
    <mergeCell ref="A14:Q14"/>
    <mergeCell ref="A18:Q18"/>
    <mergeCell ref="E22:F22"/>
    <mergeCell ref="J3:L3"/>
    <mergeCell ref="M3:M4"/>
    <mergeCell ref="N3:N4"/>
    <mergeCell ref="O3:O4"/>
    <mergeCell ref="P3:P4"/>
    <mergeCell ref="Q3:Q4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130" zoomScaleNormal="130" zoomScalePageLayoutView="0" workbookViewId="0" topLeftCell="A1">
      <selection activeCell="P21" sqref="P21"/>
    </sheetView>
  </sheetViews>
  <sheetFormatPr defaultColWidth="11.421875" defaultRowHeight="12.75"/>
  <cols>
    <col min="1" max="1" width="4.28125" style="0" customWidth="1"/>
    <col min="2" max="2" width="19.57421875" style="0" customWidth="1"/>
    <col min="3" max="3" width="8.57421875" style="0" customWidth="1"/>
    <col min="4" max="4" width="12.28125" style="0" customWidth="1"/>
    <col min="5" max="5" width="7.7109375" style="0" customWidth="1"/>
    <col min="6" max="6" width="11.421875" style="0" customWidth="1"/>
    <col min="7" max="12" width="5.7109375" style="0" customWidth="1"/>
    <col min="13" max="15" width="11.421875" style="0" customWidth="1"/>
    <col min="16" max="16" width="5.421875" style="0" customWidth="1"/>
    <col min="17" max="17" width="8.140625" style="0" customWidth="1"/>
  </cols>
  <sheetData>
    <row r="1" spans="1:16" ht="12.75">
      <c r="A1" s="1"/>
      <c r="B1" s="2" t="s">
        <v>132</v>
      </c>
      <c r="C1" s="3" t="s">
        <v>133</v>
      </c>
      <c r="D1" s="3"/>
      <c r="E1" s="4"/>
      <c r="F1" s="5"/>
      <c r="G1" s="6"/>
      <c r="H1" s="7"/>
      <c r="J1" s="4"/>
      <c r="K1" s="4"/>
      <c r="P1" s="8"/>
    </row>
    <row r="2" spans="1:17" ht="12.75">
      <c r="A2" s="84" t="s">
        <v>2</v>
      </c>
      <c r="B2" s="84"/>
      <c r="C2" s="84"/>
      <c r="D2" s="84"/>
      <c r="E2" s="84"/>
      <c r="F2" s="84"/>
      <c r="G2" s="85" t="s">
        <v>3</v>
      </c>
      <c r="H2" s="85"/>
      <c r="I2" s="85"/>
      <c r="J2" s="85"/>
      <c r="K2" s="85"/>
      <c r="L2" s="85"/>
      <c r="M2" s="86" t="s">
        <v>4</v>
      </c>
      <c r="N2" s="86"/>
      <c r="O2" s="86"/>
      <c r="P2" s="86"/>
      <c r="Q2" s="86"/>
    </row>
    <row r="3" spans="1:17" ht="14.25" customHeight="1">
      <c r="A3" s="87" t="s">
        <v>5</v>
      </c>
      <c r="B3" s="87" t="s">
        <v>6</v>
      </c>
      <c r="C3" s="87" t="s">
        <v>7</v>
      </c>
      <c r="D3" s="87" t="s">
        <v>8</v>
      </c>
      <c r="E3" s="88" t="s">
        <v>9</v>
      </c>
      <c r="F3" s="89" t="s">
        <v>10</v>
      </c>
      <c r="G3" s="90" t="s">
        <v>11</v>
      </c>
      <c r="H3" s="90"/>
      <c r="I3" s="90"/>
      <c r="J3" s="91" t="s">
        <v>12</v>
      </c>
      <c r="K3" s="91"/>
      <c r="L3" s="91"/>
      <c r="M3" s="92" t="s">
        <v>13</v>
      </c>
      <c r="N3" s="93" t="s">
        <v>14</v>
      </c>
      <c r="O3" s="94" t="s">
        <v>15</v>
      </c>
      <c r="P3" s="95" t="s">
        <v>16</v>
      </c>
      <c r="Q3" s="96" t="s">
        <v>17</v>
      </c>
    </row>
    <row r="4" spans="1:17" ht="12.75">
      <c r="A4" s="87"/>
      <c r="B4" s="87"/>
      <c r="C4" s="87"/>
      <c r="D4" s="87"/>
      <c r="E4" s="88"/>
      <c r="F4" s="89"/>
      <c r="G4" s="9">
        <v>1</v>
      </c>
      <c r="H4" s="9">
        <v>2</v>
      </c>
      <c r="I4" s="10">
        <v>3</v>
      </c>
      <c r="J4" s="9">
        <v>1</v>
      </c>
      <c r="K4" s="9">
        <v>2</v>
      </c>
      <c r="L4" s="10">
        <v>3</v>
      </c>
      <c r="M4" s="92"/>
      <c r="N4" s="93"/>
      <c r="O4" s="94"/>
      <c r="P4" s="95"/>
      <c r="Q4" s="96"/>
    </row>
    <row r="5" spans="1:17" ht="12.75">
      <c r="A5" s="97" t="s">
        <v>70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9" ht="12.75">
      <c r="A6" s="11">
        <v>1</v>
      </c>
      <c r="B6" s="12" t="s">
        <v>134</v>
      </c>
      <c r="C6" s="13">
        <v>1998</v>
      </c>
      <c r="D6" s="14" t="s">
        <v>20</v>
      </c>
      <c r="E6" s="15">
        <v>78.8</v>
      </c>
      <c r="F6" s="16">
        <f>POWER(10,(0.75194503*(LOG10(E6/175.508)*LOG10(E6/175.508))))</f>
        <v>1.2329446637811587</v>
      </c>
      <c r="G6" s="17">
        <v>75</v>
      </c>
      <c r="H6" s="76" t="s">
        <v>135</v>
      </c>
      <c r="I6" s="77" t="s">
        <v>135</v>
      </c>
      <c r="J6" s="20">
        <v>101</v>
      </c>
      <c r="K6" s="18">
        <v>106</v>
      </c>
      <c r="L6" s="18">
        <v>110</v>
      </c>
      <c r="M6" s="14">
        <f>MAX(G6:I6)</f>
        <v>75</v>
      </c>
      <c r="N6" s="14">
        <f>MAX(J6:L6)</f>
        <v>110</v>
      </c>
      <c r="O6" s="21">
        <f>M6+N6</f>
        <v>185</v>
      </c>
      <c r="P6" s="22">
        <v>2</v>
      </c>
      <c r="Q6" s="23">
        <f>O6*F6</f>
        <v>228.09476279951437</v>
      </c>
      <c r="S6" t="s">
        <v>136</v>
      </c>
    </row>
    <row r="7" spans="1:19" ht="12.75">
      <c r="A7" s="11">
        <v>2</v>
      </c>
      <c r="B7" s="12" t="s">
        <v>137</v>
      </c>
      <c r="C7" s="13">
        <v>1999</v>
      </c>
      <c r="D7" s="14" t="s">
        <v>62</v>
      </c>
      <c r="E7" s="15">
        <v>75.3</v>
      </c>
      <c r="F7" s="16">
        <f>POWER(10,(0.75194503*(LOG10(E7/175.508)*LOG10(E7/175.508))))</f>
        <v>1.2634438586679217</v>
      </c>
      <c r="G7" s="17">
        <v>65</v>
      </c>
      <c r="H7" s="18">
        <v>70</v>
      </c>
      <c r="I7" s="77" t="s">
        <v>64</v>
      </c>
      <c r="J7" s="20">
        <v>85</v>
      </c>
      <c r="K7" s="76" t="s">
        <v>138</v>
      </c>
      <c r="L7" s="76" t="s">
        <v>139</v>
      </c>
      <c r="M7" s="14">
        <f>MAX(G7:I7)</f>
        <v>70</v>
      </c>
      <c r="N7" s="14">
        <f>MAX(J7:L7)</f>
        <v>85</v>
      </c>
      <c r="O7" s="21">
        <f>M7+N7</f>
        <v>155</v>
      </c>
      <c r="P7" s="22">
        <v>5</v>
      </c>
      <c r="Q7" s="23">
        <f>O7*F7</f>
        <v>195.83379809352786</v>
      </c>
      <c r="S7" t="s">
        <v>136</v>
      </c>
    </row>
    <row r="8" spans="1:17" ht="12.75">
      <c r="A8" s="97" t="s">
        <v>140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9" ht="12.75">
      <c r="A9" s="11">
        <v>3</v>
      </c>
      <c r="B9" s="12" t="s">
        <v>141</v>
      </c>
      <c r="C9" s="13">
        <v>1999</v>
      </c>
      <c r="D9" s="14" t="s">
        <v>142</v>
      </c>
      <c r="E9" s="15">
        <v>83.2</v>
      </c>
      <c r="F9" s="16">
        <f>POWER(10,(0.75194503*(LOG10(E9/175.508)*LOG10(E9/175.508))))</f>
        <v>1.199556720269038</v>
      </c>
      <c r="G9" s="17">
        <v>138</v>
      </c>
      <c r="H9" s="18">
        <v>144</v>
      </c>
      <c r="I9" s="77" t="s">
        <v>143</v>
      </c>
      <c r="J9" s="20">
        <v>170</v>
      </c>
      <c r="K9" s="18">
        <v>176</v>
      </c>
      <c r="L9" s="76" t="s">
        <v>144</v>
      </c>
      <c r="M9" s="14">
        <f>MAX(G9:I9)</f>
        <v>144</v>
      </c>
      <c r="N9" s="14">
        <f>MAX(J9:L9)</f>
        <v>176</v>
      </c>
      <c r="O9" s="21">
        <f>M9+N9</f>
        <v>320</v>
      </c>
      <c r="P9" s="22">
        <v>1</v>
      </c>
      <c r="Q9" s="23">
        <f>O9*F9</f>
        <v>383.8581504860922</v>
      </c>
      <c r="S9" t="s">
        <v>145</v>
      </c>
    </row>
    <row r="10" spans="1:19" ht="12.75">
      <c r="A10" s="11">
        <v>4</v>
      </c>
      <c r="B10" s="12" t="s">
        <v>146</v>
      </c>
      <c r="C10" s="13">
        <v>1990</v>
      </c>
      <c r="D10" s="14" t="s">
        <v>147</v>
      </c>
      <c r="E10" s="15">
        <v>88.9</v>
      </c>
      <c r="F10" s="16">
        <f>POWER(10,(0.75194503*(LOG10(E10/175.508)*LOG10(E10/175.508))))</f>
        <v>1.1630903267346266</v>
      </c>
      <c r="G10" s="17">
        <v>117</v>
      </c>
      <c r="H10" s="76" t="s">
        <v>148</v>
      </c>
      <c r="I10" s="77" t="s">
        <v>148</v>
      </c>
      <c r="J10" s="20">
        <v>145</v>
      </c>
      <c r="K10" s="76" t="s">
        <v>143</v>
      </c>
      <c r="L10" s="76" t="s">
        <v>143</v>
      </c>
      <c r="M10" s="14">
        <f>MAX(G10:I10)</f>
        <v>117</v>
      </c>
      <c r="N10" s="14">
        <f>MAX(J10:L10)</f>
        <v>145</v>
      </c>
      <c r="O10" s="21">
        <f>M10+N10</f>
        <v>262</v>
      </c>
      <c r="P10" s="22">
        <v>2</v>
      </c>
      <c r="Q10" s="23">
        <f>O10*F10</f>
        <v>304.7296656044722</v>
      </c>
      <c r="S10" t="s">
        <v>145</v>
      </c>
    </row>
    <row r="11" spans="1:19" ht="12.75">
      <c r="A11" s="11">
        <v>5</v>
      </c>
      <c r="B11" s="12" t="s">
        <v>149</v>
      </c>
      <c r="C11" s="13">
        <v>1988</v>
      </c>
      <c r="D11" s="14" t="s">
        <v>150</v>
      </c>
      <c r="E11" s="15">
        <v>89</v>
      </c>
      <c r="F11" s="16">
        <f>POWER(10,(0.75194503*(LOG10(E11/175.508)*LOG10(E11/175.508))))</f>
        <v>1.162510070816343</v>
      </c>
      <c r="G11" s="17">
        <v>95</v>
      </c>
      <c r="H11" s="76" t="s">
        <v>151</v>
      </c>
      <c r="I11" s="25">
        <v>105</v>
      </c>
      <c r="J11" s="20">
        <v>125</v>
      </c>
      <c r="K11" s="76" t="s">
        <v>152</v>
      </c>
      <c r="L11" s="76" t="s">
        <v>153</v>
      </c>
      <c r="M11" s="14">
        <f>MAX(G11:I11)</f>
        <v>105</v>
      </c>
      <c r="N11" s="14">
        <f>MAX(J11:L11)</f>
        <v>125</v>
      </c>
      <c r="O11" s="21">
        <f>M11+N11</f>
        <v>230</v>
      </c>
      <c r="P11" s="22">
        <v>4</v>
      </c>
      <c r="Q11" s="23">
        <f>O11*F11</f>
        <v>267.3773162877589</v>
      </c>
      <c r="S11" t="s">
        <v>145</v>
      </c>
    </row>
    <row r="12" spans="1:19" ht="12.75">
      <c r="A12" s="11">
        <v>6</v>
      </c>
      <c r="B12" s="12" t="s">
        <v>154</v>
      </c>
      <c r="C12" s="13">
        <v>2002</v>
      </c>
      <c r="D12" s="14" t="s">
        <v>20</v>
      </c>
      <c r="E12" s="15">
        <v>86.5</v>
      </c>
      <c r="F12" s="16">
        <f>POWER(10,(0.75194503*(LOG10(E12/175.508)*LOG10(E12/175.508))))</f>
        <v>1.1776053625822174</v>
      </c>
      <c r="G12" s="17">
        <v>73</v>
      </c>
      <c r="H12" s="76" t="s">
        <v>155</v>
      </c>
      <c r="I12" s="77" t="s">
        <v>155</v>
      </c>
      <c r="J12" s="20">
        <v>90</v>
      </c>
      <c r="K12" s="18">
        <v>94</v>
      </c>
      <c r="L12" s="18">
        <v>97</v>
      </c>
      <c r="M12" s="14">
        <f>MAX(G12:I12)</f>
        <v>73</v>
      </c>
      <c r="N12" s="14">
        <f>MAX(J12:L12)</f>
        <v>97</v>
      </c>
      <c r="O12" s="21">
        <f>M12+N12</f>
        <v>170</v>
      </c>
      <c r="P12" s="22">
        <v>6</v>
      </c>
      <c r="Q12" s="23">
        <f>O12*F12</f>
        <v>200.19291163897697</v>
      </c>
      <c r="S12" t="s">
        <v>145</v>
      </c>
    </row>
    <row r="13" spans="1:17" ht="12.75">
      <c r="A13" s="97" t="s">
        <v>156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9" ht="12.75">
      <c r="A14" s="11">
        <v>7</v>
      </c>
      <c r="B14" s="12" t="s">
        <v>157</v>
      </c>
      <c r="C14" s="13">
        <v>1998</v>
      </c>
      <c r="D14" s="14" t="s">
        <v>24</v>
      </c>
      <c r="E14" s="15">
        <v>89.1</v>
      </c>
      <c r="F14" s="16">
        <f>POWER(10,(0.75194503*(LOG10(E14/175.508)*LOG10(E14/175.508))))</f>
        <v>1.1619317130428868</v>
      </c>
      <c r="G14" s="17">
        <v>107</v>
      </c>
      <c r="H14" s="18">
        <v>112</v>
      </c>
      <c r="I14" s="77" t="s">
        <v>158</v>
      </c>
      <c r="J14" s="20">
        <v>138</v>
      </c>
      <c r="K14" s="76" t="s">
        <v>159</v>
      </c>
      <c r="L14" s="76" t="s">
        <v>160</v>
      </c>
      <c r="M14" s="14">
        <f>MAX(G14:I14)</f>
        <v>112</v>
      </c>
      <c r="N14" s="14">
        <f>MAX(J14:L14)</f>
        <v>138</v>
      </c>
      <c r="O14" s="21">
        <f>M14+N14</f>
        <v>250</v>
      </c>
      <c r="P14" s="22">
        <v>2</v>
      </c>
      <c r="Q14" s="23">
        <f>O14*F14</f>
        <v>290.4829282607217</v>
      </c>
      <c r="S14" t="s">
        <v>161</v>
      </c>
    </row>
    <row r="15" spans="1:19" ht="12.75">
      <c r="A15" s="11">
        <v>8</v>
      </c>
      <c r="B15" s="12" t="s">
        <v>162</v>
      </c>
      <c r="C15" s="13">
        <v>2002</v>
      </c>
      <c r="D15" s="14" t="s">
        <v>20</v>
      </c>
      <c r="E15" s="15">
        <v>89.9</v>
      </c>
      <c r="F15" s="16">
        <f>POWER(10,(0.75194503*(LOG10(E15/175.508)*LOG10(E15/175.508))))</f>
        <v>1.1573723246306364</v>
      </c>
      <c r="G15" s="17">
        <v>82</v>
      </c>
      <c r="H15" s="18">
        <v>87</v>
      </c>
      <c r="I15" s="25">
        <v>92</v>
      </c>
      <c r="J15" s="20">
        <v>114</v>
      </c>
      <c r="K15" s="76" t="s">
        <v>163</v>
      </c>
      <c r="L15" s="76" t="s">
        <v>164</v>
      </c>
      <c r="M15" s="14">
        <f>MAX(G15:I15)</f>
        <v>92</v>
      </c>
      <c r="N15" s="14">
        <f>MAX(J15:L15)</f>
        <v>114</v>
      </c>
      <c r="O15" s="21">
        <f>M15+N15</f>
        <v>206</v>
      </c>
      <c r="P15" s="22">
        <v>5</v>
      </c>
      <c r="Q15" s="23">
        <f>O15*F15</f>
        <v>238.4186988739111</v>
      </c>
      <c r="S15" t="s">
        <v>161</v>
      </c>
    </row>
    <row r="16" spans="1:19" ht="12.75">
      <c r="A16" s="11">
        <v>9</v>
      </c>
      <c r="B16" s="12" t="s">
        <v>165</v>
      </c>
      <c r="C16" s="13">
        <v>1996</v>
      </c>
      <c r="D16" s="14" t="s">
        <v>24</v>
      </c>
      <c r="E16" s="15">
        <v>93.9</v>
      </c>
      <c r="F16" s="16">
        <f>POWER(10,(0.75194503*(LOG10(E16/175.508)*LOG10(E16/175.508))))</f>
        <v>1.1362690928947095</v>
      </c>
      <c r="G16" s="17">
        <v>100</v>
      </c>
      <c r="H16" s="18">
        <v>108</v>
      </c>
      <c r="I16" s="77" t="s">
        <v>166</v>
      </c>
      <c r="J16" s="78" t="s">
        <v>148</v>
      </c>
      <c r="K16" s="76"/>
      <c r="L16" s="76"/>
      <c r="M16" s="14">
        <f>MAX(G16:I16)</f>
        <v>108</v>
      </c>
      <c r="N16" s="14">
        <f>MAX(J16:L16)</f>
        <v>0</v>
      </c>
      <c r="O16" s="21">
        <f>M16+N16</f>
        <v>108</v>
      </c>
      <c r="P16" s="22">
        <v>6</v>
      </c>
      <c r="Q16" s="23">
        <f>O16*F16</f>
        <v>122.71706203262862</v>
      </c>
      <c r="S16" t="s">
        <v>161</v>
      </c>
    </row>
    <row r="17" spans="1:17" ht="12.75">
      <c r="A17" s="97" t="s">
        <v>167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9" ht="12.75">
      <c r="A18" s="11">
        <v>10</v>
      </c>
      <c r="B18" s="12" t="s">
        <v>168</v>
      </c>
      <c r="C18" s="13">
        <v>1998</v>
      </c>
      <c r="D18" s="14" t="s">
        <v>169</v>
      </c>
      <c r="E18" s="15">
        <v>100.9</v>
      </c>
      <c r="F18" s="16">
        <f>POWER(10,(0.75194503*(LOG10(E18/175.508)*LOG10(E18/175.508))))</f>
        <v>1.1052451216950718</v>
      </c>
      <c r="G18" s="17">
        <v>95</v>
      </c>
      <c r="H18" s="18">
        <v>100</v>
      </c>
      <c r="I18" s="25">
        <v>105</v>
      </c>
      <c r="J18" s="20">
        <v>115</v>
      </c>
      <c r="K18" s="18">
        <v>122</v>
      </c>
      <c r="L18" s="18">
        <v>127</v>
      </c>
      <c r="M18" s="14">
        <f>MAX(G18:I18)</f>
        <v>105</v>
      </c>
      <c r="N18" s="14">
        <f>MAX(J18:L18)</f>
        <v>127</v>
      </c>
      <c r="O18" s="21">
        <f>M18+N18</f>
        <v>232</v>
      </c>
      <c r="P18" s="22">
        <v>3</v>
      </c>
      <c r="Q18" s="23">
        <f>O18*F18</f>
        <v>256.41686823325665</v>
      </c>
      <c r="S18" t="s">
        <v>170</v>
      </c>
    </row>
    <row r="19" spans="1:19" ht="12.75">
      <c r="A19" s="11">
        <v>11</v>
      </c>
      <c r="B19" s="12" t="s">
        <v>171</v>
      </c>
      <c r="C19" s="13">
        <v>1988</v>
      </c>
      <c r="D19" s="14" t="s">
        <v>169</v>
      </c>
      <c r="E19" s="15">
        <v>97.4</v>
      </c>
      <c r="F19" s="16">
        <f>POWER(10,(0.75194503*(LOG10(E19/175.508)*LOG10(E19/175.508))))</f>
        <v>1.1198984329497692</v>
      </c>
      <c r="G19" s="17">
        <v>75</v>
      </c>
      <c r="H19" s="18">
        <v>80</v>
      </c>
      <c r="I19" s="77" t="s">
        <v>58</v>
      </c>
      <c r="J19" s="20">
        <v>95</v>
      </c>
      <c r="K19" s="18">
        <v>102</v>
      </c>
      <c r="L19" s="18">
        <v>107</v>
      </c>
      <c r="M19" s="14">
        <f>MAX(G19:I19)</f>
        <v>80</v>
      </c>
      <c r="N19" s="14">
        <f>MAX(J19:L19)</f>
        <v>107</v>
      </c>
      <c r="O19" s="21">
        <f>M19+N19</f>
        <v>187</v>
      </c>
      <c r="P19" s="22">
        <v>5</v>
      </c>
      <c r="Q19" s="23">
        <f>O19*F19</f>
        <v>209.42100696160685</v>
      </c>
      <c r="S19" t="s">
        <v>170</v>
      </c>
    </row>
    <row r="20" spans="1:17" ht="12.75">
      <c r="A20" s="97" t="s">
        <v>172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9" ht="12.75">
      <c r="A21" s="11">
        <v>12</v>
      </c>
      <c r="B21" s="12" t="s">
        <v>173</v>
      </c>
      <c r="C21" s="13">
        <v>1999</v>
      </c>
      <c r="D21" s="14" t="s">
        <v>62</v>
      </c>
      <c r="E21" s="15">
        <v>105</v>
      </c>
      <c r="F21" s="16">
        <f>POWER(10,(0.75194503*(LOG10(E21/175.508)*LOG10(E21/175.508))))</f>
        <v>1.0900077222428344</v>
      </c>
      <c r="G21" s="17">
        <v>70</v>
      </c>
      <c r="H21" s="76" t="s">
        <v>64</v>
      </c>
      <c r="I21" s="25">
        <v>75</v>
      </c>
      <c r="J21" s="20">
        <v>95</v>
      </c>
      <c r="K21" s="18">
        <v>100</v>
      </c>
      <c r="L21" s="18">
        <v>105</v>
      </c>
      <c r="M21" s="14">
        <f>MAX(G21:I21)</f>
        <v>75</v>
      </c>
      <c r="N21" s="14">
        <f>MAX(J21:L21)</f>
        <v>105</v>
      </c>
      <c r="O21" s="21">
        <f>M21+N21</f>
        <v>180</v>
      </c>
      <c r="P21" s="22">
        <v>2</v>
      </c>
      <c r="Q21" s="23">
        <f>O21*F21</f>
        <v>196.20139000371017</v>
      </c>
      <c r="S21" t="s">
        <v>174</v>
      </c>
    </row>
    <row r="22" ht="12.75">
      <c r="P22" s="8"/>
    </row>
    <row r="23" spans="1:17" ht="12.75">
      <c r="A23" s="58"/>
      <c r="B23" s="58"/>
      <c r="C23" s="58"/>
      <c r="D23" s="59"/>
      <c r="E23" s="60"/>
      <c r="F23" s="61"/>
      <c r="G23" s="58"/>
      <c r="H23" s="62"/>
      <c r="I23" s="59"/>
      <c r="J23" s="58"/>
      <c r="K23" s="62"/>
      <c r="L23" s="62"/>
      <c r="M23" s="59"/>
      <c r="N23" s="59"/>
      <c r="O23" s="59"/>
      <c r="P23" s="63"/>
      <c r="Q23" s="64"/>
    </row>
    <row r="24" spans="2:16" ht="12.75">
      <c r="B24" s="65" t="s">
        <v>74</v>
      </c>
      <c r="C24" s="66" t="s">
        <v>75</v>
      </c>
      <c r="D24" s="67"/>
      <c r="E24" s="98" t="s">
        <v>76</v>
      </c>
      <c r="F24" s="98"/>
      <c r="G24" s="66" t="s">
        <v>77</v>
      </c>
      <c r="H24" s="66"/>
      <c r="I24" s="68"/>
      <c r="J24" s="65" t="s">
        <v>78</v>
      </c>
      <c r="K24" s="69" t="s">
        <v>87</v>
      </c>
      <c r="M24" t="s">
        <v>80</v>
      </c>
      <c r="N24" s="70" t="s">
        <v>81</v>
      </c>
      <c r="P24" s="8"/>
    </row>
    <row r="25" spans="2:16" ht="12.75">
      <c r="B25" s="58"/>
      <c r="C25" s="66"/>
      <c r="D25" s="67"/>
      <c r="E25" s="4"/>
      <c r="F25" s="5"/>
      <c r="G25" s="66" t="s">
        <v>175</v>
      </c>
      <c r="H25" s="66"/>
      <c r="I25" s="68"/>
      <c r="J25" s="6" t="s">
        <v>84</v>
      </c>
      <c r="K25" s="3" t="s">
        <v>85</v>
      </c>
      <c r="L25" s="69"/>
      <c r="N25" s="3" t="s">
        <v>86</v>
      </c>
      <c r="P25" s="8"/>
    </row>
    <row r="26" spans="2:16" ht="12.75">
      <c r="B26" s="71"/>
      <c r="C26" s="66"/>
      <c r="D26" s="67"/>
      <c r="E26" s="4"/>
      <c r="F26" s="5"/>
      <c r="G26" s="66" t="s">
        <v>83</v>
      </c>
      <c r="H26" s="7"/>
      <c r="J26" s="4"/>
      <c r="K26" s="4"/>
      <c r="N26" s="72"/>
      <c r="P26" s="8"/>
    </row>
    <row r="27" spans="2:16" ht="12.75">
      <c r="B27" s="71"/>
      <c r="C27" s="66"/>
      <c r="D27" s="67"/>
      <c r="E27" s="4"/>
      <c r="F27" s="6" t="s">
        <v>88</v>
      </c>
      <c r="G27" s="66" t="s">
        <v>89</v>
      </c>
      <c r="H27" s="7"/>
      <c r="J27" s="4"/>
      <c r="K27" s="4"/>
      <c r="N27" s="72"/>
      <c r="P27" s="8"/>
    </row>
  </sheetData>
  <sheetProtection selectLockedCells="1" selectUnlockedCells="1"/>
  <mergeCells count="22">
    <mergeCell ref="A5:Q5"/>
    <mergeCell ref="A8:Q8"/>
    <mergeCell ref="A13:Q13"/>
    <mergeCell ref="A17:Q17"/>
    <mergeCell ref="A20:Q20"/>
    <mergeCell ref="E24:F24"/>
    <mergeCell ref="J3:L3"/>
    <mergeCell ref="M3:M4"/>
    <mergeCell ref="N3:N4"/>
    <mergeCell ref="O3:O4"/>
    <mergeCell ref="P3:P4"/>
    <mergeCell ref="Q3:Q4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="130" zoomScaleNormal="130" zoomScalePageLayoutView="0" workbookViewId="0" topLeftCell="A1">
      <selection activeCell="A33" sqref="A33"/>
    </sheetView>
  </sheetViews>
  <sheetFormatPr defaultColWidth="11.421875" defaultRowHeight="12.75"/>
  <cols>
    <col min="1" max="1" width="4.28125" style="0" customWidth="1"/>
    <col min="2" max="2" width="20.57421875" style="0" customWidth="1"/>
    <col min="3" max="3" width="8.57421875" style="0" customWidth="1"/>
    <col min="4" max="4" width="12.28125" style="0" customWidth="1"/>
    <col min="5" max="5" width="7.7109375" style="0" customWidth="1"/>
    <col min="6" max="6" width="11.421875" style="0" customWidth="1"/>
    <col min="7" max="12" width="5.7109375" style="0" customWidth="1"/>
    <col min="13" max="15" width="11.421875" style="0" customWidth="1"/>
    <col min="16" max="16" width="5.421875" style="0" customWidth="1"/>
    <col min="17" max="17" width="8.140625" style="0" customWidth="1"/>
    <col min="18" max="18" width="7.7109375" style="0" customWidth="1"/>
    <col min="19" max="19" width="11.421875" style="0" customWidth="1"/>
    <col min="20" max="20" width="4.7109375" style="0" customWidth="1"/>
    <col min="21" max="21" width="6.00390625" style="0" customWidth="1"/>
  </cols>
  <sheetData>
    <row r="1" spans="1:16" ht="12.75">
      <c r="A1" s="1"/>
      <c r="B1" s="2" t="s">
        <v>176</v>
      </c>
      <c r="C1" t="s">
        <v>91</v>
      </c>
      <c r="D1" s="3"/>
      <c r="E1" s="4"/>
      <c r="F1" s="5"/>
      <c r="G1" s="6"/>
      <c r="H1" s="7"/>
      <c r="J1" s="4"/>
      <c r="K1" s="4"/>
      <c r="P1" s="8"/>
    </row>
    <row r="2" spans="1:17" ht="12.75">
      <c r="A2" s="84" t="s">
        <v>2</v>
      </c>
      <c r="B2" s="84"/>
      <c r="C2" s="84"/>
      <c r="D2" s="84"/>
      <c r="E2" s="84"/>
      <c r="F2" s="84"/>
      <c r="G2" s="85" t="s">
        <v>3</v>
      </c>
      <c r="H2" s="85"/>
      <c r="I2" s="85"/>
      <c r="J2" s="85"/>
      <c r="K2" s="85"/>
      <c r="L2" s="85"/>
      <c r="M2" s="86" t="s">
        <v>4</v>
      </c>
      <c r="N2" s="86"/>
      <c r="O2" s="86"/>
      <c r="P2" s="86"/>
      <c r="Q2" s="86"/>
    </row>
    <row r="3" spans="1:17" ht="14.25" customHeight="1">
      <c r="A3" s="87" t="s">
        <v>5</v>
      </c>
      <c r="B3" s="87" t="s">
        <v>6</v>
      </c>
      <c r="C3" s="87" t="s">
        <v>7</v>
      </c>
      <c r="D3" s="87" t="s">
        <v>8</v>
      </c>
      <c r="E3" s="88" t="s">
        <v>9</v>
      </c>
      <c r="F3" s="89" t="s">
        <v>10</v>
      </c>
      <c r="G3" s="90" t="s">
        <v>11</v>
      </c>
      <c r="H3" s="90"/>
      <c r="I3" s="90"/>
      <c r="J3" s="91" t="s">
        <v>12</v>
      </c>
      <c r="K3" s="91"/>
      <c r="L3" s="91"/>
      <c r="M3" s="92" t="s">
        <v>13</v>
      </c>
      <c r="N3" s="93" t="s">
        <v>14</v>
      </c>
      <c r="O3" s="94" t="s">
        <v>15</v>
      </c>
      <c r="P3" s="95" t="s">
        <v>16</v>
      </c>
      <c r="Q3" s="96" t="s">
        <v>17</v>
      </c>
    </row>
    <row r="4" spans="1:17" ht="12.75">
      <c r="A4" s="87"/>
      <c r="B4" s="87"/>
      <c r="C4" s="87"/>
      <c r="D4" s="87"/>
      <c r="E4" s="88"/>
      <c r="F4" s="89"/>
      <c r="G4" s="9">
        <v>1</v>
      </c>
      <c r="H4" s="9">
        <v>2</v>
      </c>
      <c r="I4" s="10">
        <v>3</v>
      </c>
      <c r="J4" s="9">
        <v>1</v>
      </c>
      <c r="K4" s="9">
        <v>2</v>
      </c>
      <c r="L4" s="10">
        <v>3</v>
      </c>
      <c r="M4" s="92"/>
      <c r="N4" s="93"/>
      <c r="O4" s="94"/>
      <c r="P4" s="95"/>
      <c r="Q4" s="96"/>
    </row>
    <row r="5" spans="1:17" ht="12.75">
      <c r="A5" s="97" t="s">
        <v>177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21" ht="12.75">
      <c r="A6" s="11">
        <v>2</v>
      </c>
      <c r="B6" s="12" t="s">
        <v>178</v>
      </c>
      <c r="C6" s="13">
        <v>1962</v>
      </c>
      <c r="D6" s="14" t="s">
        <v>179</v>
      </c>
      <c r="E6" s="15">
        <v>57.7</v>
      </c>
      <c r="F6" s="16">
        <f>POWER(10,(0.75194503*(LOG10(E6/175.508)*LOG10(E6/175.508))))</f>
        <v>1.4979885113009042</v>
      </c>
      <c r="G6" s="17">
        <v>40</v>
      </c>
      <c r="H6" s="18">
        <v>50</v>
      </c>
      <c r="I6" s="25">
        <v>55</v>
      </c>
      <c r="J6" s="20">
        <v>50</v>
      </c>
      <c r="K6" s="18">
        <v>60</v>
      </c>
      <c r="L6" s="24" t="s">
        <v>180</v>
      </c>
      <c r="M6" s="14">
        <f>MAX(G6:I6)</f>
        <v>55</v>
      </c>
      <c r="N6" s="14">
        <f>MAX(J6:L6)</f>
        <v>60</v>
      </c>
      <c r="O6" s="21">
        <f>M6+N6</f>
        <v>115</v>
      </c>
      <c r="P6" s="22">
        <v>1</v>
      </c>
      <c r="Q6" s="23">
        <f>O6*F6</f>
        <v>172.26867879960398</v>
      </c>
      <c r="R6">
        <v>1.462</v>
      </c>
      <c r="S6">
        <f>Q6*R6</f>
        <v>251.856808405021</v>
      </c>
      <c r="T6" t="s">
        <v>181</v>
      </c>
      <c r="U6" t="s">
        <v>47</v>
      </c>
    </row>
    <row r="7" spans="1:17" ht="12.75">
      <c r="A7" s="97" t="s">
        <v>182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21" ht="12.75">
      <c r="A8" s="11">
        <v>4</v>
      </c>
      <c r="B8" s="12" t="s">
        <v>183</v>
      </c>
      <c r="C8" s="13">
        <v>1949</v>
      </c>
      <c r="D8" s="14" t="s">
        <v>37</v>
      </c>
      <c r="E8" s="15">
        <v>67</v>
      </c>
      <c r="F8" s="16">
        <f>POWER(10,(0.75194503*(LOG10(E8/175.508)*LOG10(E8/175.508))))</f>
        <v>1.3537002449858386</v>
      </c>
      <c r="G8" s="17">
        <v>42</v>
      </c>
      <c r="H8" s="18">
        <v>45</v>
      </c>
      <c r="I8" s="19" t="s">
        <v>184</v>
      </c>
      <c r="J8" s="20">
        <v>62</v>
      </c>
      <c r="K8" s="18">
        <v>65</v>
      </c>
      <c r="L8" s="24" t="s">
        <v>185</v>
      </c>
      <c r="M8" s="14">
        <f>MAX(G8:I8)</f>
        <v>45</v>
      </c>
      <c r="N8" s="14">
        <f>MAX(J8:L8)</f>
        <v>65</v>
      </c>
      <c r="O8" s="21">
        <f>M8+N8</f>
        <v>110</v>
      </c>
      <c r="P8" s="22">
        <v>1</v>
      </c>
      <c r="Q8" s="23">
        <f>O8*F8</f>
        <v>148.90702694844225</v>
      </c>
      <c r="R8">
        <v>1.91</v>
      </c>
      <c r="S8">
        <f>Q8*R8</f>
        <v>284.4124214715247</v>
      </c>
      <c r="T8" t="s">
        <v>186</v>
      </c>
      <c r="U8" t="s">
        <v>54</v>
      </c>
    </row>
    <row r="9" spans="1:17" ht="12.75">
      <c r="A9" s="97" t="s">
        <v>187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21" ht="12.75">
      <c r="A10" s="11">
        <v>1</v>
      </c>
      <c r="B10" s="12" t="s">
        <v>188</v>
      </c>
      <c r="C10" s="13">
        <v>1948</v>
      </c>
      <c r="D10" s="14" t="s">
        <v>189</v>
      </c>
      <c r="E10" s="15">
        <v>73</v>
      </c>
      <c r="F10" s="16">
        <f>POWER(10,(0.75194503*(LOG10(E10/175.508)*LOG10(E10/175.508))))</f>
        <v>1.2856958089245487</v>
      </c>
      <c r="G10" s="17">
        <v>37</v>
      </c>
      <c r="H10" s="18">
        <v>42</v>
      </c>
      <c r="I10" s="19" t="s">
        <v>190</v>
      </c>
      <c r="J10" s="20">
        <v>47</v>
      </c>
      <c r="K10" s="24" t="s">
        <v>191</v>
      </c>
      <c r="L10" s="24" t="s">
        <v>51</v>
      </c>
      <c r="M10" s="14">
        <f>MAX(G10:I10)</f>
        <v>42</v>
      </c>
      <c r="N10" s="14">
        <f>MAX(J10:L10)</f>
        <v>47</v>
      </c>
      <c r="O10" s="21">
        <f>M10+N10</f>
        <v>89</v>
      </c>
      <c r="P10" s="22">
        <v>1</v>
      </c>
      <c r="Q10" s="23">
        <f>O10*F10</f>
        <v>114.42692699428484</v>
      </c>
      <c r="R10">
        <v>1.953</v>
      </c>
      <c r="S10">
        <f>Q10*R10</f>
        <v>223.4757884198383</v>
      </c>
      <c r="T10" t="s">
        <v>186</v>
      </c>
      <c r="U10" t="s">
        <v>60</v>
      </c>
    </row>
    <row r="11" spans="1:17" ht="12.75">
      <c r="A11" s="97" t="s">
        <v>192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1" ht="12.75">
      <c r="A12" s="11">
        <v>6</v>
      </c>
      <c r="B12" s="12" t="s">
        <v>193</v>
      </c>
      <c r="C12" s="13">
        <v>1941</v>
      </c>
      <c r="D12" s="14" t="s">
        <v>194</v>
      </c>
      <c r="E12" s="15">
        <v>76.8</v>
      </c>
      <c r="F12" s="16">
        <f>POWER(10,(0.75194503*(LOG10(E12/175.508)*LOG10(E12/175.508))))</f>
        <v>1.2499041604806405</v>
      </c>
      <c r="G12" s="17">
        <v>50</v>
      </c>
      <c r="H12" s="18">
        <v>55</v>
      </c>
      <c r="I12" s="19" t="s">
        <v>195</v>
      </c>
      <c r="J12" s="74" t="s">
        <v>72</v>
      </c>
      <c r="K12" s="24" t="s">
        <v>72</v>
      </c>
      <c r="L12" s="18">
        <v>60</v>
      </c>
      <c r="M12" s="14">
        <f>MAX(G12:I12)</f>
        <v>55</v>
      </c>
      <c r="N12" s="14">
        <f>MAX(J12:L12)</f>
        <v>60</v>
      </c>
      <c r="O12" s="21">
        <f>M12+N12</f>
        <v>115</v>
      </c>
      <c r="P12" s="22">
        <v>1</v>
      </c>
      <c r="Q12" s="23">
        <f>O12*F12</f>
        <v>143.73897845527364</v>
      </c>
      <c r="R12">
        <v>2.419</v>
      </c>
      <c r="S12">
        <f>Q12*R12</f>
        <v>347.70458888330694</v>
      </c>
      <c r="T12" t="s">
        <v>196</v>
      </c>
      <c r="U12" t="s">
        <v>136</v>
      </c>
    </row>
    <row r="13" spans="1:17" ht="12.75">
      <c r="A13" s="97" t="s">
        <v>197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21" ht="12.75">
      <c r="A14" s="11">
        <v>3</v>
      </c>
      <c r="B14" s="12" t="s">
        <v>198</v>
      </c>
      <c r="C14" s="13">
        <v>1952</v>
      </c>
      <c r="D14" s="14" t="s">
        <v>37</v>
      </c>
      <c r="E14" s="15">
        <v>74.6</v>
      </c>
      <c r="F14" s="16">
        <f>POWER(10,(0.75194503*(LOG10(E14/175.508)*LOG10(E14/175.508))))</f>
        <v>1.2700186030372111</v>
      </c>
      <c r="G14" s="17">
        <v>40</v>
      </c>
      <c r="H14" s="24" t="s">
        <v>34</v>
      </c>
      <c r="I14" s="25">
        <v>45</v>
      </c>
      <c r="J14" s="20">
        <v>60</v>
      </c>
      <c r="K14" s="24" t="s">
        <v>180</v>
      </c>
      <c r="L14" s="24" t="s">
        <v>180</v>
      </c>
      <c r="M14" s="14">
        <f>MAX(G14:I14)</f>
        <v>45</v>
      </c>
      <c r="N14" s="14">
        <f>MAX(J14:L14)</f>
        <v>60</v>
      </c>
      <c r="O14" s="21">
        <f>M14+N14</f>
        <v>105</v>
      </c>
      <c r="P14" s="22">
        <v>1</v>
      </c>
      <c r="Q14" s="23">
        <f>O14*F14</f>
        <v>133.35195331890716</v>
      </c>
      <c r="R14">
        <v>1.779</v>
      </c>
      <c r="S14">
        <f>Q14*R14</f>
        <v>237.23312495433584</v>
      </c>
      <c r="T14" t="s">
        <v>199</v>
      </c>
      <c r="U14" t="s">
        <v>136</v>
      </c>
    </row>
    <row r="15" spans="1:17" ht="12.75">
      <c r="A15" s="97" t="s">
        <v>200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21" ht="12.75">
      <c r="A16" s="11">
        <v>5</v>
      </c>
      <c r="B16" s="12" t="s">
        <v>201</v>
      </c>
      <c r="C16" s="13">
        <v>1959</v>
      </c>
      <c r="D16" s="14" t="s">
        <v>37</v>
      </c>
      <c r="E16" s="15">
        <v>80.7</v>
      </c>
      <c r="F16" s="16">
        <f>POWER(10,(0.75194503*(LOG10(E16/175.508)*LOG10(E16/175.508))))</f>
        <v>1.2179020312535995</v>
      </c>
      <c r="G16" s="17">
        <v>45</v>
      </c>
      <c r="H16" s="24" t="s">
        <v>51</v>
      </c>
      <c r="I16" s="25">
        <v>53</v>
      </c>
      <c r="J16" s="20">
        <v>65</v>
      </c>
      <c r="K16" s="18">
        <v>70</v>
      </c>
      <c r="L16" s="24" t="s">
        <v>202</v>
      </c>
      <c r="M16" s="14">
        <f>MAX(G16:I16)</f>
        <v>53</v>
      </c>
      <c r="N16" s="14">
        <f>MAX(J16:L16)</f>
        <v>70</v>
      </c>
      <c r="O16" s="21">
        <f>M16+N16</f>
        <v>123</v>
      </c>
      <c r="P16" s="22">
        <v>1</v>
      </c>
      <c r="Q16" s="23">
        <f>O16*F16</f>
        <v>149.80194984419273</v>
      </c>
      <c r="R16">
        <v>1.541</v>
      </c>
      <c r="S16">
        <f>Q16*R16</f>
        <v>230.84480470990098</v>
      </c>
      <c r="T16" t="s">
        <v>203</v>
      </c>
      <c r="U16" t="s">
        <v>136</v>
      </c>
    </row>
    <row r="17" spans="1:17" ht="12.75">
      <c r="A17" s="97" t="s">
        <v>204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21" ht="12.75">
      <c r="A18" s="11">
        <v>7</v>
      </c>
      <c r="B18" s="12" t="s">
        <v>205</v>
      </c>
      <c r="C18" s="13">
        <v>1963</v>
      </c>
      <c r="D18" s="14" t="s">
        <v>37</v>
      </c>
      <c r="E18" s="15">
        <v>81</v>
      </c>
      <c r="F18" s="16">
        <f>POWER(10,(0.75194503*(LOG10(E18/175.508)*LOG10(E18/175.508))))</f>
        <v>1.2156164365965496</v>
      </c>
      <c r="G18" s="17">
        <v>75</v>
      </c>
      <c r="H18" s="18">
        <v>82</v>
      </c>
      <c r="I18" s="19" t="s">
        <v>206</v>
      </c>
      <c r="J18" s="20">
        <v>90</v>
      </c>
      <c r="K18" s="18">
        <v>96</v>
      </c>
      <c r="L18" s="18">
        <v>100</v>
      </c>
      <c r="M18" s="14">
        <f>MAX(G18:I18)</f>
        <v>82</v>
      </c>
      <c r="N18" s="14">
        <f>MAX(J18:L18)</f>
        <v>100</v>
      </c>
      <c r="O18" s="21">
        <f>M18+N18</f>
        <v>182</v>
      </c>
      <c r="P18" s="22">
        <v>1</v>
      </c>
      <c r="Q18" s="23">
        <f>O18*F18</f>
        <v>221.24219146057203</v>
      </c>
      <c r="R18">
        <v>1.437</v>
      </c>
      <c r="S18">
        <f>Q18*R18</f>
        <v>317.925029128842</v>
      </c>
      <c r="T18" t="s">
        <v>181</v>
      </c>
      <c r="U18" t="s">
        <v>136</v>
      </c>
    </row>
    <row r="19" spans="1:17" ht="12.75">
      <c r="A19" s="97" t="s">
        <v>207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1" ht="12.75">
      <c r="A20" s="11">
        <v>10</v>
      </c>
      <c r="B20" s="12" t="s">
        <v>208</v>
      </c>
      <c r="C20" s="13">
        <v>1975</v>
      </c>
      <c r="D20" s="14" t="s">
        <v>147</v>
      </c>
      <c r="E20" s="15">
        <v>80.4</v>
      </c>
      <c r="F20" s="16">
        <f>POWER(10,(0.75194503*(LOG10(E20/175.508)*LOG10(E20/175.508))))</f>
        <v>1.2202114939610573</v>
      </c>
      <c r="G20" s="75" t="s">
        <v>209</v>
      </c>
      <c r="H20" s="24" t="s">
        <v>209</v>
      </c>
      <c r="I20" s="25">
        <v>90</v>
      </c>
      <c r="J20" s="20">
        <v>110</v>
      </c>
      <c r="K20" s="24" t="s">
        <v>158</v>
      </c>
      <c r="L20" s="18">
        <v>117</v>
      </c>
      <c r="M20" s="14">
        <f>MAX(G20:I20)</f>
        <v>90</v>
      </c>
      <c r="N20" s="14">
        <f>MAX(J20:L20)</f>
        <v>117</v>
      </c>
      <c r="O20" s="21">
        <f>M20+N20</f>
        <v>207</v>
      </c>
      <c r="P20" s="22">
        <v>1</v>
      </c>
      <c r="Q20" s="23">
        <f>O20*F20</f>
        <v>252.58377924993886</v>
      </c>
      <c r="R20">
        <v>1.203</v>
      </c>
      <c r="S20">
        <f>Q20*R20</f>
        <v>303.85828643767644</v>
      </c>
      <c r="T20" t="s">
        <v>210</v>
      </c>
      <c r="U20" t="s">
        <v>136</v>
      </c>
    </row>
    <row r="21" spans="1:17" ht="12.75">
      <c r="A21" s="97" t="s">
        <v>211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1" ht="12.75">
      <c r="A22" s="11">
        <v>8</v>
      </c>
      <c r="B22" s="12" t="s">
        <v>212</v>
      </c>
      <c r="C22" s="13">
        <v>1984</v>
      </c>
      <c r="D22" s="14" t="s">
        <v>62</v>
      </c>
      <c r="E22" s="15">
        <v>78.5</v>
      </c>
      <c r="F22" s="16">
        <f>POWER(10,(0.75194503*(LOG10(E22/175.508)*LOG10(E22/175.508))))</f>
        <v>1.2354126523442308</v>
      </c>
      <c r="G22" s="17">
        <v>70</v>
      </c>
      <c r="H22" s="24" t="s">
        <v>64</v>
      </c>
      <c r="I22" s="19" t="s">
        <v>64</v>
      </c>
      <c r="J22" s="20">
        <v>95</v>
      </c>
      <c r="K22" s="18">
        <v>100</v>
      </c>
      <c r="L22" s="24" t="s">
        <v>213</v>
      </c>
      <c r="M22" s="14">
        <f>MAX(G22:I22)</f>
        <v>70</v>
      </c>
      <c r="N22" s="14">
        <f>MAX(J22:L22)</f>
        <v>100</v>
      </c>
      <c r="O22" s="21">
        <f>M22+N22</f>
        <v>170</v>
      </c>
      <c r="P22" s="22">
        <v>1</v>
      </c>
      <c r="Q22" s="23">
        <f>O22*F22</f>
        <v>210.02015089851923</v>
      </c>
      <c r="R22">
        <v>1.083</v>
      </c>
      <c r="S22">
        <f>Q22*R22</f>
        <v>227.45182342309633</v>
      </c>
      <c r="T22" t="s">
        <v>214</v>
      </c>
      <c r="U22" t="s">
        <v>136</v>
      </c>
    </row>
    <row r="23" spans="1:17" ht="12.75">
      <c r="A23" s="97" t="s">
        <v>215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21" ht="12.75">
      <c r="A24" s="11">
        <v>11</v>
      </c>
      <c r="B24" s="12" t="s">
        <v>216</v>
      </c>
      <c r="C24" s="13">
        <v>1984</v>
      </c>
      <c r="D24" s="14" t="s">
        <v>217</v>
      </c>
      <c r="E24" s="15">
        <v>86.4</v>
      </c>
      <c r="F24" s="16">
        <f>POWER(10,(0.75194503*(LOG10(E24/175.508)*LOG10(E24/175.508))))</f>
        <v>1.1782355320997928</v>
      </c>
      <c r="G24" s="17">
        <v>105</v>
      </c>
      <c r="H24" s="24" t="s">
        <v>166</v>
      </c>
      <c r="I24" s="19" t="s">
        <v>166</v>
      </c>
      <c r="J24" s="20">
        <v>120</v>
      </c>
      <c r="K24" s="18">
        <v>130</v>
      </c>
      <c r="L24" s="24" t="s">
        <v>218</v>
      </c>
      <c r="M24" s="14">
        <f>MAX(G24:I24)</f>
        <v>105</v>
      </c>
      <c r="N24" s="14">
        <f>MAX(J24:L24)</f>
        <v>130</v>
      </c>
      <c r="O24" s="21">
        <f>M24+N24</f>
        <v>235</v>
      </c>
      <c r="P24" s="22">
        <v>1</v>
      </c>
      <c r="Q24" s="23">
        <f>O24*F24</f>
        <v>276.8853500434513</v>
      </c>
      <c r="R24">
        <v>1.083</v>
      </c>
      <c r="S24">
        <f>Q24*R24</f>
        <v>299.86683409705773</v>
      </c>
      <c r="T24" t="s">
        <v>214</v>
      </c>
      <c r="U24" t="s">
        <v>145</v>
      </c>
    </row>
    <row r="25" spans="1:21" ht="12.75">
      <c r="A25" s="11">
        <v>9</v>
      </c>
      <c r="B25" s="12" t="s">
        <v>219</v>
      </c>
      <c r="C25" s="13">
        <v>1984</v>
      </c>
      <c r="D25" s="14" t="s">
        <v>62</v>
      </c>
      <c r="E25" s="15">
        <v>84.7</v>
      </c>
      <c r="F25" s="16">
        <f>POWER(10,(0.75194503*(LOG10(E25/175.508)*LOG10(E25/175.508))))</f>
        <v>1.1892765677185477</v>
      </c>
      <c r="G25" s="17">
        <v>73</v>
      </c>
      <c r="H25" s="18">
        <v>78</v>
      </c>
      <c r="I25" s="19" t="s">
        <v>220</v>
      </c>
      <c r="J25" s="20">
        <v>100</v>
      </c>
      <c r="K25" s="24" t="s">
        <v>119</v>
      </c>
      <c r="L25" s="24" t="s">
        <v>119</v>
      </c>
      <c r="M25" s="14">
        <f>MAX(G25:I25)</f>
        <v>78</v>
      </c>
      <c r="N25" s="14">
        <f>MAX(J25:L25)</f>
        <v>100</v>
      </c>
      <c r="O25" s="21">
        <f>M25+N25</f>
        <v>178</v>
      </c>
      <c r="P25" s="22">
        <v>2</v>
      </c>
      <c r="Q25" s="23">
        <f>O25*F25</f>
        <v>211.6912290539015</v>
      </c>
      <c r="R25">
        <v>1.083</v>
      </c>
      <c r="S25">
        <f>Q25*R25</f>
        <v>229.26160106537532</v>
      </c>
      <c r="T25" t="s">
        <v>214</v>
      </c>
      <c r="U25" t="s">
        <v>145</v>
      </c>
    </row>
    <row r="26" ht="12.75">
      <c r="P26" s="8"/>
    </row>
    <row r="27" spans="1:17" ht="12.75">
      <c r="A27" s="58"/>
      <c r="B27" s="58"/>
      <c r="C27" s="58"/>
      <c r="D27" s="59"/>
      <c r="E27" s="60"/>
      <c r="F27" s="61"/>
      <c r="G27" s="58"/>
      <c r="H27" s="62"/>
      <c r="I27" s="59"/>
      <c r="J27" s="58"/>
      <c r="K27" s="62"/>
      <c r="L27" s="62"/>
      <c r="M27" s="59"/>
      <c r="N27" s="59"/>
      <c r="O27" s="59"/>
      <c r="P27" s="63"/>
      <c r="Q27" s="64"/>
    </row>
    <row r="28" spans="2:16" ht="12.75">
      <c r="B28" s="65" t="s">
        <v>74</v>
      </c>
      <c r="C28" s="66" t="s">
        <v>77</v>
      </c>
      <c r="D28" s="67"/>
      <c r="E28" s="98" t="s">
        <v>76</v>
      </c>
      <c r="F28" s="98"/>
      <c r="G28" s="66" t="s">
        <v>89</v>
      </c>
      <c r="H28" s="66"/>
      <c r="I28" s="68"/>
      <c r="J28" s="65" t="s">
        <v>78</v>
      </c>
      <c r="K28" s="69" t="s">
        <v>79</v>
      </c>
      <c r="M28" t="s">
        <v>80</v>
      </c>
      <c r="N28" s="70" t="s">
        <v>81</v>
      </c>
      <c r="P28" s="8"/>
    </row>
    <row r="29" spans="2:16" ht="12.75">
      <c r="B29" s="58"/>
      <c r="C29" s="66"/>
      <c r="D29" s="67"/>
      <c r="E29" s="4"/>
      <c r="F29" s="5"/>
      <c r="G29" s="66" t="s">
        <v>83</v>
      </c>
      <c r="H29" s="66"/>
      <c r="I29" s="68"/>
      <c r="J29" s="6" t="s">
        <v>84</v>
      </c>
      <c r="K29" s="3" t="s">
        <v>85</v>
      </c>
      <c r="L29" s="69"/>
      <c r="N29" s="3" t="s">
        <v>86</v>
      </c>
      <c r="P29" s="8"/>
    </row>
    <row r="30" spans="2:16" ht="12.75">
      <c r="B30" s="71"/>
      <c r="C30" s="66"/>
      <c r="D30" s="67"/>
      <c r="E30" s="4"/>
      <c r="F30" s="5"/>
      <c r="G30" s="66" t="s">
        <v>87</v>
      </c>
      <c r="H30" s="7"/>
      <c r="J30" s="4"/>
      <c r="K30" s="4"/>
      <c r="N30" s="72"/>
      <c r="P30" s="8"/>
    </row>
    <row r="31" spans="2:16" ht="12.75">
      <c r="B31" s="71"/>
      <c r="C31" s="66"/>
      <c r="D31" s="67"/>
      <c r="E31" s="4"/>
      <c r="F31" s="6" t="s">
        <v>88</v>
      </c>
      <c r="G31" s="66" t="s">
        <v>89</v>
      </c>
      <c r="H31" s="7"/>
      <c r="J31" s="4"/>
      <c r="K31" s="4"/>
      <c r="N31" s="72"/>
      <c r="P31" s="8"/>
    </row>
  </sheetData>
  <sheetProtection selectLockedCells="1" selectUnlockedCells="1"/>
  <mergeCells count="27">
    <mergeCell ref="A17:Q17"/>
    <mergeCell ref="A19:Q19"/>
    <mergeCell ref="A21:Q21"/>
    <mergeCell ref="A23:Q23"/>
    <mergeCell ref="E28:F28"/>
    <mergeCell ref="A5:Q5"/>
    <mergeCell ref="A7:Q7"/>
    <mergeCell ref="A9:Q9"/>
    <mergeCell ref="A11:Q11"/>
    <mergeCell ref="A13:Q13"/>
    <mergeCell ref="A15:Q15"/>
    <mergeCell ref="J3:L3"/>
    <mergeCell ref="M3:M4"/>
    <mergeCell ref="N3:N4"/>
    <mergeCell ref="O3:O4"/>
    <mergeCell ref="P3:P4"/>
    <mergeCell ref="Q3:Q4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B67" sqref="B67"/>
    </sheetView>
  </sheetViews>
  <sheetFormatPr defaultColWidth="11.421875" defaultRowHeight="12.75"/>
  <cols>
    <col min="1" max="1" width="4.28125" style="0" customWidth="1"/>
    <col min="2" max="2" width="21.00390625" style="0" customWidth="1"/>
    <col min="3" max="3" width="8.57421875" style="0" customWidth="1"/>
    <col min="4" max="4" width="14.7109375" style="0" customWidth="1"/>
    <col min="5" max="5" width="7.7109375" style="0" customWidth="1"/>
    <col min="6" max="6" width="11.421875" style="0" customWidth="1"/>
    <col min="7" max="12" width="5.7109375" style="0" customWidth="1"/>
    <col min="13" max="15" width="11.421875" style="0" customWidth="1"/>
    <col min="16" max="16" width="5.421875" style="0" customWidth="1"/>
    <col min="17" max="17" width="8.140625" style="0" customWidth="1"/>
  </cols>
  <sheetData>
    <row r="1" spans="1:16" ht="12.75">
      <c r="A1" s="1"/>
      <c r="B1" s="2" t="s">
        <v>221</v>
      </c>
      <c r="C1" t="s">
        <v>91</v>
      </c>
      <c r="D1" s="3"/>
      <c r="E1" s="4"/>
      <c r="F1" s="5"/>
      <c r="G1" s="6"/>
      <c r="H1" s="7"/>
      <c r="J1" s="4"/>
      <c r="K1" s="4"/>
      <c r="P1" s="8"/>
    </row>
    <row r="2" spans="1:17" ht="12.75">
      <c r="A2" s="84" t="s">
        <v>2</v>
      </c>
      <c r="B2" s="84"/>
      <c r="C2" s="84"/>
      <c r="D2" s="84"/>
      <c r="E2" s="84"/>
      <c r="F2" s="84"/>
      <c r="G2" s="85" t="s">
        <v>3</v>
      </c>
      <c r="H2" s="85"/>
      <c r="I2" s="85"/>
      <c r="J2" s="85"/>
      <c r="K2" s="85"/>
      <c r="L2" s="85"/>
      <c r="M2" s="86" t="s">
        <v>4</v>
      </c>
      <c r="N2" s="86"/>
      <c r="O2" s="86"/>
      <c r="P2" s="86"/>
      <c r="Q2" s="86"/>
    </row>
    <row r="3" spans="1:17" ht="14.25" customHeight="1">
      <c r="A3" s="87" t="s">
        <v>5</v>
      </c>
      <c r="B3" s="87" t="s">
        <v>6</v>
      </c>
      <c r="C3" s="87" t="s">
        <v>7</v>
      </c>
      <c r="D3" s="87" t="s">
        <v>8</v>
      </c>
      <c r="E3" s="88" t="s">
        <v>9</v>
      </c>
      <c r="F3" s="89" t="s">
        <v>10</v>
      </c>
      <c r="G3" s="90" t="s">
        <v>11</v>
      </c>
      <c r="H3" s="90"/>
      <c r="I3" s="90"/>
      <c r="J3" s="91" t="s">
        <v>12</v>
      </c>
      <c r="K3" s="91"/>
      <c r="L3" s="91"/>
      <c r="M3" s="92" t="s">
        <v>13</v>
      </c>
      <c r="N3" s="93" t="s">
        <v>14</v>
      </c>
      <c r="O3" s="94" t="s">
        <v>15</v>
      </c>
      <c r="P3" s="95" t="s">
        <v>16</v>
      </c>
      <c r="Q3" s="96" t="s">
        <v>17</v>
      </c>
    </row>
    <row r="4" spans="1:17" ht="12.75">
      <c r="A4" s="87"/>
      <c r="B4" s="87"/>
      <c r="C4" s="87"/>
      <c r="D4" s="87"/>
      <c r="E4" s="88"/>
      <c r="F4" s="89"/>
      <c r="G4" s="9">
        <v>1</v>
      </c>
      <c r="H4" s="9">
        <v>2</v>
      </c>
      <c r="I4" s="10">
        <v>3</v>
      </c>
      <c r="J4" s="9">
        <v>1</v>
      </c>
      <c r="K4" s="9">
        <v>2</v>
      </c>
      <c r="L4" s="10">
        <v>3</v>
      </c>
      <c r="M4" s="92"/>
      <c r="N4" s="93"/>
      <c r="O4" s="94"/>
      <c r="P4" s="95"/>
      <c r="Q4" s="96"/>
    </row>
    <row r="5" spans="1:19" ht="12.75">
      <c r="A5" s="97" t="s">
        <v>222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t="s">
        <v>93</v>
      </c>
      <c r="S5" t="s">
        <v>94</v>
      </c>
    </row>
    <row r="6" spans="1:21" ht="12.75">
      <c r="A6" s="11">
        <v>5</v>
      </c>
      <c r="B6" s="12" t="s">
        <v>223</v>
      </c>
      <c r="C6" s="13">
        <v>1969</v>
      </c>
      <c r="D6" s="14" t="s">
        <v>224</v>
      </c>
      <c r="E6" s="15">
        <v>95.3</v>
      </c>
      <c r="F6" s="16">
        <f>POWER(10,(0.75194503*(LOG10(E6/175.508)*LOG10(E6/175.508))))</f>
        <v>1.1295011513363318</v>
      </c>
      <c r="G6" s="17">
        <v>95</v>
      </c>
      <c r="H6" s="18">
        <v>100</v>
      </c>
      <c r="I6" s="25">
        <v>103</v>
      </c>
      <c r="J6" s="20">
        <v>120</v>
      </c>
      <c r="K6" s="18">
        <v>126</v>
      </c>
      <c r="L6" s="79" t="s">
        <v>152</v>
      </c>
      <c r="M6" s="14">
        <f>MAX(G6:I6)</f>
        <v>103</v>
      </c>
      <c r="N6" s="14">
        <f>MAX(J6:L6)</f>
        <v>126</v>
      </c>
      <c r="O6" s="21">
        <f>M6+N6</f>
        <v>229</v>
      </c>
      <c r="P6" s="22">
        <v>1</v>
      </c>
      <c r="Q6" s="23">
        <f>O6*F6</f>
        <v>258.65576365602</v>
      </c>
      <c r="R6">
        <v>1.297</v>
      </c>
      <c r="S6">
        <f>Q6*R6</f>
        <v>335.4765254618579</v>
      </c>
      <c r="T6" t="s">
        <v>225</v>
      </c>
      <c r="U6" t="s">
        <v>161</v>
      </c>
    </row>
    <row r="7" spans="1:17" ht="12.75">
      <c r="A7" s="97" t="s">
        <v>226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21" ht="12.75">
      <c r="A8" s="11">
        <v>9</v>
      </c>
      <c r="B8" s="12" t="s">
        <v>227</v>
      </c>
      <c r="C8" s="13">
        <v>1982</v>
      </c>
      <c r="D8" s="14" t="s">
        <v>217</v>
      </c>
      <c r="E8" s="15">
        <v>96</v>
      </c>
      <c r="F8" s="16">
        <f>POWER(10,(0.75194503*(LOG10(E8/175.508)*LOG10(E8/175.508))))</f>
        <v>1.1262288162132235</v>
      </c>
      <c r="G8" s="17">
        <v>105</v>
      </c>
      <c r="H8" s="18">
        <v>112</v>
      </c>
      <c r="I8" s="25">
        <v>117</v>
      </c>
      <c r="J8" s="20">
        <v>135</v>
      </c>
      <c r="K8" s="18">
        <v>142</v>
      </c>
      <c r="L8" s="18">
        <v>147</v>
      </c>
      <c r="M8" s="14">
        <f>MAX(G8:I8)</f>
        <v>117</v>
      </c>
      <c r="N8" s="14">
        <f>MAX(J8:L8)</f>
        <v>147</v>
      </c>
      <c r="O8" s="21">
        <f>M8+N8</f>
        <v>264</v>
      </c>
      <c r="P8" s="22">
        <v>1</v>
      </c>
      <c r="Q8" s="23">
        <f>O8*F8</f>
        <v>297.324407480291</v>
      </c>
      <c r="R8">
        <v>1.109</v>
      </c>
      <c r="S8">
        <f>Q8*R8</f>
        <v>329.73276789564267</v>
      </c>
      <c r="T8" t="s">
        <v>214</v>
      </c>
      <c r="U8" t="s">
        <v>161</v>
      </c>
    </row>
    <row r="9" spans="1:21" ht="12.75">
      <c r="A9" s="11">
        <v>6</v>
      </c>
      <c r="B9" s="12" t="s">
        <v>228</v>
      </c>
      <c r="C9" s="13">
        <v>1985</v>
      </c>
      <c r="D9" s="14" t="s">
        <v>150</v>
      </c>
      <c r="E9" s="15">
        <v>90.4</v>
      </c>
      <c r="F9" s="16">
        <f>POWER(10,(0.75194503*(LOG10(E9/175.508)*LOG10(E9/175.508))))</f>
        <v>1.1545825547752555</v>
      </c>
      <c r="G9" s="80" t="s">
        <v>139</v>
      </c>
      <c r="H9" s="18">
        <v>95</v>
      </c>
      <c r="I9" s="81" t="s">
        <v>151</v>
      </c>
      <c r="J9" s="20">
        <v>121</v>
      </c>
      <c r="K9" s="79" t="s">
        <v>229</v>
      </c>
      <c r="L9" s="79" t="s">
        <v>229</v>
      </c>
      <c r="M9" s="14">
        <f>MAX(G9:I9)</f>
        <v>95</v>
      </c>
      <c r="N9" s="14">
        <f>MAX(J9:L9)</f>
        <v>121</v>
      </c>
      <c r="O9" s="21">
        <f>M9+N9</f>
        <v>216</v>
      </c>
      <c r="P9" s="22">
        <v>2</v>
      </c>
      <c r="Q9" s="23">
        <f>O9*F9</f>
        <v>249.38983183145518</v>
      </c>
      <c r="R9">
        <v>1.072</v>
      </c>
      <c r="S9">
        <f>Q9*R9</f>
        <v>267.34589972332</v>
      </c>
      <c r="T9" t="s">
        <v>214</v>
      </c>
      <c r="U9" t="s">
        <v>161</v>
      </c>
    </row>
    <row r="10" spans="1:17" ht="12.75">
      <c r="A10" s="97" t="s">
        <v>230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21" ht="12.75">
      <c r="A11" s="11">
        <v>3</v>
      </c>
      <c r="B11" s="12" t="s">
        <v>231</v>
      </c>
      <c r="C11" s="13">
        <v>1959</v>
      </c>
      <c r="D11" s="14" t="s">
        <v>37</v>
      </c>
      <c r="E11" s="15">
        <v>100.2</v>
      </c>
      <c r="F11" s="16">
        <f>POWER(10,(0.75194503*(LOG10(E11/175.508)*LOG10(E11/175.508))))</f>
        <v>1.1080480356091174</v>
      </c>
      <c r="G11" s="17">
        <v>72</v>
      </c>
      <c r="H11" s="18">
        <v>77</v>
      </c>
      <c r="I11" s="25">
        <v>80</v>
      </c>
      <c r="J11" s="20">
        <v>100</v>
      </c>
      <c r="K11" s="18">
        <v>106</v>
      </c>
      <c r="L11" s="18">
        <v>108</v>
      </c>
      <c r="M11" s="14">
        <f>MAX(G11:I11)</f>
        <v>80</v>
      </c>
      <c r="N11" s="14">
        <f>MAX(J11:L11)</f>
        <v>108</v>
      </c>
      <c r="O11" s="21">
        <f>M11+N11</f>
        <v>188</v>
      </c>
      <c r="P11" s="22">
        <v>1</v>
      </c>
      <c r="Q11" s="23">
        <f>O11*F11</f>
        <v>208.31303069451405</v>
      </c>
      <c r="R11">
        <v>1.541</v>
      </c>
      <c r="S11">
        <f>Q11*R11</f>
        <v>321.01038030024614</v>
      </c>
      <c r="T11" t="s">
        <v>203</v>
      </c>
      <c r="U11" t="s">
        <v>170</v>
      </c>
    </row>
    <row r="12" spans="1:17" ht="12.75">
      <c r="A12" s="97" t="s">
        <v>232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21" ht="12.75">
      <c r="A13" s="11">
        <v>7</v>
      </c>
      <c r="B13" s="12" t="s">
        <v>233</v>
      </c>
      <c r="C13" s="13">
        <v>1966</v>
      </c>
      <c r="D13" s="14" t="s">
        <v>142</v>
      </c>
      <c r="E13" s="15">
        <v>98.8</v>
      </c>
      <c r="F13" s="16">
        <f>POWER(10,(0.75194503*(LOG10(E13/175.508)*LOG10(E13/175.508))))</f>
        <v>1.1138424511994065</v>
      </c>
      <c r="G13" s="17">
        <v>100</v>
      </c>
      <c r="H13" s="18">
        <v>105</v>
      </c>
      <c r="I13" s="81" t="s">
        <v>234</v>
      </c>
      <c r="J13" s="20">
        <v>120</v>
      </c>
      <c r="K13" s="18">
        <v>130</v>
      </c>
      <c r="L13" s="79" t="s">
        <v>235</v>
      </c>
      <c r="M13" s="14">
        <f>MAX(G13:I13)</f>
        <v>105</v>
      </c>
      <c r="N13" s="14">
        <f>MAX(J13:L13)</f>
        <v>130</v>
      </c>
      <c r="O13" s="21">
        <f>M13+N13</f>
        <v>235</v>
      </c>
      <c r="P13" s="22">
        <v>1</v>
      </c>
      <c r="Q13" s="23">
        <f>O13*F13</f>
        <v>261.75297603186056</v>
      </c>
      <c r="R13">
        <v>1.361</v>
      </c>
      <c r="S13">
        <f>Q13*R13</f>
        <v>356.2458003793622</v>
      </c>
      <c r="T13" t="s">
        <v>210</v>
      </c>
      <c r="U13" t="s">
        <v>170</v>
      </c>
    </row>
    <row r="14" spans="1:17" ht="12.75">
      <c r="A14" s="97" t="s">
        <v>236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21" ht="12.75">
      <c r="A15" s="11">
        <v>11</v>
      </c>
      <c r="B15" s="12" t="s">
        <v>237</v>
      </c>
      <c r="C15" s="13">
        <v>1974</v>
      </c>
      <c r="D15" s="14" t="s">
        <v>20</v>
      </c>
      <c r="E15" s="15">
        <v>101.8</v>
      </c>
      <c r="F15" s="16">
        <f>POWER(10,(0.75194503*(LOG10(E15/175.508)*LOG10(E15/175.508))))</f>
        <v>1.1017307133238372</v>
      </c>
      <c r="G15" s="17">
        <v>108</v>
      </c>
      <c r="H15" s="18">
        <v>113</v>
      </c>
      <c r="I15" s="25">
        <v>117</v>
      </c>
      <c r="J15" s="20">
        <v>140</v>
      </c>
      <c r="K15" s="18">
        <v>146</v>
      </c>
      <c r="L15" s="79" t="s">
        <v>238</v>
      </c>
      <c r="M15" s="14">
        <f>MAX(G15:I15)</f>
        <v>117</v>
      </c>
      <c r="N15" s="14">
        <f>MAX(J15:L15)</f>
        <v>146</v>
      </c>
      <c r="O15" s="21">
        <f>M15+N15</f>
        <v>263</v>
      </c>
      <c r="P15" s="22">
        <v>1</v>
      </c>
      <c r="Q15" s="23">
        <f>O15*F15</f>
        <v>289.7551776041692</v>
      </c>
      <c r="R15">
        <v>1.218</v>
      </c>
      <c r="S15">
        <f>Q15*R15</f>
        <v>352.9218063218781</v>
      </c>
      <c r="T15" t="s">
        <v>210</v>
      </c>
      <c r="U15" t="s">
        <v>170</v>
      </c>
    </row>
    <row r="16" spans="1:17" ht="12.75">
      <c r="A16" s="97" t="s">
        <v>239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21" ht="12.75">
      <c r="A17" s="11">
        <v>10</v>
      </c>
      <c r="B17" s="12" t="s">
        <v>240</v>
      </c>
      <c r="C17" s="13">
        <v>1971</v>
      </c>
      <c r="D17" s="14" t="s">
        <v>20</v>
      </c>
      <c r="E17" s="15">
        <v>106.4</v>
      </c>
      <c r="F17" s="16">
        <f>POWER(10,(0.75194503*(LOG10(E17/175.508)*LOG10(E17/175.508))))</f>
        <v>1.0852364724062078</v>
      </c>
      <c r="G17" s="17">
        <v>112</v>
      </c>
      <c r="H17" s="18">
        <v>118</v>
      </c>
      <c r="I17" s="25">
        <v>121</v>
      </c>
      <c r="J17" s="20">
        <v>148</v>
      </c>
      <c r="K17" s="18">
        <v>155</v>
      </c>
      <c r="L17" s="24" t="s">
        <v>241</v>
      </c>
      <c r="M17" s="14">
        <f>MAX(G17:I17)</f>
        <v>121</v>
      </c>
      <c r="N17" s="14">
        <f>MAX(J17:L17)</f>
        <v>155</v>
      </c>
      <c r="O17" s="21">
        <f>M17+N17</f>
        <v>276</v>
      </c>
      <c r="P17" s="22">
        <v>1</v>
      </c>
      <c r="Q17" s="23">
        <f>O17*F17</f>
        <v>299.52526638411337</v>
      </c>
      <c r="R17">
        <v>1.263</v>
      </c>
      <c r="S17">
        <f>Q17*R17</f>
        <v>378.30041144313515</v>
      </c>
      <c r="T17" t="s">
        <v>210</v>
      </c>
      <c r="U17" t="s">
        <v>174</v>
      </c>
    </row>
    <row r="18" spans="1:17" ht="12.75">
      <c r="A18" s="97" t="s">
        <v>242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21" ht="12.75">
      <c r="A19" s="11">
        <v>1</v>
      </c>
      <c r="B19" s="12" t="s">
        <v>243</v>
      </c>
      <c r="C19" s="13">
        <v>1963</v>
      </c>
      <c r="D19" s="14" t="s">
        <v>244</v>
      </c>
      <c r="E19" s="15">
        <v>125.4</v>
      </c>
      <c r="F19" s="16">
        <f>POWER(10,(0.75194503*(LOG10(E19/175.508)*LOG10(E19/175.508))))</f>
        <v>1.037596084689984</v>
      </c>
      <c r="G19" s="17">
        <v>65</v>
      </c>
      <c r="H19" s="18">
        <v>70</v>
      </c>
      <c r="I19" s="19" t="s">
        <v>119</v>
      </c>
      <c r="J19" s="20">
        <v>85</v>
      </c>
      <c r="K19" s="18">
        <v>90</v>
      </c>
      <c r="L19" s="79" t="s">
        <v>119</v>
      </c>
      <c r="M19" s="14">
        <f>MAX(G19:I19)</f>
        <v>70</v>
      </c>
      <c r="N19" s="14">
        <f>MAX(J19:L19)</f>
        <v>90</v>
      </c>
      <c r="O19" s="21">
        <f>M19+N19</f>
        <v>160</v>
      </c>
      <c r="P19" s="22">
        <v>1</v>
      </c>
      <c r="Q19" s="23">
        <f>O19*F19</f>
        <v>166.01537355039744</v>
      </c>
      <c r="R19">
        <v>1.437</v>
      </c>
      <c r="S19">
        <f>Q19*R19</f>
        <v>238.56409179192113</v>
      </c>
      <c r="T19" t="s">
        <v>181</v>
      </c>
      <c r="U19" t="s">
        <v>245</v>
      </c>
    </row>
    <row r="20" spans="1:17" ht="12.75">
      <c r="A20" s="97" t="s">
        <v>246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1" ht="12.75">
      <c r="A21" s="11">
        <v>4</v>
      </c>
      <c r="B21" s="12" t="s">
        <v>247</v>
      </c>
      <c r="C21" s="13">
        <v>1974</v>
      </c>
      <c r="D21" s="14" t="s">
        <v>37</v>
      </c>
      <c r="E21" s="15">
        <v>123.6</v>
      </c>
      <c r="F21" s="16">
        <f>POWER(10,(0.75194503*(LOG10(E21/175.508)*LOG10(E21/175.508))))</f>
        <v>1.0409662442168641</v>
      </c>
      <c r="G21" s="17">
        <v>75</v>
      </c>
      <c r="H21" s="18">
        <v>82</v>
      </c>
      <c r="I21" s="19" t="s">
        <v>248</v>
      </c>
      <c r="J21" s="20">
        <v>100</v>
      </c>
      <c r="K21" s="18">
        <v>110</v>
      </c>
      <c r="L21" s="79" t="s">
        <v>119</v>
      </c>
      <c r="M21" s="14">
        <f>MAX(G21:I21)</f>
        <v>82</v>
      </c>
      <c r="N21" s="14">
        <f>MAX(J21:L21)</f>
        <v>110</v>
      </c>
      <c r="O21" s="21">
        <f>M21+N21</f>
        <v>192</v>
      </c>
      <c r="P21" s="22">
        <v>1</v>
      </c>
      <c r="Q21" s="23">
        <f>O21*F21</f>
        <v>199.8655188896379</v>
      </c>
      <c r="R21">
        <v>1.218</v>
      </c>
      <c r="S21">
        <f>Q21*R21</f>
        <v>243.43620200757897</v>
      </c>
      <c r="T21" t="s">
        <v>210</v>
      </c>
      <c r="U21" t="s">
        <v>245</v>
      </c>
    </row>
    <row r="22" spans="1:21" ht="12.75">
      <c r="A22" s="11">
        <v>2</v>
      </c>
      <c r="B22" s="12" t="s">
        <v>249</v>
      </c>
      <c r="C22" s="13">
        <v>1972</v>
      </c>
      <c r="D22" s="14" t="s">
        <v>244</v>
      </c>
      <c r="E22" s="15">
        <v>116</v>
      </c>
      <c r="F22" s="16">
        <f>POWER(10,(0.75194503*(LOG10(E22/175.508)*LOG10(E22/175.508))))</f>
        <v>1.0575951152665621</v>
      </c>
      <c r="G22" s="17">
        <v>70</v>
      </c>
      <c r="H22" s="18">
        <v>74</v>
      </c>
      <c r="I22" s="25">
        <v>76</v>
      </c>
      <c r="J22" s="20">
        <v>90</v>
      </c>
      <c r="K22" s="18">
        <v>94</v>
      </c>
      <c r="L22" s="79" t="s">
        <v>250</v>
      </c>
      <c r="M22" s="14">
        <f>MAX(G22:I22)</f>
        <v>76</v>
      </c>
      <c r="N22" s="14">
        <f>MAX(J22:L22)</f>
        <v>94</v>
      </c>
      <c r="O22" s="21">
        <f>M22+N22</f>
        <v>170</v>
      </c>
      <c r="P22" s="22">
        <v>2</v>
      </c>
      <c r="Q22" s="23">
        <f>O22*F22</f>
        <v>179.79116959531555</v>
      </c>
      <c r="R22">
        <v>1.248</v>
      </c>
      <c r="S22">
        <f>Q22*R22</f>
        <v>224.3793796549538</v>
      </c>
      <c r="T22" t="s">
        <v>210</v>
      </c>
      <c r="U22" t="s">
        <v>245</v>
      </c>
    </row>
    <row r="23" spans="1:17" ht="12.75">
      <c r="A23" s="97" t="s">
        <v>251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21" ht="12.75">
      <c r="A24" s="11">
        <v>8</v>
      </c>
      <c r="B24" s="12" t="s">
        <v>252</v>
      </c>
      <c r="C24" s="13">
        <v>1983</v>
      </c>
      <c r="D24" s="14" t="s">
        <v>217</v>
      </c>
      <c r="E24" s="15">
        <v>116.5</v>
      </c>
      <c r="F24" s="16">
        <f>POWER(10,(0.75194503*(LOG10(E24/175.508)*LOG10(E24/175.508))))</f>
        <v>1.0563719522101445</v>
      </c>
      <c r="G24" s="17">
        <v>105</v>
      </c>
      <c r="H24" s="18">
        <v>110</v>
      </c>
      <c r="I24" s="25">
        <v>115</v>
      </c>
      <c r="J24" s="20">
        <v>125</v>
      </c>
      <c r="K24" s="18">
        <v>133</v>
      </c>
      <c r="L24" s="18">
        <v>140</v>
      </c>
      <c r="M24" s="14">
        <f>MAX(G24:I24)</f>
        <v>115</v>
      </c>
      <c r="N24" s="14">
        <f>MAX(J24:L24)</f>
        <v>140</v>
      </c>
      <c r="O24" s="21">
        <f>M24+N24</f>
        <v>255</v>
      </c>
      <c r="P24" s="22">
        <v>1</v>
      </c>
      <c r="Q24" s="23">
        <f>O24*F24</f>
        <v>269.3748478135868</v>
      </c>
      <c r="R24">
        <v>1.096</v>
      </c>
      <c r="S24">
        <f>Q24*R24</f>
        <v>295.2348332036912</v>
      </c>
      <c r="T24" t="s">
        <v>214</v>
      </c>
      <c r="U24" t="s">
        <v>245</v>
      </c>
    </row>
    <row r="25" ht="12.75">
      <c r="P25" s="8"/>
    </row>
    <row r="26" spans="1:17" ht="12.75">
      <c r="A26" s="58"/>
      <c r="B26" s="58"/>
      <c r="C26" s="58"/>
      <c r="D26" s="59"/>
      <c r="E26" s="60"/>
      <c r="F26" s="61"/>
      <c r="G26" s="58"/>
      <c r="H26" s="62"/>
      <c r="I26" s="59"/>
      <c r="J26" s="58"/>
      <c r="K26" s="62"/>
      <c r="L26" s="62"/>
      <c r="M26" s="59"/>
      <c r="N26" s="59"/>
      <c r="O26" s="59"/>
      <c r="P26" s="63"/>
      <c r="Q26" s="64"/>
    </row>
    <row r="27" spans="2:16" ht="12.75">
      <c r="B27" s="65" t="s">
        <v>74</v>
      </c>
      <c r="C27" s="66" t="s">
        <v>75</v>
      </c>
      <c r="D27" s="67"/>
      <c r="E27" s="98" t="s">
        <v>76</v>
      </c>
      <c r="F27" s="98"/>
      <c r="G27" s="66" t="s">
        <v>87</v>
      </c>
      <c r="H27" s="66"/>
      <c r="I27" s="68"/>
      <c r="J27" s="65" t="s">
        <v>78</v>
      </c>
      <c r="K27" s="69" t="s">
        <v>79</v>
      </c>
      <c r="M27" t="s">
        <v>80</v>
      </c>
      <c r="N27" s="70" t="s">
        <v>81</v>
      </c>
      <c r="P27" s="8"/>
    </row>
    <row r="28" spans="2:16" ht="12.75">
      <c r="B28" s="58"/>
      <c r="C28" s="66" t="s">
        <v>77</v>
      </c>
      <c r="D28" s="67"/>
      <c r="E28" s="4"/>
      <c r="F28" s="5"/>
      <c r="G28" s="66" t="s">
        <v>83</v>
      </c>
      <c r="H28" s="66"/>
      <c r="I28" s="68"/>
      <c r="J28" s="6" t="s">
        <v>84</v>
      </c>
      <c r="K28" t="s">
        <v>85</v>
      </c>
      <c r="L28" s="69"/>
      <c r="N28" t="s">
        <v>86</v>
      </c>
      <c r="P28" s="8"/>
    </row>
    <row r="29" spans="2:16" ht="12.75">
      <c r="B29" s="71"/>
      <c r="C29" s="66"/>
      <c r="D29" s="67"/>
      <c r="E29" s="4"/>
      <c r="F29" s="5"/>
      <c r="G29" s="66" t="s">
        <v>89</v>
      </c>
      <c r="H29" s="7"/>
      <c r="J29" s="4"/>
      <c r="K29" s="4"/>
      <c r="N29" s="72"/>
      <c r="P29" s="8"/>
    </row>
    <row r="30" spans="2:16" ht="12.75">
      <c r="B30" s="71"/>
      <c r="C30" s="66"/>
      <c r="D30" s="67"/>
      <c r="E30" s="4"/>
      <c r="F30" s="6" t="s">
        <v>88</v>
      </c>
      <c r="G30" s="66" t="s">
        <v>89</v>
      </c>
      <c r="H30" s="7"/>
      <c r="J30" s="4"/>
      <c r="K30" s="4"/>
      <c r="N30" s="72"/>
      <c r="P30" s="8"/>
    </row>
    <row r="32" spans="1:17" ht="12.75">
      <c r="A32" s="97" t="s">
        <v>44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ht="12.75">
      <c r="A33" s="11">
        <v>9</v>
      </c>
      <c r="B33" s="12" t="s">
        <v>45</v>
      </c>
      <c r="C33" s="13">
        <v>2005</v>
      </c>
      <c r="D33" s="14" t="s">
        <v>24</v>
      </c>
      <c r="E33" s="15">
        <v>52</v>
      </c>
      <c r="F33" s="16">
        <f>POWER(10,(0.75194503*(LOG10(E33/175.508)*LOG10(E33/175.508))))</f>
        <v>1.6213001442428483</v>
      </c>
      <c r="G33" s="17">
        <v>30</v>
      </c>
      <c r="H33" s="18">
        <v>32</v>
      </c>
      <c r="I33" s="25">
        <v>34</v>
      </c>
      <c r="J33" s="20">
        <v>40</v>
      </c>
      <c r="K33" s="24" t="s">
        <v>46</v>
      </c>
      <c r="L33" s="24" t="s">
        <v>34</v>
      </c>
      <c r="M33" s="14">
        <f>MAX(G33:I33)</f>
        <v>34</v>
      </c>
      <c r="N33" s="14">
        <f>MAX(J33:L33)</f>
        <v>40</v>
      </c>
      <c r="O33" s="21">
        <f>M33+N33</f>
        <v>74</v>
      </c>
      <c r="P33" s="22">
        <v>1</v>
      </c>
      <c r="Q33" s="23">
        <f>O33*F33</f>
        <v>119.97621067397077</v>
      </c>
    </row>
    <row r="34" spans="1:17" ht="12.75">
      <c r="A34" s="97" t="s">
        <v>253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ht="12.75">
      <c r="A35" s="11">
        <v>2</v>
      </c>
      <c r="B35" s="12" t="s">
        <v>178</v>
      </c>
      <c r="C35" s="13">
        <v>1962</v>
      </c>
      <c r="D35" s="14" t="s">
        <v>179</v>
      </c>
      <c r="E35" s="15">
        <v>57.7</v>
      </c>
      <c r="F35" s="16">
        <f>POWER(10,(0.75194503*(LOG10(E35/175.508)*LOG10(E35/175.508))))</f>
        <v>1.4979885113009042</v>
      </c>
      <c r="G35" s="17">
        <v>40</v>
      </c>
      <c r="H35" s="18">
        <v>50</v>
      </c>
      <c r="I35" s="25">
        <v>55</v>
      </c>
      <c r="J35" s="20">
        <v>50</v>
      </c>
      <c r="K35" s="18">
        <v>60</v>
      </c>
      <c r="L35" s="24" t="s">
        <v>180</v>
      </c>
      <c r="M35" s="14">
        <f>MAX(G35:I35)</f>
        <v>55</v>
      </c>
      <c r="N35" s="14">
        <f>MAX(J35:L35)</f>
        <v>60</v>
      </c>
      <c r="O35" s="21">
        <f>M35+N35</f>
        <v>115</v>
      </c>
      <c r="P35" s="22">
        <v>1</v>
      </c>
      <c r="Q35" s="23">
        <f>O35*F35</f>
        <v>172.26867879960398</v>
      </c>
    </row>
    <row r="36" spans="1:17" ht="12.75">
      <c r="A36" s="97" t="s">
        <v>48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12.75">
      <c r="A37" s="11">
        <v>10</v>
      </c>
      <c r="B37" s="12" t="s">
        <v>49</v>
      </c>
      <c r="C37" s="13">
        <v>2007</v>
      </c>
      <c r="D37" s="14" t="s">
        <v>24</v>
      </c>
      <c r="E37" s="15">
        <v>61.8</v>
      </c>
      <c r="F37" s="16">
        <f>POWER(10,(0.75194503*(LOG10(E37/175.508)*LOG10(E37/175.508))))</f>
        <v>1.4273027060598642</v>
      </c>
      <c r="G37" s="75" t="s">
        <v>50</v>
      </c>
      <c r="H37" s="18">
        <v>50</v>
      </c>
      <c r="I37" s="19" t="s">
        <v>51</v>
      </c>
      <c r="J37" s="20">
        <v>63</v>
      </c>
      <c r="K37" s="24" t="s">
        <v>52</v>
      </c>
      <c r="L37" s="24" t="s">
        <v>52</v>
      </c>
      <c r="M37" s="14">
        <f>MAX(G37:I37)</f>
        <v>50</v>
      </c>
      <c r="N37" s="14">
        <f>MAX(J37:L37)</f>
        <v>63</v>
      </c>
      <c r="O37" s="21">
        <f>M37+N37</f>
        <v>113</v>
      </c>
      <c r="P37" s="22">
        <v>1</v>
      </c>
      <c r="Q37" s="23">
        <f>O37*F37</f>
        <v>161.28520578476466</v>
      </c>
    </row>
    <row r="38" spans="1:17" ht="12.75">
      <c r="A38" s="11">
        <v>4</v>
      </c>
      <c r="B38" s="12" t="s">
        <v>183</v>
      </c>
      <c r="C38" s="13">
        <v>1949</v>
      </c>
      <c r="D38" s="14" t="s">
        <v>37</v>
      </c>
      <c r="E38" s="15">
        <v>67</v>
      </c>
      <c r="F38" s="16">
        <f>POWER(10,(0.75194503*(LOG10(E38/175.508)*LOG10(E38/175.508))))</f>
        <v>1.3537002449858386</v>
      </c>
      <c r="G38" s="17">
        <v>42</v>
      </c>
      <c r="H38" s="18">
        <v>45</v>
      </c>
      <c r="I38" s="19" t="s">
        <v>184</v>
      </c>
      <c r="J38" s="20">
        <v>62</v>
      </c>
      <c r="K38" s="18">
        <v>65</v>
      </c>
      <c r="L38" s="24" t="s">
        <v>185</v>
      </c>
      <c r="M38" s="14">
        <f>MAX(G38:I38)</f>
        <v>45</v>
      </c>
      <c r="N38" s="14">
        <f>MAX(J38:L38)</f>
        <v>65</v>
      </c>
      <c r="O38" s="21">
        <f>M38+N38</f>
        <v>110</v>
      </c>
      <c r="P38" s="22">
        <v>2</v>
      </c>
      <c r="Q38" s="23">
        <f>O38*F38</f>
        <v>148.90702694844225</v>
      </c>
    </row>
    <row r="39" spans="1:17" ht="12.75">
      <c r="A39" s="97" t="s">
        <v>55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2.75">
      <c r="A40" s="11">
        <v>11</v>
      </c>
      <c r="B40" s="12" t="s">
        <v>56</v>
      </c>
      <c r="C40" s="13">
        <v>2004</v>
      </c>
      <c r="D40" s="14" t="s">
        <v>37</v>
      </c>
      <c r="E40" s="15">
        <v>67.65</v>
      </c>
      <c r="F40" s="16">
        <f>POWER(10,(0.75194503*(LOG10(E40/175.508)*LOG10(E40/175.508))))</f>
        <v>1.3455458438573453</v>
      </c>
      <c r="G40" s="17">
        <v>75</v>
      </c>
      <c r="H40" s="24" t="s">
        <v>57</v>
      </c>
      <c r="I40" s="19" t="s">
        <v>58</v>
      </c>
      <c r="J40" s="20">
        <v>95</v>
      </c>
      <c r="K40" s="18">
        <v>100</v>
      </c>
      <c r="L40" s="24" t="s">
        <v>59</v>
      </c>
      <c r="M40" s="14">
        <f>MAX(G40:I40)</f>
        <v>75</v>
      </c>
      <c r="N40" s="14">
        <f>MAX(J40:L40)</f>
        <v>100</v>
      </c>
      <c r="O40" s="21">
        <f>M40+N40</f>
        <v>175</v>
      </c>
      <c r="P40" s="22">
        <v>1</v>
      </c>
      <c r="Q40" s="23">
        <f>O40*F40</f>
        <v>235.47052267503543</v>
      </c>
    </row>
    <row r="41" spans="1:17" ht="12.75">
      <c r="A41" s="11">
        <v>14</v>
      </c>
      <c r="B41" s="12" t="s">
        <v>61</v>
      </c>
      <c r="C41" s="13">
        <v>2003</v>
      </c>
      <c r="D41" s="14" t="s">
        <v>62</v>
      </c>
      <c r="E41" s="15">
        <v>71.4</v>
      </c>
      <c r="F41" s="16">
        <f>POWER(10,(0.75194503*(LOG10(E41/175.508)*LOG10(E41/175.508))))</f>
        <v>1.302333642513534</v>
      </c>
      <c r="G41" s="75" t="s">
        <v>63</v>
      </c>
      <c r="H41" s="18">
        <v>55</v>
      </c>
      <c r="I41" s="25">
        <v>60</v>
      </c>
      <c r="J41" s="20">
        <v>65</v>
      </c>
      <c r="K41" s="18">
        <v>70</v>
      </c>
      <c r="L41" s="24" t="s">
        <v>64</v>
      </c>
      <c r="M41" s="14">
        <f>MAX(G41:I41)</f>
        <v>60</v>
      </c>
      <c r="N41" s="14">
        <f>MAX(J41:L41)</f>
        <v>70</v>
      </c>
      <c r="O41" s="21">
        <f>M41+N41</f>
        <v>130</v>
      </c>
      <c r="P41" s="22">
        <v>2</v>
      </c>
      <c r="Q41" s="23">
        <f>O41*F41</f>
        <v>169.3033735267594</v>
      </c>
    </row>
    <row r="42" spans="1:17" ht="12.75">
      <c r="A42" s="11">
        <v>1</v>
      </c>
      <c r="B42" s="12" t="s">
        <v>188</v>
      </c>
      <c r="C42" s="13">
        <v>1948</v>
      </c>
      <c r="D42" s="14" t="s">
        <v>189</v>
      </c>
      <c r="E42" s="15">
        <v>73</v>
      </c>
      <c r="F42" s="16">
        <f>POWER(10,(0.75194503*(LOG10(E42/175.508)*LOG10(E42/175.508))))</f>
        <v>1.2856958089245487</v>
      </c>
      <c r="G42" s="17">
        <v>37</v>
      </c>
      <c r="H42" s="18">
        <v>42</v>
      </c>
      <c r="I42" s="19" t="s">
        <v>190</v>
      </c>
      <c r="J42" s="20">
        <v>47</v>
      </c>
      <c r="K42" s="24" t="s">
        <v>191</v>
      </c>
      <c r="L42" s="24" t="s">
        <v>51</v>
      </c>
      <c r="M42" s="14">
        <f>MAX(G42:I42)</f>
        <v>42</v>
      </c>
      <c r="N42" s="14">
        <f>MAX(J42:L42)</f>
        <v>47</v>
      </c>
      <c r="O42" s="21">
        <f>M42+N42</f>
        <v>89</v>
      </c>
      <c r="P42" s="22">
        <v>3</v>
      </c>
      <c r="Q42" s="23">
        <f>O42*F42</f>
        <v>114.42692699428484</v>
      </c>
    </row>
    <row r="43" spans="1:17" ht="12.75">
      <c r="A43" s="11">
        <v>12</v>
      </c>
      <c r="B43" s="12" t="s">
        <v>65</v>
      </c>
      <c r="C43" s="13">
        <v>2007</v>
      </c>
      <c r="D43" s="14" t="s">
        <v>37</v>
      </c>
      <c r="E43" s="15">
        <v>70.5</v>
      </c>
      <c r="F43" s="16">
        <f>POWER(10,(0.75194503*(LOG10(E43/175.508)*LOG10(E43/175.508))))</f>
        <v>1.312143157314862</v>
      </c>
      <c r="G43" s="17">
        <v>35</v>
      </c>
      <c r="H43" s="18">
        <v>38</v>
      </c>
      <c r="I43" s="19" t="s">
        <v>66</v>
      </c>
      <c r="J43" s="20">
        <v>45</v>
      </c>
      <c r="K43" s="24" t="s">
        <v>67</v>
      </c>
      <c r="L43" s="24" t="s">
        <v>67</v>
      </c>
      <c r="M43" s="14">
        <f>MAX(G43:I43)</f>
        <v>38</v>
      </c>
      <c r="N43" s="14">
        <f>MAX(J43:L43)</f>
        <v>45</v>
      </c>
      <c r="O43" s="21">
        <f>M43+N43</f>
        <v>83</v>
      </c>
      <c r="P43" s="22">
        <v>4</v>
      </c>
      <c r="Q43" s="23">
        <f>O43*F43</f>
        <v>108.90788205713355</v>
      </c>
    </row>
    <row r="44" spans="1:17" ht="12.75">
      <c r="A44" s="11">
        <v>13</v>
      </c>
      <c r="B44" s="12" t="s">
        <v>68</v>
      </c>
      <c r="C44" s="13">
        <v>2008</v>
      </c>
      <c r="D44" s="14" t="s">
        <v>28</v>
      </c>
      <c r="E44" s="15">
        <v>71.1</v>
      </c>
      <c r="F44" s="16">
        <f>POWER(10,(0.75194503*(LOG10(E44/175.508)*LOG10(E44/175.508))))</f>
        <v>1.3055663024655377</v>
      </c>
      <c r="G44" s="17">
        <v>30</v>
      </c>
      <c r="H44" s="18">
        <v>33</v>
      </c>
      <c r="I44" s="25">
        <v>35</v>
      </c>
      <c r="J44" s="20">
        <v>40</v>
      </c>
      <c r="K44" s="18">
        <v>44</v>
      </c>
      <c r="L44" s="24" t="s">
        <v>69</v>
      </c>
      <c r="M44" s="14">
        <f>MAX(G44:I44)</f>
        <v>35</v>
      </c>
      <c r="N44" s="14">
        <f>MAX(J44:L44)</f>
        <v>44</v>
      </c>
      <c r="O44" s="21">
        <f>M44+N44</f>
        <v>79</v>
      </c>
      <c r="P44" s="22">
        <v>5</v>
      </c>
      <c r="Q44" s="23">
        <f>O44*F44</f>
        <v>103.13973789477748</v>
      </c>
    </row>
    <row r="45" spans="1:17" ht="12.75">
      <c r="A45" s="97" t="s">
        <v>70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12.75">
      <c r="A46" s="11">
        <v>10</v>
      </c>
      <c r="B46" s="12" t="s">
        <v>208</v>
      </c>
      <c r="C46" s="13">
        <v>1975</v>
      </c>
      <c r="D46" s="14" t="s">
        <v>147</v>
      </c>
      <c r="E46" s="15">
        <v>80.4</v>
      </c>
      <c r="F46" s="16">
        <f aca="true" t="shared" si="0" ref="F46:F54">POWER(10,(0.75194503*(LOG10(E46/175.508)*LOG10(E46/175.508))))</f>
        <v>1.2202114939610573</v>
      </c>
      <c r="G46" s="75" t="s">
        <v>209</v>
      </c>
      <c r="H46" s="24" t="s">
        <v>209</v>
      </c>
      <c r="I46" s="25">
        <v>90</v>
      </c>
      <c r="J46" s="20">
        <v>110</v>
      </c>
      <c r="K46" s="24" t="s">
        <v>158</v>
      </c>
      <c r="L46" s="18">
        <v>117</v>
      </c>
      <c r="M46" s="14">
        <f aca="true" t="shared" si="1" ref="M46:M54">MAX(G46:I46)</f>
        <v>90</v>
      </c>
      <c r="N46" s="14">
        <f aca="true" t="shared" si="2" ref="N46:N54">MAX(J46:L46)</f>
        <v>117</v>
      </c>
      <c r="O46" s="21">
        <f aca="true" t="shared" si="3" ref="O46:O54">M46+N46</f>
        <v>207</v>
      </c>
      <c r="P46" s="22">
        <v>1</v>
      </c>
      <c r="Q46" s="23">
        <f aca="true" t="shared" si="4" ref="Q46:Q54">O46*F46</f>
        <v>252.58377924993886</v>
      </c>
    </row>
    <row r="47" spans="1:17" ht="12.75">
      <c r="A47" s="11">
        <v>1</v>
      </c>
      <c r="B47" s="12" t="s">
        <v>134</v>
      </c>
      <c r="C47" s="13">
        <v>1998</v>
      </c>
      <c r="D47" s="14" t="s">
        <v>20</v>
      </c>
      <c r="E47" s="15">
        <v>78.8</v>
      </c>
      <c r="F47" s="16">
        <f t="shared" si="0"/>
        <v>1.2329446637811587</v>
      </c>
      <c r="G47" s="17">
        <v>75</v>
      </c>
      <c r="H47" s="76" t="s">
        <v>135</v>
      </c>
      <c r="I47" s="77" t="s">
        <v>135</v>
      </c>
      <c r="J47" s="20">
        <v>101</v>
      </c>
      <c r="K47" s="18">
        <v>106</v>
      </c>
      <c r="L47" s="18">
        <v>110</v>
      </c>
      <c r="M47" s="14">
        <f t="shared" si="1"/>
        <v>75</v>
      </c>
      <c r="N47" s="14">
        <f t="shared" si="2"/>
        <v>110</v>
      </c>
      <c r="O47" s="21">
        <f t="shared" si="3"/>
        <v>185</v>
      </c>
      <c r="P47" s="22">
        <v>2</v>
      </c>
      <c r="Q47" s="23">
        <f t="shared" si="4"/>
        <v>228.09476279951437</v>
      </c>
    </row>
    <row r="48" spans="1:17" ht="12.75">
      <c r="A48" s="11">
        <v>7</v>
      </c>
      <c r="B48" s="12" t="s">
        <v>205</v>
      </c>
      <c r="C48" s="13">
        <v>1963</v>
      </c>
      <c r="D48" s="14" t="s">
        <v>37</v>
      </c>
      <c r="E48" s="15">
        <v>81</v>
      </c>
      <c r="F48" s="16">
        <f t="shared" si="0"/>
        <v>1.2156164365965496</v>
      </c>
      <c r="G48" s="17">
        <v>75</v>
      </c>
      <c r="H48" s="18">
        <v>82</v>
      </c>
      <c r="I48" s="19" t="s">
        <v>206</v>
      </c>
      <c r="J48" s="20">
        <v>90</v>
      </c>
      <c r="K48" s="18">
        <v>96</v>
      </c>
      <c r="L48" s="18">
        <v>100</v>
      </c>
      <c r="M48" s="14">
        <f t="shared" si="1"/>
        <v>82</v>
      </c>
      <c r="N48" s="14">
        <f t="shared" si="2"/>
        <v>100</v>
      </c>
      <c r="O48" s="21">
        <f t="shared" si="3"/>
        <v>182</v>
      </c>
      <c r="P48" s="22">
        <v>3</v>
      </c>
      <c r="Q48" s="23">
        <f t="shared" si="4"/>
        <v>221.24219146057203</v>
      </c>
    </row>
    <row r="49" spans="1:17" ht="12.75">
      <c r="A49" s="11">
        <v>8</v>
      </c>
      <c r="B49" s="12" t="s">
        <v>212</v>
      </c>
      <c r="C49" s="13">
        <v>1984</v>
      </c>
      <c r="D49" s="14" t="s">
        <v>62</v>
      </c>
      <c r="E49" s="15">
        <v>78.5</v>
      </c>
      <c r="F49" s="16">
        <f t="shared" si="0"/>
        <v>1.2354126523442308</v>
      </c>
      <c r="G49" s="17">
        <v>70</v>
      </c>
      <c r="H49" s="24" t="s">
        <v>64</v>
      </c>
      <c r="I49" s="19" t="s">
        <v>64</v>
      </c>
      <c r="J49" s="20">
        <v>95</v>
      </c>
      <c r="K49" s="18">
        <v>100</v>
      </c>
      <c r="L49" s="24" t="s">
        <v>213</v>
      </c>
      <c r="M49" s="14">
        <f t="shared" si="1"/>
        <v>70</v>
      </c>
      <c r="N49" s="14">
        <f t="shared" si="2"/>
        <v>100</v>
      </c>
      <c r="O49" s="21">
        <f t="shared" si="3"/>
        <v>170</v>
      </c>
      <c r="P49" s="22">
        <v>4</v>
      </c>
      <c r="Q49" s="23">
        <f t="shared" si="4"/>
        <v>210.02015089851923</v>
      </c>
    </row>
    <row r="50" spans="1:17" ht="12.75">
      <c r="A50" s="11">
        <v>2</v>
      </c>
      <c r="B50" s="12" t="s">
        <v>137</v>
      </c>
      <c r="C50" s="13">
        <v>1999</v>
      </c>
      <c r="D50" s="14" t="s">
        <v>62</v>
      </c>
      <c r="E50" s="15">
        <v>75.3</v>
      </c>
      <c r="F50" s="16">
        <f t="shared" si="0"/>
        <v>1.2634438586679217</v>
      </c>
      <c r="G50" s="17">
        <v>65</v>
      </c>
      <c r="H50" s="18">
        <v>70</v>
      </c>
      <c r="I50" s="77" t="s">
        <v>64</v>
      </c>
      <c r="J50" s="20">
        <v>85</v>
      </c>
      <c r="K50" s="76" t="s">
        <v>138</v>
      </c>
      <c r="L50" s="76" t="s">
        <v>139</v>
      </c>
      <c r="M50" s="14">
        <f t="shared" si="1"/>
        <v>70</v>
      </c>
      <c r="N50" s="14">
        <f t="shared" si="2"/>
        <v>85</v>
      </c>
      <c r="O50" s="21">
        <f t="shared" si="3"/>
        <v>155</v>
      </c>
      <c r="P50" s="22">
        <v>5</v>
      </c>
      <c r="Q50" s="23">
        <f t="shared" si="4"/>
        <v>195.83379809352786</v>
      </c>
    </row>
    <row r="51" spans="1:17" ht="12.75">
      <c r="A51" s="11">
        <v>15</v>
      </c>
      <c r="B51" s="12" t="s">
        <v>71</v>
      </c>
      <c r="C51" s="13">
        <v>2002</v>
      </c>
      <c r="D51" s="14" t="s">
        <v>62</v>
      </c>
      <c r="E51" s="15">
        <v>73.2</v>
      </c>
      <c r="F51" s="16">
        <f t="shared" si="0"/>
        <v>1.2836851194544838</v>
      </c>
      <c r="G51" s="17">
        <v>55</v>
      </c>
      <c r="H51" s="24" t="s">
        <v>72</v>
      </c>
      <c r="I51" s="25">
        <v>60</v>
      </c>
      <c r="J51" s="20">
        <v>65</v>
      </c>
      <c r="K51" s="24" t="s">
        <v>73</v>
      </c>
      <c r="L51" s="24" t="s">
        <v>73</v>
      </c>
      <c r="M51" s="14">
        <f t="shared" si="1"/>
        <v>60</v>
      </c>
      <c r="N51" s="14">
        <f t="shared" si="2"/>
        <v>65</v>
      </c>
      <c r="O51" s="21">
        <f t="shared" si="3"/>
        <v>125</v>
      </c>
      <c r="P51" s="22">
        <v>6</v>
      </c>
      <c r="Q51" s="23">
        <f t="shared" si="4"/>
        <v>160.46063993181048</v>
      </c>
    </row>
    <row r="52" spans="1:17" ht="12.75">
      <c r="A52" s="11">
        <v>5</v>
      </c>
      <c r="B52" s="12" t="s">
        <v>201</v>
      </c>
      <c r="C52" s="13">
        <v>1959</v>
      </c>
      <c r="D52" s="14" t="s">
        <v>37</v>
      </c>
      <c r="E52" s="15">
        <v>80.7</v>
      </c>
      <c r="F52" s="16">
        <f t="shared" si="0"/>
        <v>1.2179020312535995</v>
      </c>
      <c r="G52" s="17">
        <v>45</v>
      </c>
      <c r="H52" s="24" t="s">
        <v>51</v>
      </c>
      <c r="I52" s="25">
        <v>53</v>
      </c>
      <c r="J52" s="20">
        <v>65</v>
      </c>
      <c r="K52" s="18">
        <v>70</v>
      </c>
      <c r="L52" s="24" t="s">
        <v>202</v>
      </c>
      <c r="M52" s="14">
        <f t="shared" si="1"/>
        <v>53</v>
      </c>
      <c r="N52" s="14">
        <f t="shared" si="2"/>
        <v>70</v>
      </c>
      <c r="O52" s="21">
        <f t="shared" si="3"/>
        <v>123</v>
      </c>
      <c r="P52" s="22">
        <v>7</v>
      </c>
      <c r="Q52" s="23">
        <f t="shared" si="4"/>
        <v>149.80194984419273</v>
      </c>
    </row>
    <row r="53" spans="1:17" ht="12.75">
      <c r="A53" s="11">
        <v>6</v>
      </c>
      <c r="B53" s="12" t="s">
        <v>193</v>
      </c>
      <c r="C53" s="13">
        <v>1941</v>
      </c>
      <c r="D53" s="14" t="s">
        <v>194</v>
      </c>
      <c r="E53" s="15">
        <v>76.8</v>
      </c>
      <c r="F53" s="16">
        <f t="shared" si="0"/>
        <v>1.2499041604806405</v>
      </c>
      <c r="G53" s="17">
        <v>50</v>
      </c>
      <c r="H53" s="18">
        <v>55</v>
      </c>
      <c r="I53" s="19" t="s">
        <v>195</v>
      </c>
      <c r="J53" s="74" t="s">
        <v>72</v>
      </c>
      <c r="K53" s="24" t="s">
        <v>72</v>
      </c>
      <c r="L53" s="18">
        <v>60</v>
      </c>
      <c r="M53" s="14">
        <f t="shared" si="1"/>
        <v>55</v>
      </c>
      <c r="N53" s="14">
        <f t="shared" si="2"/>
        <v>60</v>
      </c>
      <c r="O53" s="21">
        <f t="shared" si="3"/>
        <v>115</v>
      </c>
      <c r="P53" s="22">
        <v>8</v>
      </c>
      <c r="Q53" s="23">
        <f t="shared" si="4"/>
        <v>143.73897845527364</v>
      </c>
    </row>
    <row r="54" spans="1:17" ht="12.75">
      <c r="A54" s="11">
        <v>3</v>
      </c>
      <c r="B54" s="12" t="s">
        <v>198</v>
      </c>
      <c r="C54" s="13">
        <v>1952</v>
      </c>
      <c r="D54" s="14" t="s">
        <v>37</v>
      </c>
      <c r="E54" s="15">
        <v>74.6</v>
      </c>
      <c r="F54" s="16">
        <f t="shared" si="0"/>
        <v>1.2700186030372111</v>
      </c>
      <c r="G54" s="17">
        <v>40</v>
      </c>
      <c r="H54" s="24" t="s">
        <v>34</v>
      </c>
      <c r="I54" s="25">
        <v>45</v>
      </c>
      <c r="J54" s="20">
        <v>60</v>
      </c>
      <c r="K54" s="24" t="s">
        <v>180</v>
      </c>
      <c r="L54" s="24" t="s">
        <v>180</v>
      </c>
      <c r="M54" s="14">
        <f t="shared" si="1"/>
        <v>45</v>
      </c>
      <c r="N54" s="14">
        <f t="shared" si="2"/>
        <v>60</v>
      </c>
      <c r="O54" s="21">
        <f t="shared" si="3"/>
        <v>105</v>
      </c>
      <c r="P54" s="22">
        <v>9</v>
      </c>
      <c r="Q54" s="23">
        <f t="shared" si="4"/>
        <v>133.35195331890716</v>
      </c>
    </row>
    <row r="55" spans="1:17" ht="12.75">
      <c r="A55" s="97" t="s">
        <v>140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ht="12.75">
      <c r="A56" s="11">
        <v>3</v>
      </c>
      <c r="B56" s="12" t="s">
        <v>141</v>
      </c>
      <c r="C56" s="13">
        <v>1999</v>
      </c>
      <c r="D56" s="14" t="s">
        <v>142</v>
      </c>
      <c r="E56" s="15">
        <v>83.2</v>
      </c>
      <c r="F56" s="16">
        <f aca="true" t="shared" si="5" ref="F56:F61">POWER(10,(0.75194503*(LOG10(E56/175.508)*LOG10(E56/175.508))))</f>
        <v>1.199556720269038</v>
      </c>
      <c r="G56" s="17">
        <v>138</v>
      </c>
      <c r="H56" s="18">
        <v>144</v>
      </c>
      <c r="I56" s="77" t="s">
        <v>143</v>
      </c>
      <c r="J56" s="20">
        <v>170</v>
      </c>
      <c r="K56" s="18">
        <v>176</v>
      </c>
      <c r="L56" s="76" t="s">
        <v>144</v>
      </c>
      <c r="M56" s="14">
        <f aca="true" t="shared" si="6" ref="M56:M61">MAX(G56:I56)</f>
        <v>144</v>
      </c>
      <c r="N56" s="14">
        <f aca="true" t="shared" si="7" ref="N56:N61">MAX(J56:L56)</f>
        <v>176</v>
      </c>
      <c r="O56" s="21">
        <f aca="true" t="shared" si="8" ref="O56:O61">M56+N56</f>
        <v>320</v>
      </c>
      <c r="P56" s="22">
        <v>1</v>
      </c>
      <c r="Q56" s="23">
        <f aca="true" t="shared" si="9" ref="Q56:Q61">O56*F56</f>
        <v>383.8581504860922</v>
      </c>
    </row>
    <row r="57" spans="1:17" ht="12.75">
      <c r="A57" s="11">
        <v>5</v>
      </c>
      <c r="B57" s="12" t="s">
        <v>146</v>
      </c>
      <c r="C57" s="13">
        <v>1990</v>
      </c>
      <c r="D57" s="14" t="s">
        <v>147</v>
      </c>
      <c r="E57" s="15">
        <v>88.9</v>
      </c>
      <c r="F57" s="16">
        <f t="shared" si="5"/>
        <v>1.1630903267346266</v>
      </c>
      <c r="G57" s="17">
        <v>117</v>
      </c>
      <c r="H57" s="76" t="s">
        <v>148</v>
      </c>
      <c r="I57" s="77" t="s">
        <v>148</v>
      </c>
      <c r="J57" s="20">
        <v>145</v>
      </c>
      <c r="K57" s="76" t="s">
        <v>143</v>
      </c>
      <c r="L57" s="76" t="s">
        <v>143</v>
      </c>
      <c r="M57" s="14">
        <f t="shared" si="6"/>
        <v>117</v>
      </c>
      <c r="N57" s="14">
        <f t="shared" si="7"/>
        <v>145</v>
      </c>
      <c r="O57" s="21">
        <f t="shared" si="8"/>
        <v>262</v>
      </c>
      <c r="P57" s="22">
        <v>2</v>
      </c>
      <c r="Q57" s="23">
        <f t="shared" si="9"/>
        <v>304.7296656044722</v>
      </c>
    </row>
    <row r="58" spans="1:17" ht="12.75">
      <c r="A58" s="11">
        <v>11</v>
      </c>
      <c r="B58" s="12" t="s">
        <v>216</v>
      </c>
      <c r="C58" s="13">
        <v>1984</v>
      </c>
      <c r="D58" s="14" t="s">
        <v>217</v>
      </c>
      <c r="E58" s="15">
        <v>86.4</v>
      </c>
      <c r="F58" s="16">
        <f t="shared" si="5"/>
        <v>1.1782355320997928</v>
      </c>
      <c r="G58" s="17">
        <v>105</v>
      </c>
      <c r="H58" s="24" t="s">
        <v>166</v>
      </c>
      <c r="I58" s="19" t="s">
        <v>166</v>
      </c>
      <c r="J58" s="20">
        <v>120</v>
      </c>
      <c r="K58" s="18">
        <v>130</v>
      </c>
      <c r="L58" s="24" t="s">
        <v>218</v>
      </c>
      <c r="M58" s="14">
        <f t="shared" si="6"/>
        <v>105</v>
      </c>
      <c r="N58" s="14">
        <f t="shared" si="7"/>
        <v>130</v>
      </c>
      <c r="O58" s="21">
        <f t="shared" si="8"/>
        <v>235</v>
      </c>
      <c r="P58" s="22">
        <v>3</v>
      </c>
      <c r="Q58" s="23">
        <f t="shared" si="9"/>
        <v>276.8853500434513</v>
      </c>
    </row>
    <row r="59" spans="1:17" ht="12.75">
      <c r="A59" s="11">
        <v>6</v>
      </c>
      <c r="B59" s="12" t="s">
        <v>149</v>
      </c>
      <c r="C59" s="13">
        <v>1988</v>
      </c>
      <c r="D59" s="14" t="s">
        <v>150</v>
      </c>
      <c r="E59" s="15">
        <v>89</v>
      </c>
      <c r="F59" s="16">
        <f t="shared" si="5"/>
        <v>1.162510070816343</v>
      </c>
      <c r="G59" s="17">
        <v>95</v>
      </c>
      <c r="H59" s="76" t="s">
        <v>151</v>
      </c>
      <c r="I59" s="25">
        <v>105</v>
      </c>
      <c r="J59" s="20">
        <v>125</v>
      </c>
      <c r="K59" s="76" t="s">
        <v>152</v>
      </c>
      <c r="L59" s="76" t="s">
        <v>153</v>
      </c>
      <c r="M59" s="14">
        <f t="shared" si="6"/>
        <v>105</v>
      </c>
      <c r="N59" s="14">
        <f t="shared" si="7"/>
        <v>125</v>
      </c>
      <c r="O59" s="21">
        <f t="shared" si="8"/>
        <v>230</v>
      </c>
      <c r="P59" s="22">
        <v>4</v>
      </c>
      <c r="Q59" s="23">
        <f t="shared" si="9"/>
        <v>267.3773162877589</v>
      </c>
    </row>
    <row r="60" spans="1:17" ht="12.75">
      <c r="A60" s="11">
        <v>9</v>
      </c>
      <c r="B60" s="12" t="s">
        <v>219</v>
      </c>
      <c r="C60" s="13">
        <v>1984</v>
      </c>
      <c r="D60" s="14" t="s">
        <v>62</v>
      </c>
      <c r="E60" s="15">
        <v>84.7</v>
      </c>
      <c r="F60" s="16">
        <f t="shared" si="5"/>
        <v>1.1892765677185477</v>
      </c>
      <c r="G60" s="17">
        <v>73</v>
      </c>
      <c r="H60" s="18">
        <v>78</v>
      </c>
      <c r="I60" s="19" t="s">
        <v>220</v>
      </c>
      <c r="J60" s="20">
        <v>100</v>
      </c>
      <c r="K60" s="24" t="s">
        <v>119</v>
      </c>
      <c r="L60" s="24" t="s">
        <v>119</v>
      </c>
      <c r="M60" s="14">
        <f t="shared" si="6"/>
        <v>78</v>
      </c>
      <c r="N60" s="14">
        <f t="shared" si="7"/>
        <v>100</v>
      </c>
      <c r="O60" s="21">
        <f t="shared" si="8"/>
        <v>178</v>
      </c>
      <c r="P60" s="22">
        <v>5</v>
      </c>
      <c r="Q60" s="23">
        <f t="shared" si="9"/>
        <v>211.6912290539015</v>
      </c>
    </row>
    <row r="61" spans="1:17" ht="12.75">
      <c r="A61" s="11">
        <v>4</v>
      </c>
      <c r="B61" s="12" t="s">
        <v>154</v>
      </c>
      <c r="C61" s="13">
        <v>2002</v>
      </c>
      <c r="D61" s="14" t="s">
        <v>20</v>
      </c>
      <c r="E61" s="15">
        <v>86.5</v>
      </c>
      <c r="F61" s="16">
        <f t="shared" si="5"/>
        <v>1.1776053625822174</v>
      </c>
      <c r="G61" s="17">
        <v>73</v>
      </c>
      <c r="H61" s="76" t="s">
        <v>155</v>
      </c>
      <c r="I61" s="77" t="s">
        <v>155</v>
      </c>
      <c r="J61" s="20">
        <v>90</v>
      </c>
      <c r="K61" s="18">
        <v>94</v>
      </c>
      <c r="L61" s="18">
        <v>97</v>
      </c>
      <c r="M61" s="14">
        <f t="shared" si="6"/>
        <v>73</v>
      </c>
      <c r="N61" s="14">
        <f t="shared" si="7"/>
        <v>97</v>
      </c>
      <c r="O61" s="21">
        <f t="shared" si="8"/>
        <v>170</v>
      </c>
      <c r="P61" s="22">
        <v>6</v>
      </c>
      <c r="Q61" s="23">
        <f t="shared" si="9"/>
        <v>200.19291163897697</v>
      </c>
    </row>
    <row r="62" spans="1:17" ht="12.75">
      <c r="A62" s="97" t="s">
        <v>156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ht="12.75">
      <c r="A63" s="11">
        <v>9</v>
      </c>
      <c r="B63" s="12" t="s">
        <v>227</v>
      </c>
      <c r="C63" s="13">
        <v>1982</v>
      </c>
      <c r="D63" s="14" t="s">
        <v>217</v>
      </c>
      <c r="E63" s="15">
        <v>96</v>
      </c>
      <c r="F63" s="16">
        <f aca="true" t="shared" si="10" ref="F63:F68">POWER(10,(0.75194503*(LOG10(E63/175.508)*LOG10(E63/175.508))))</f>
        <v>1.1262288162132235</v>
      </c>
      <c r="G63" s="17">
        <v>105</v>
      </c>
      <c r="H63" s="18">
        <v>112</v>
      </c>
      <c r="I63" s="25">
        <v>117</v>
      </c>
      <c r="J63" s="20">
        <v>135</v>
      </c>
      <c r="K63" s="18">
        <v>142</v>
      </c>
      <c r="L63" s="18">
        <v>147</v>
      </c>
      <c r="M63" s="14">
        <f aca="true" t="shared" si="11" ref="M63:M68">MAX(G63:I63)</f>
        <v>117</v>
      </c>
      <c r="N63" s="14">
        <f aca="true" t="shared" si="12" ref="N63:N68">MAX(J63:L63)</f>
        <v>147</v>
      </c>
      <c r="O63" s="21">
        <f aca="true" t="shared" si="13" ref="O63:O68">M63+N63</f>
        <v>264</v>
      </c>
      <c r="P63" s="22">
        <v>1</v>
      </c>
      <c r="Q63" s="23">
        <f aca="true" t="shared" si="14" ref="Q63:Q68">O63*F63</f>
        <v>297.324407480291</v>
      </c>
    </row>
    <row r="64" spans="1:17" ht="12.75">
      <c r="A64" s="11">
        <v>7</v>
      </c>
      <c r="B64" s="12" t="s">
        <v>157</v>
      </c>
      <c r="C64" s="13">
        <v>1998</v>
      </c>
      <c r="D64" s="14" t="s">
        <v>24</v>
      </c>
      <c r="E64" s="15">
        <v>89.1</v>
      </c>
      <c r="F64" s="16">
        <f t="shared" si="10"/>
        <v>1.1619317130428868</v>
      </c>
      <c r="G64" s="17">
        <v>107</v>
      </c>
      <c r="H64" s="18">
        <v>112</v>
      </c>
      <c r="I64" s="77" t="s">
        <v>158</v>
      </c>
      <c r="J64" s="20">
        <v>138</v>
      </c>
      <c r="K64" s="76" t="s">
        <v>159</v>
      </c>
      <c r="L64" s="76" t="s">
        <v>160</v>
      </c>
      <c r="M64" s="14">
        <f t="shared" si="11"/>
        <v>112</v>
      </c>
      <c r="N64" s="14">
        <f t="shared" si="12"/>
        <v>138</v>
      </c>
      <c r="O64" s="21">
        <f t="shared" si="13"/>
        <v>250</v>
      </c>
      <c r="P64" s="22">
        <v>2</v>
      </c>
      <c r="Q64" s="23">
        <f t="shared" si="14"/>
        <v>290.4829282607217</v>
      </c>
    </row>
    <row r="65" spans="1:17" ht="12.75">
      <c r="A65" s="11">
        <v>5</v>
      </c>
      <c r="B65" s="12" t="s">
        <v>223</v>
      </c>
      <c r="C65" s="13">
        <v>1969</v>
      </c>
      <c r="D65" s="14" t="s">
        <v>224</v>
      </c>
      <c r="E65" s="15">
        <v>95.3</v>
      </c>
      <c r="F65" s="16">
        <f t="shared" si="10"/>
        <v>1.1295011513363318</v>
      </c>
      <c r="G65" s="17">
        <v>95</v>
      </c>
      <c r="H65" s="18">
        <v>100</v>
      </c>
      <c r="I65" s="25">
        <v>103</v>
      </c>
      <c r="J65" s="20">
        <v>120</v>
      </c>
      <c r="K65" s="18">
        <v>126</v>
      </c>
      <c r="L65" s="79" t="s">
        <v>152</v>
      </c>
      <c r="M65" s="14">
        <f t="shared" si="11"/>
        <v>103</v>
      </c>
      <c r="N65" s="14">
        <f t="shared" si="12"/>
        <v>126</v>
      </c>
      <c r="O65" s="21">
        <f t="shared" si="13"/>
        <v>229</v>
      </c>
      <c r="P65" s="22">
        <v>3</v>
      </c>
      <c r="Q65" s="23">
        <f t="shared" si="14"/>
        <v>258.65576365602</v>
      </c>
    </row>
    <row r="66" spans="1:17" ht="12.75">
      <c r="A66" s="11">
        <v>6</v>
      </c>
      <c r="B66" s="12" t="s">
        <v>228</v>
      </c>
      <c r="C66" s="13">
        <v>1985</v>
      </c>
      <c r="D66" s="14" t="s">
        <v>150</v>
      </c>
      <c r="E66" s="15">
        <v>90.4</v>
      </c>
      <c r="F66" s="16">
        <f t="shared" si="10"/>
        <v>1.1545825547752555</v>
      </c>
      <c r="G66" s="80" t="s">
        <v>139</v>
      </c>
      <c r="H66" s="18">
        <v>95</v>
      </c>
      <c r="I66" s="81" t="s">
        <v>151</v>
      </c>
      <c r="J66" s="20">
        <v>121</v>
      </c>
      <c r="K66" s="79" t="s">
        <v>229</v>
      </c>
      <c r="L66" s="79" t="s">
        <v>229</v>
      </c>
      <c r="M66" s="14">
        <f t="shared" si="11"/>
        <v>95</v>
      </c>
      <c r="N66" s="14">
        <f t="shared" si="12"/>
        <v>121</v>
      </c>
      <c r="O66" s="21">
        <f t="shared" si="13"/>
        <v>216</v>
      </c>
      <c r="P66" s="22">
        <v>4</v>
      </c>
      <c r="Q66" s="23">
        <f t="shared" si="14"/>
        <v>249.38983183145518</v>
      </c>
    </row>
    <row r="67" spans="1:17" ht="12.75">
      <c r="A67" s="11">
        <v>8</v>
      </c>
      <c r="B67" s="12" t="s">
        <v>162</v>
      </c>
      <c r="C67" s="13">
        <v>2002</v>
      </c>
      <c r="D67" s="14" t="s">
        <v>20</v>
      </c>
      <c r="E67" s="15">
        <v>89.9</v>
      </c>
      <c r="F67" s="16">
        <f t="shared" si="10"/>
        <v>1.1573723246306364</v>
      </c>
      <c r="G67" s="17">
        <v>82</v>
      </c>
      <c r="H67" s="18">
        <v>87</v>
      </c>
      <c r="I67" s="25">
        <v>92</v>
      </c>
      <c r="J67" s="20">
        <v>114</v>
      </c>
      <c r="K67" s="76" t="s">
        <v>163</v>
      </c>
      <c r="L67" s="76" t="s">
        <v>164</v>
      </c>
      <c r="M67" s="14">
        <f t="shared" si="11"/>
        <v>92</v>
      </c>
      <c r="N67" s="14">
        <f t="shared" si="12"/>
        <v>114</v>
      </c>
      <c r="O67" s="21">
        <f t="shared" si="13"/>
        <v>206</v>
      </c>
      <c r="P67" s="22">
        <v>5</v>
      </c>
      <c r="Q67" s="23">
        <f t="shared" si="14"/>
        <v>238.4186988739111</v>
      </c>
    </row>
    <row r="68" spans="1:17" ht="12.75">
      <c r="A68" s="11">
        <v>9</v>
      </c>
      <c r="B68" s="12" t="s">
        <v>165</v>
      </c>
      <c r="C68" s="13">
        <v>1996</v>
      </c>
      <c r="D68" s="14" t="s">
        <v>24</v>
      </c>
      <c r="E68" s="15">
        <v>93.9</v>
      </c>
      <c r="F68" s="16">
        <f t="shared" si="10"/>
        <v>1.1362690928947095</v>
      </c>
      <c r="G68" s="17">
        <v>100</v>
      </c>
      <c r="H68" s="18">
        <v>108</v>
      </c>
      <c r="I68" s="77" t="s">
        <v>166</v>
      </c>
      <c r="J68" s="78" t="s">
        <v>148</v>
      </c>
      <c r="K68" s="76"/>
      <c r="L68" s="76"/>
      <c r="M68" s="14">
        <f t="shared" si="11"/>
        <v>108</v>
      </c>
      <c r="N68" s="14">
        <f t="shared" si="12"/>
        <v>0</v>
      </c>
      <c r="O68" s="21">
        <f t="shared" si="13"/>
        <v>108</v>
      </c>
      <c r="P68" s="22">
        <v>6</v>
      </c>
      <c r="Q68" s="23">
        <f t="shared" si="14"/>
        <v>122.71706203262862</v>
      </c>
    </row>
    <row r="69" spans="1:17" ht="12.75">
      <c r="A69" s="97" t="s">
        <v>167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1:17" ht="12.75">
      <c r="A70" s="11">
        <v>11</v>
      </c>
      <c r="B70" s="12" t="s">
        <v>237</v>
      </c>
      <c r="C70" s="13">
        <v>1974</v>
      </c>
      <c r="D70" s="14" t="s">
        <v>20</v>
      </c>
      <c r="E70" s="15">
        <v>101.8</v>
      </c>
      <c r="F70" s="16">
        <f>POWER(10,(0.75194503*(LOG10(E70/175.508)*LOG10(E70/175.508))))</f>
        <v>1.1017307133238372</v>
      </c>
      <c r="G70" s="17">
        <v>108</v>
      </c>
      <c r="H70" s="18">
        <v>113</v>
      </c>
      <c r="I70" s="25">
        <v>117</v>
      </c>
      <c r="J70" s="20">
        <v>140</v>
      </c>
      <c r="K70" s="18">
        <v>146</v>
      </c>
      <c r="L70" s="79" t="s">
        <v>238</v>
      </c>
      <c r="M70" s="14">
        <f>MAX(G70:I70)</f>
        <v>117</v>
      </c>
      <c r="N70" s="14">
        <f>MAX(J70:L70)</f>
        <v>146</v>
      </c>
      <c r="O70" s="21">
        <f>M70+N70</f>
        <v>263</v>
      </c>
      <c r="P70" s="22">
        <v>1</v>
      </c>
      <c r="Q70" s="23">
        <f>O70*F70</f>
        <v>289.7551776041692</v>
      </c>
    </row>
    <row r="71" spans="1:17" ht="12.75">
      <c r="A71" s="11">
        <v>7</v>
      </c>
      <c r="B71" s="12" t="s">
        <v>233</v>
      </c>
      <c r="C71" s="13">
        <v>1966</v>
      </c>
      <c r="D71" s="14" t="s">
        <v>142</v>
      </c>
      <c r="E71" s="15">
        <v>98.8</v>
      </c>
      <c r="F71" s="16">
        <f>POWER(10,(0.75194503*(LOG10(E71/175.508)*LOG10(E71/175.508))))</f>
        <v>1.1138424511994065</v>
      </c>
      <c r="G71" s="17">
        <v>100</v>
      </c>
      <c r="H71" s="18">
        <v>105</v>
      </c>
      <c r="I71" s="81" t="s">
        <v>234</v>
      </c>
      <c r="J71" s="20">
        <v>120</v>
      </c>
      <c r="K71" s="18">
        <v>130</v>
      </c>
      <c r="L71" s="79" t="s">
        <v>235</v>
      </c>
      <c r="M71" s="14">
        <f>MAX(G71:I71)</f>
        <v>105</v>
      </c>
      <c r="N71" s="14">
        <f>MAX(J71:L71)</f>
        <v>130</v>
      </c>
      <c r="O71" s="21">
        <f>M71+N71</f>
        <v>235</v>
      </c>
      <c r="P71" s="22">
        <v>2</v>
      </c>
      <c r="Q71" s="23">
        <f>O71*F71</f>
        <v>261.75297603186056</v>
      </c>
    </row>
    <row r="72" spans="1:17" ht="12.75">
      <c r="A72" s="11">
        <v>12</v>
      </c>
      <c r="B72" s="12" t="s">
        <v>168</v>
      </c>
      <c r="C72" s="13">
        <v>1998</v>
      </c>
      <c r="D72" s="14" t="s">
        <v>169</v>
      </c>
      <c r="E72" s="15">
        <v>100.9</v>
      </c>
      <c r="F72" s="16">
        <f>POWER(10,(0.75194503*(LOG10(E72/175.508)*LOG10(E72/175.508))))</f>
        <v>1.1052451216950718</v>
      </c>
      <c r="G72" s="17">
        <v>95</v>
      </c>
      <c r="H72" s="18">
        <v>100</v>
      </c>
      <c r="I72" s="25">
        <v>105</v>
      </c>
      <c r="J72" s="20">
        <v>115</v>
      </c>
      <c r="K72" s="18">
        <v>122</v>
      </c>
      <c r="L72" s="18">
        <v>127</v>
      </c>
      <c r="M72" s="14">
        <f>MAX(G72:I72)</f>
        <v>105</v>
      </c>
      <c r="N72" s="14">
        <f>MAX(J72:L72)</f>
        <v>127</v>
      </c>
      <c r="O72" s="21">
        <f>M72+N72</f>
        <v>232</v>
      </c>
      <c r="P72" s="22">
        <v>3</v>
      </c>
      <c r="Q72" s="23">
        <f>O72*F72</f>
        <v>256.41686823325665</v>
      </c>
    </row>
    <row r="73" spans="1:17" ht="12.75">
      <c r="A73" s="11">
        <v>3</v>
      </c>
      <c r="B73" s="12" t="s">
        <v>231</v>
      </c>
      <c r="C73" s="13">
        <v>1959</v>
      </c>
      <c r="D73" s="14" t="s">
        <v>37</v>
      </c>
      <c r="E73" s="15">
        <v>100.2</v>
      </c>
      <c r="F73" s="16">
        <f>POWER(10,(0.75194503*(LOG10(E73/175.508)*LOG10(E73/175.508))))</f>
        <v>1.1080480356091174</v>
      </c>
      <c r="G73" s="17">
        <v>72</v>
      </c>
      <c r="H73" s="18">
        <v>77</v>
      </c>
      <c r="I73" s="25">
        <v>80</v>
      </c>
      <c r="J73" s="20">
        <v>100</v>
      </c>
      <c r="K73" s="18">
        <v>106</v>
      </c>
      <c r="L73" s="18">
        <v>108</v>
      </c>
      <c r="M73" s="14">
        <f>MAX(G73:I73)</f>
        <v>80</v>
      </c>
      <c r="N73" s="14">
        <f>MAX(J73:L73)</f>
        <v>108</v>
      </c>
      <c r="O73" s="21">
        <f>M73+N73</f>
        <v>188</v>
      </c>
      <c r="P73" s="22">
        <v>4</v>
      </c>
      <c r="Q73" s="23">
        <f>O73*F73</f>
        <v>208.31303069451405</v>
      </c>
    </row>
    <row r="74" spans="1:17" ht="12.75">
      <c r="A74" s="11">
        <v>10</v>
      </c>
      <c r="B74" s="12" t="s">
        <v>171</v>
      </c>
      <c r="C74" s="13">
        <v>1988</v>
      </c>
      <c r="D74" s="14" t="s">
        <v>169</v>
      </c>
      <c r="E74" s="15">
        <v>97.4</v>
      </c>
      <c r="F74" s="16">
        <f>POWER(10,(0.75194503*(LOG10(E74/175.508)*LOG10(E74/175.508))))</f>
        <v>1.1198984329497692</v>
      </c>
      <c r="G74" s="17">
        <v>75</v>
      </c>
      <c r="H74" s="18">
        <v>80</v>
      </c>
      <c r="I74" s="77" t="s">
        <v>58</v>
      </c>
      <c r="J74" s="20">
        <v>95</v>
      </c>
      <c r="K74" s="18">
        <v>102</v>
      </c>
      <c r="L74" s="18">
        <v>107</v>
      </c>
      <c r="M74" s="14">
        <f>MAX(G74:I74)</f>
        <v>80</v>
      </c>
      <c r="N74" s="14">
        <f>MAX(J74:L74)</f>
        <v>107</v>
      </c>
      <c r="O74" s="21">
        <f>M74+N74</f>
        <v>187</v>
      </c>
      <c r="P74" s="22">
        <v>5</v>
      </c>
      <c r="Q74" s="23">
        <f>O74*F74</f>
        <v>209.42100696160685</v>
      </c>
    </row>
    <row r="75" spans="1:17" ht="12.75">
      <c r="A75" s="97" t="s">
        <v>172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</row>
    <row r="76" spans="1:17" ht="12.75">
      <c r="A76" s="11">
        <v>10</v>
      </c>
      <c r="B76" s="12" t="s">
        <v>240</v>
      </c>
      <c r="C76" s="13">
        <v>1971</v>
      </c>
      <c r="D76" s="14" t="s">
        <v>20</v>
      </c>
      <c r="E76" s="15">
        <v>106.4</v>
      </c>
      <c r="F76" s="16">
        <f>POWER(10,(0.75194503*(LOG10(E76/175.508)*LOG10(E76/175.508))))</f>
        <v>1.0852364724062078</v>
      </c>
      <c r="G76" s="17">
        <v>112</v>
      </c>
      <c r="H76" s="18">
        <v>118</v>
      </c>
      <c r="I76" s="25">
        <v>121</v>
      </c>
      <c r="J76" s="20">
        <v>148</v>
      </c>
      <c r="K76" s="18">
        <v>155</v>
      </c>
      <c r="L76" s="24" t="s">
        <v>241</v>
      </c>
      <c r="M76" s="14">
        <f>MAX(G76:I76)</f>
        <v>121</v>
      </c>
      <c r="N76" s="14">
        <f>MAX(J76:L76)</f>
        <v>155</v>
      </c>
      <c r="O76" s="21">
        <f>M76+N76</f>
        <v>276</v>
      </c>
      <c r="P76" s="22">
        <v>1</v>
      </c>
      <c r="Q76" s="23">
        <f>O76*F76</f>
        <v>299.52526638411337</v>
      </c>
    </row>
    <row r="77" spans="1:17" ht="12.75">
      <c r="A77" s="11">
        <v>13</v>
      </c>
      <c r="B77" s="12" t="s">
        <v>173</v>
      </c>
      <c r="C77" s="13">
        <v>1999</v>
      </c>
      <c r="D77" s="14" t="s">
        <v>62</v>
      </c>
      <c r="E77" s="15">
        <v>105</v>
      </c>
      <c r="F77" s="16">
        <f>POWER(10,(0.75194503*(LOG10(E77/175.508)*LOG10(E77/175.508))))</f>
        <v>1.0900077222428344</v>
      </c>
      <c r="G77" s="17">
        <v>70</v>
      </c>
      <c r="H77" s="76" t="s">
        <v>64</v>
      </c>
      <c r="I77" s="25">
        <v>75</v>
      </c>
      <c r="J77" s="20">
        <v>95</v>
      </c>
      <c r="K77" s="18">
        <v>100</v>
      </c>
      <c r="L77" s="18">
        <v>105</v>
      </c>
      <c r="M77" s="14">
        <f>MAX(G77:I77)</f>
        <v>75</v>
      </c>
      <c r="N77" s="14">
        <f>MAX(J77:L77)</f>
        <v>105</v>
      </c>
      <c r="O77" s="21">
        <f>M77+N77</f>
        <v>180</v>
      </c>
      <c r="P77" s="22">
        <v>2</v>
      </c>
      <c r="Q77" s="23">
        <f>O77*F77</f>
        <v>196.20139000371017</v>
      </c>
    </row>
    <row r="78" spans="1:17" ht="12.75">
      <c r="A78" s="97" t="s">
        <v>254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1:17" ht="12.75">
      <c r="A79" s="11">
        <v>8</v>
      </c>
      <c r="B79" s="12" t="s">
        <v>252</v>
      </c>
      <c r="C79" s="13">
        <v>1983</v>
      </c>
      <c r="D79" s="14" t="s">
        <v>217</v>
      </c>
      <c r="E79" s="15">
        <v>116.5</v>
      </c>
      <c r="F79" s="16">
        <f>POWER(10,(0.75194503*(LOG10(E79/175.508)*LOG10(E79/175.508))))</f>
        <v>1.0563719522101445</v>
      </c>
      <c r="G79" s="17">
        <v>105</v>
      </c>
      <c r="H79" s="18">
        <v>110</v>
      </c>
      <c r="I79" s="25">
        <v>115</v>
      </c>
      <c r="J79" s="20">
        <v>125</v>
      </c>
      <c r="K79" s="18">
        <v>133</v>
      </c>
      <c r="L79" s="18">
        <v>140</v>
      </c>
      <c r="M79" s="14">
        <f>MAX(G79:I79)</f>
        <v>115</v>
      </c>
      <c r="N79" s="14">
        <f>MAX(J79:L79)</f>
        <v>140</v>
      </c>
      <c r="O79" s="21">
        <f>M79+N79</f>
        <v>255</v>
      </c>
      <c r="P79" s="22">
        <v>1</v>
      </c>
      <c r="Q79" s="23">
        <f>O79*F79</f>
        <v>269.3748478135868</v>
      </c>
    </row>
    <row r="80" spans="1:17" ht="12.75">
      <c r="A80" s="11">
        <v>4</v>
      </c>
      <c r="B80" s="12" t="s">
        <v>247</v>
      </c>
      <c r="C80" s="13">
        <v>1974</v>
      </c>
      <c r="D80" s="14" t="s">
        <v>37</v>
      </c>
      <c r="E80" s="15">
        <v>123.6</v>
      </c>
      <c r="F80" s="16">
        <f>POWER(10,(0.75194503*(LOG10(E80/175.508)*LOG10(E80/175.508))))</f>
        <v>1.0409662442168641</v>
      </c>
      <c r="G80" s="17">
        <v>75</v>
      </c>
      <c r="H80" s="18">
        <v>82</v>
      </c>
      <c r="I80" s="19" t="s">
        <v>248</v>
      </c>
      <c r="J80" s="20">
        <v>100</v>
      </c>
      <c r="K80" s="18">
        <v>110</v>
      </c>
      <c r="L80" s="79" t="s">
        <v>119</v>
      </c>
      <c r="M80" s="14">
        <f>MAX(G80:I80)</f>
        <v>82</v>
      </c>
      <c r="N80" s="14">
        <f>MAX(J80:L80)</f>
        <v>110</v>
      </c>
      <c r="O80" s="21">
        <f>M80+N80</f>
        <v>192</v>
      </c>
      <c r="P80" s="22">
        <v>2</v>
      </c>
      <c r="Q80" s="23">
        <f>O80*F80</f>
        <v>199.8655188896379</v>
      </c>
    </row>
    <row r="81" spans="1:17" ht="12.75">
      <c r="A81" s="11">
        <v>2</v>
      </c>
      <c r="B81" s="12" t="s">
        <v>249</v>
      </c>
      <c r="C81" s="13">
        <v>1972</v>
      </c>
      <c r="D81" s="14" t="s">
        <v>244</v>
      </c>
      <c r="E81" s="15">
        <v>116</v>
      </c>
      <c r="F81" s="16">
        <f>POWER(10,(0.75194503*(LOG10(E81/175.508)*LOG10(E81/175.508))))</f>
        <v>1.0575951152665621</v>
      </c>
      <c r="G81" s="17">
        <v>70</v>
      </c>
      <c r="H81" s="18">
        <v>74</v>
      </c>
      <c r="I81" s="25">
        <v>76</v>
      </c>
      <c r="J81" s="20">
        <v>90</v>
      </c>
      <c r="K81" s="18">
        <v>94</v>
      </c>
      <c r="L81" s="79" t="s">
        <v>250</v>
      </c>
      <c r="M81" s="14">
        <f>MAX(G81:I81)</f>
        <v>76</v>
      </c>
      <c r="N81" s="14">
        <f>MAX(J81:L81)</f>
        <v>94</v>
      </c>
      <c r="O81" s="21">
        <f>M81+N81</f>
        <v>170</v>
      </c>
      <c r="P81" s="22">
        <v>3</v>
      </c>
      <c r="Q81" s="23">
        <f>O81*F81</f>
        <v>179.79116959531555</v>
      </c>
    </row>
    <row r="82" spans="1:17" ht="12.75">
      <c r="A82" s="11">
        <v>1</v>
      </c>
      <c r="B82" s="12" t="s">
        <v>243</v>
      </c>
      <c r="C82" s="13">
        <v>1963</v>
      </c>
      <c r="D82" s="14" t="s">
        <v>244</v>
      </c>
      <c r="E82" s="15">
        <v>125.4</v>
      </c>
      <c r="F82" s="16">
        <f>POWER(10,(0.75194503*(LOG10(E82/175.508)*LOG10(E82/175.508))))</f>
        <v>1.037596084689984</v>
      </c>
      <c r="G82" s="17">
        <v>65</v>
      </c>
      <c r="H82" s="18">
        <v>70</v>
      </c>
      <c r="I82" s="19" t="s">
        <v>119</v>
      </c>
      <c r="J82" s="20">
        <v>85</v>
      </c>
      <c r="K82" s="18">
        <v>90</v>
      </c>
      <c r="L82" s="79" t="s">
        <v>119</v>
      </c>
      <c r="M82" s="14">
        <f>MAX(G82:I82)</f>
        <v>70</v>
      </c>
      <c r="N82" s="14">
        <f>MAX(J82:L82)</f>
        <v>90</v>
      </c>
      <c r="O82" s="21">
        <f>M82+N82</f>
        <v>160</v>
      </c>
      <c r="P82" s="22">
        <v>4</v>
      </c>
      <c r="Q82" s="23">
        <f>O82*F82</f>
        <v>166.01537355039744</v>
      </c>
    </row>
  </sheetData>
  <sheetProtection selectLockedCells="1" selectUnlockedCells="1"/>
  <mergeCells count="36">
    <mergeCell ref="A75:Q75"/>
    <mergeCell ref="A78:Q78"/>
    <mergeCell ref="A36:Q36"/>
    <mergeCell ref="A39:Q39"/>
    <mergeCell ref="A45:Q45"/>
    <mergeCell ref="A55:Q55"/>
    <mergeCell ref="A62:Q62"/>
    <mergeCell ref="A69:Q69"/>
    <mergeCell ref="A18:Q18"/>
    <mergeCell ref="A20:Q20"/>
    <mergeCell ref="A23:Q23"/>
    <mergeCell ref="E27:F27"/>
    <mergeCell ref="A32:Q32"/>
    <mergeCell ref="A34:Q34"/>
    <mergeCell ref="A5:Q5"/>
    <mergeCell ref="A7:Q7"/>
    <mergeCell ref="A10:Q10"/>
    <mergeCell ref="A12:Q12"/>
    <mergeCell ref="A14:Q14"/>
    <mergeCell ref="A16:Q16"/>
    <mergeCell ref="J3:L3"/>
    <mergeCell ref="M3:M4"/>
    <mergeCell ref="N3:N4"/>
    <mergeCell ref="O3:O4"/>
    <mergeCell ref="P3:P4"/>
    <mergeCell ref="Q3:Q4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42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16384" width="11.57421875" style="0" customWidth="1"/>
  </cols>
  <sheetData>
    <row r="2" spans="1:3" ht="12.75">
      <c r="A2" s="82">
        <v>1</v>
      </c>
      <c r="B2" s="12" t="s">
        <v>141</v>
      </c>
      <c r="C2" s="23">
        <v>383.8581504860922</v>
      </c>
    </row>
    <row r="3" spans="1:3" ht="12.75">
      <c r="A3" s="82">
        <v>2</v>
      </c>
      <c r="B3" s="12" t="s">
        <v>146</v>
      </c>
      <c r="C3" s="23">
        <v>304.7296656044722</v>
      </c>
    </row>
    <row r="4" spans="1:3" ht="12.75">
      <c r="A4" s="82">
        <v>3</v>
      </c>
      <c r="B4" s="12" t="s">
        <v>240</v>
      </c>
      <c r="C4" s="23">
        <v>299.52526638411337</v>
      </c>
    </row>
    <row r="5" spans="1:3" ht="12.75">
      <c r="A5" s="82">
        <v>4</v>
      </c>
      <c r="B5" s="12" t="s">
        <v>227</v>
      </c>
      <c r="C5" s="23">
        <v>297.324407480291</v>
      </c>
    </row>
    <row r="6" spans="1:3" ht="12.75">
      <c r="A6" s="82">
        <v>5</v>
      </c>
      <c r="B6" s="12" t="s">
        <v>157</v>
      </c>
      <c r="C6" s="23">
        <v>290.4829282607217</v>
      </c>
    </row>
    <row r="7" spans="1:3" ht="12.75">
      <c r="A7" s="82">
        <v>6</v>
      </c>
      <c r="B7" s="12" t="s">
        <v>237</v>
      </c>
      <c r="C7" s="23">
        <v>289.7551776041692</v>
      </c>
    </row>
    <row r="8" spans="1:3" ht="12.75">
      <c r="A8" s="82">
        <v>7</v>
      </c>
      <c r="B8" s="12" t="s">
        <v>216</v>
      </c>
      <c r="C8" s="23">
        <v>276.8853500434513</v>
      </c>
    </row>
    <row r="9" spans="1:3" ht="12.75">
      <c r="A9" s="82">
        <v>8</v>
      </c>
      <c r="B9" s="12" t="s">
        <v>252</v>
      </c>
      <c r="C9" s="23">
        <v>269.3748478135868</v>
      </c>
    </row>
    <row r="10" spans="1:3" ht="12.75">
      <c r="A10">
        <v>9</v>
      </c>
      <c r="B10" s="12" t="s">
        <v>149</v>
      </c>
      <c r="C10" s="23">
        <v>267.3773162877589</v>
      </c>
    </row>
    <row r="11" spans="1:3" ht="12.75">
      <c r="A11">
        <v>10</v>
      </c>
      <c r="B11" s="12" t="s">
        <v>233</v>
      </c>
      <c r="C11" s="23">
        <v>261.7529760318605</v>
      </c>
    </row>
    <row r="12" spans="1:3" ht="12.75">
      <c r="A12">
        <v>11</v>
      </c>
      <c r="B12" s="12" t="s">
        <v>223</v>
      </c>
      <c r="C12" s="23">
        <v>258.65576365602</v>
      </c>
    </row>
    <row r="13" spans="1:3" ht="12.75">
      <c r="A13">
        <v>12</v>
      </c>
      <c r="B13" s="12" t="s">
        <v>168</v>
      </c>
      <c r="C13" s="23">
        <v>256.41686823325665</v>
      </c>
    </row>
    <row r="14" spans="1:3" ht="12.75">
      <c r="A14">
        <v>13</v>
      </c>
      <c r="B14" s="12" t="s">
        <v>208</v>
      </c>
      <c r="C14" s="23">
        <v>252.58377924993886</v>
      </c>
    </row>
    <row r="15" spans="1:3" ht="12.75">
      <c r="A15">
        <v>14</v>
      </c>
      <c r="B15" s="12" t="s">
        <v>228</v>
      </c>
      <c r="C15" s="23">
        <v>249.38983183145518</v>
      </c>
    </row>
    <row r="16" spans="1:3" ht="12.75">
      <c r="A16">
        <v>15</v>
      </c>
      <c r="B16" s="12" t="s">
        <v>162</v>
      </c>
      <c r="C16" s="23">
        <v>238.4186988739111</v>
      </c>
    </row>
    <row r="17" spans="1:3" ht="12.75">
      <c r="A17">
        <v>16</v>
      </c>
      <c r="B17" s="12" t="s">
        <v>56</v>
      </c>
      <c r="C17" s="23">
        <v>235.47052267503543</v>
      </c>
    </row>
    <row r="18" spans="1:3" ht="12.75">
      <c r="A18">
        <v>17</v>
      </c>
      <c r="B18" s="12" t="s">
        <v>134</v>
      </c>
      <c r="C18" s="23">
        <v>228.09476279951437</v>
      </c>
    </row>
    <row r="19" spans="1:3" ht="12.75">
      <c r="A19">
        <v>18</v>
      </c>
      <c r="B19" s="12" t="s">
        <v>205</v>
      </c>
      <c r="C19" s="23">
        <v>221.24219146057203</v>
      </c>
    </row>
    <row r="20" spans="1:3" ht="12.75">
      <c r="A20">
        <v>19</v>
      </c>
      <c r="B20" s="12" t="s">
        <v>219</v>
      </c>
      <c r="C20" s="23">
        <v>211.6912290539015</v>
      </c>
    </row>
    <row r="21" spans="1:3" ht="12.75">
      <c r="A21">
        <v>20</v>
      </c>
      <c r="B21" s="12" t="s">
        <v>212</v>
      </c>
      <c r="C21" s="23">
        <v>210.02015089851923</v>
      </c>
    </row>
    <row r="22" spans="1:3" ht="12.75">
      <c r="A22">
        <v>21</v>
      </c>
      <c r="B22" s="12" t="s">
        <v>171</v>
      </c>
      <c r="C22" s="23">
        <v>209.42100696160685</v>
      </c>
    </row>
    <row r="23" spans="1:3" ht="12.75">
      <c r="A23">
        <v>22</v>
      </c>
      <c r="B23" s="12" t="s">
        <v>231</v>
      </c>
      <c r="C23" s="23">
        <v>208.31303069451405</v>
      </c>
    </row>
    <row r="24" spans="1:3" ht="12.75">
      <c r="A24">
        <v>23</v>
      </c>
      <c r="B24" s="12" t="s">
        <v>154</v>
      </c>
      <c r="C24" s="23">
        <v>200.19291163897697</v>
      </c>
    </row>
    <row r="25" spans="1:3" ht="12.75">
      <c r="A25">
        <v>24</v>
      </c>
      <c r="B25" s="12" t="s">
        <v>247</v>
      </c>
      <c r="C25" s="23">
        <v>199.8655188896379</v>
      </c>
    </row>
    <row r="26" spans="1:3" ht="12.75">
      <c r="A26">
        <v>25</v>
      </c>
      <c r="B26" s="12" t="s">
        <v>173</v>
      </c>
      <c r="C26" s="23">
        <v>196.20139000371017</v>
      </c>
    </row>
    <row r="27" spans="1:3" ht="12.75">
      <c r="A27">
        <v>26</v>
      </c>
      <c r="B27" s="12" t="s">
        <v>137</v>
      </c>
      <c r="C27" s="23">
        <v>195.83379809352786</v>
      </c>
    </row>
    <row r="28" spans="1:3" ht="12.75">
      <c r="A28">
        <v>27</v>
      </c>
      <c r="B28" s="12" t="s">
        <v>249</v>
      </c>
      <c r="C28" s="23">
        <v>179.79116959531555</v>
      </c>
    </row>
    <row r="29" spans="1:3" ht="12.75">
      <c r="A29">
        <v>28</v>
      </c>
      <c r="B29" s="12" t="s">
        <v>178</v>
      </c>
      <c r="C29" s="23">
        <v>172.26867879960398</v>
      </c>
    </row>
    <row r="30" spans="1:3" ht="12.75">
      <c r="A30">
        <v>29</v>
      </c>
      <c r="B30" s="12" t="s">
        <v>61</v>
      </c>
      <c r="C30" s="23">
        <v>169.3033735267594</v>
      </c>
    </row>
    <row r="31" spans="1:3" ht="12.75">
      <c r="A31">
        <v>30</v>
      </c>
      <c r="B31" s="12" t="s">
        <v>243</v>
      </c>
      <c r="C31" s="23">
        <v>166.01537355039744</v>
      </c>
    </row>
    <row r="32" spans="1:3" ht="12.75">
      <c r="A32">
        <v>31</v>
      </c>
      <c r="B32" s="12" t="s">
        <v>49</v>
      </c>
      <c r="C32" s="23">
        <v>161.28520578476468</v>
      </c>
    </row>
    <row r="33" spans="1:3" ht="12.75">
      <c r="A33">
        <v>32</v>
      </c>
      <c r="B33" s="12" t="s">
        <v>71</v>
      </c>
      <c r="C33" s="23">
        <v>160.46063993181048</v>
      </c>
    </row>
    <row r="34" spans="1:3" ht="12.75">
      <c r="A34">
        <v>33</v>
      </c>
      <c r="B34" s="12" t="s">
        <v>201</v>
      </c>
      <c r="C34" s="23">
        <v>149.80194984419273</v>
      </c>
    </row>
    <row r="35" spans="1:3" ht="12.75">
      <c r="A35">
        <v>34</v>
      </c>
      <c r="B35" s="12" t="s">
        <v>183</v>
      </c>
      <c r="C35" s="23">
        <v>148.90702694844225</v>
      </c>
    </row>
    <row r="36" spans="1:3" ht="12.75">
      <c r="A36">
        <v>35</v>
      </c>
      <c r="B36" s="12" t="s">
        <v>193</v>
      </c>
      <c r="C36" s="23">
        <v>143.73897845527364</v>
      </c>
    </row>
    <row r="37" spans="1:3" ht="12.75">
      <c r="A37">
        <v>36</v>
      </c>
      <c r="B37" s="12" t="s">
        <v>198</v>
      </c>
      <c r="C37" s="23">
        <v>133.35195331890716</v>
      </c>
    </row>
    <row r="38" spans="1:3" ht="12.75">
      <c r="A38">
        <v>37</v>
      </c>
      <c r="B38" s="12" t="s">
        <v>165</v>
      </c>
      <c r="C38" s="23">
        <v>122.71706203262862</v>
      </c>
    </row>
    <row r="39" spans="1:3" ht="12.75">
      <c r="A39">
        <v>38</v>
      </c>
      <c r="B39" s="12" t="s">
        <v>45</v>
      </c>
      <c r="C39" s="23">
        <v>119.97621067397077</v>
      </c>
    </row>
    <row r="40" spans="1:3" ht="12.75">
      <c r="A40">
        <v>39</v>
      </c>
      <c r="B40" s="12" t="s">
        <v>188</v>
      </c>
      <c r="C40" s="23">
        <v>114.42692699428481</v>
      </c>
    </row>
    <row r="41" spans="1:3" ht="12.75">
      <c r="A41">
        <v>40</v>
      </c>
      <c r="B41" s="12" t="s">
        <v>65</v>
      </c>
      <c r="C41" s="23">
        <v>108.90788205713355</v>
      </c>
    </row>
    <row r="42" spans="1:3" ht="12.75">
      <c r="A42">
        <v>41</v>
      </c>
      <c r="B42" s="12" t="s">
        <v>68</v>
      </c>
      <c r="C42" s="23">
        <v>103.13973789477748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6" width="11.57421875" style="0" customWidth="1"/>
    <col min="7" max="12" width="5.7109375" style="0" customWidth="1"/>
    <col min="13" max="15" width="6.421875" style="0" customWidth="1"/>
    <col min="16" max="16384" width="11.57421875" style="0" customWidth="1"/>
  </cols>
  <sheetData>
    <row r="1" spans="1:20" ht="12.75">
      <c r="A1" s="83">
        <v>1</v>
      </c>
      <c r="B1" s="12" t="s">
        <v>240</v>
      </c>
      <c r="C1" s="13">
        <v>1971</v>
      </c>
      <c r="D1" s="14" t="s">
        <v>20</v>
      </c>
      <c r="E1" s="15">
        <v>106.4</v>
      </c>
      <c r="F1" s="16">
        <f aca="true" t="shared" si="0" ref="F1:F22">POWER(10,(0.75194503*(LOG10(E1/175.508)*LOG10(E1/175.508))))</f>
        <v>1.0852364724062078</v>
      </c>
      <c r="G1" s="17">
        <v>112</v>
      </c>
      <c r="H1" s="18">
        <v>118</v>
      </c>
      <c r="I1" s="25">
        <v>121</v>
      </c>
      <c r="J1" s="20">
        <v>148</v>
      </c>
      <c r="K1" s="18">
        <v>155</v>
      </c>
      <c r="L1" s="24" t="s">
        <v>241</v>
      </c>
      <c r="M1" s="14">
        <f aca="true" t="shared" si="1" ref="M1:M22">MAX(G1:I1)</f>
        <v>121</v>
      </c>
      <c r="N1" s="14">
        <f aca="true" t="shared" si="2" ref="N1:N22">MAX(J1:L1)</f>
        <v>155</v>
      </c>
      <c r="O1" s="21">
        <f aca="true" t="shared" si="3" ref="O1:O22">M1+N1</f>
        <v>276</v>
      </c>
      <c r="P1" s="23">
        <f aca="true" t="shared" si="4" ref="P1:P22">O1*F1</f>
        <v>299.52526638411337</v>
      </c>
      <c r="Q1">
        <v>1.263</v>
      </c>
      <c r="R1">
        <f aca="true" t="shared" si="5" ref="R1:R22">P1*Q1</f>
        <v>378.30041144313515</v>
      </c>
      <c r="S1" t="s">
        <v>210</v>
      </c>
      <c r="T1" t="s">
        <v>174</v>
      </c>
    </row>
    <row r="2" spans="1:20" ht="12.75">
      <c r="A2" s="83">
        <v>2</v>
      </c>
      <c r="B2" s="12" t="s">
        <v>233</v>
      </c>
      <c r="C2" s="13">
        <v>1966</v>
      </c>
      <c r="D2" s="14" t="s">
        <v>142</v>
      </c>
      <c r="E2" s="15">
        <v>98.8</v>
      </c>
      <c r="F2" s="16">
        <f t="shared" si="0"/>
        <v>1.1138424511994065</v>
      </c>
      <c r="G2" s="17">
        <v>100</v>
      </c>
      <c r="H2" s="18">
        <v>105</v>
      </c>
      <c r="I2" s="81" t="s">
        <v>234</v>
      </c>
      <c r="J2" s="20">
        <v>120</v>
      </c>
      <c r="K2" s="18">
        <v>130</v>
      </c>
      <c r="L2" s="79" t="s">
        <v>235</v>
      </c>
      <c r="M2" s="14">
        <f t="shared" si="1"/>
        <v>105</v>
      </c>
      <c r="N2" s="14">
        <f t="shared" si="2"/>
        <v>130</v>
      </c>
      <c r="O2" s="21">
        <f t="shared" si="3"/>
        <v>235</v>
      </c>
      <c r="P2" s="23">
        <f t="shared" si="4"/>
        <v>261.75297603186056</v>
      </c>
      <c r="Q2">
        <v>1.361</v>
      </c>
      <c r="R2">
        <f t="shared" si="5"/>
        <v>356.2458003793622</v>
      </c>
      <c r="S2" t="s">
        <v>210</v>
      </c>
      <c r="T2" t="s">
        <v>170</v>
      </c>
    </row>
    <row r="3" spans="1:20" ht="12.75">
      <c r="A3" s="83">
        <v>3</v>
      </c>
      <c r="B3" s="12" t="s">
        <v>237</v>
      </c>
      <c r="C3" s="13">
        <v>1974</v>
      </c>
      <c r="D3" s="14" t="s">
        <v>20</v>
      </c>
      <c r="E3" s="15">
        <v>101.8</v>
      </c>
      <c r="F3" s="16">
        <f t="shared" si="0"/>
        <v>1.1017307133238372</v>
      </c>
      <c r="G3" s="17">
        <v>108</v>
      </c>
      <c r="H3" s="18">
        <v>113</v>
      </c>
      <c r="I3" s="25">
        <v>117</v>
      </c>
      <c r="J3" s="20">
        <v>140</v>
      </c>
      <c r="K3" s="18">
        <v>146</v>
      </c>
      <c r="L3" s="79" t="s">
        <v>238</v>
      </c>
      <c r="M3" s="14">
        <f t="shared" si="1"/>
        <v>117</v>
      </c>
      <c r="N3" s="14">
        <f t="shared" si="2"/>
        <v>146</v>
      </c>
      <c r="O3" s="21">
        <f t="shared" si="3"/>
        <v>263</v>
      </c>
      <c r="P3" s="23">
        <f t="shared" si="4"/>
        <v>289.7551776041692</v>
      </c>
      <c r="Q3">
        <v>1.218</v>
      </c>
      <c r="R3">
        <f t="shared" si="5"/>
        <v>352.9218063218781</v>
      </c>
      <c r="S3" t="s">
        <v>210</v>
      </c>
      <c r="T3" t="s">
        <v>170</v>
      </c>
    </row>
    <row r="4" spans="1:20" ht="12.75">
      <c r="A4" s="83">
        <v>4</v>
      </c>
      <c r="B4" s="12" t="s">
        <v>193</v>
      </c>
      <c r="C4" s="13">
        <v>1941</v>
      </c>
      <c r="D4" s="14" t="s">
        <v>194</v>
      </c>
      <c r="E4" s="15">
        <v>76.8</v>
      </c>
      <c r="F4" s="16">
        <f t="shared" si="0"/>
        <v>1.2499041604806405</v>
      </c>
      <c r="G4" s="17">
        <v>50</v>
      </c>
      <c r="H4" s="18">
        <v>55</v>
      </c>
      <c r="I4" s="19" t="s">
        <v>195</v>
      </c>
      <c r="J4" s="74" t="s">
        <v>72</v>
      </c>
      <c r="K4" s="24" t="s">
        <v>72</v>
      </c>
      <c r="L4" s="18">
        <v>60</v>
      </c>
      <c r="M4" s="14">
        <f t="shared" si="1"/>
        <v>55</v>
      </c>
      <c r="N4" s="14">
        <f t="shared" si="2"/>
        <v>60</v>
      </c>
      <c r="O4" s="21">
        <f t="shared" si="3"/>
        <v>115</v>
      </c>
      <c r="P4" s="23">
        <f t="shared" si="4"/>
        <v>143.73897845527364</v>
      </c>
      <c r="Q4">
        <v>2.419</v>
      </c>
      <c r="R4">
        <f t="shared" si="5"/>
        <v>347.70458888330694</v>
      </c>
      <c r="S4" t="s">
        <v>196</v>
      </c>
      <c r="T4" t="s">
        <v>136</v>
      </c>
    </row>
    <row r="5" spans="1:20" ht="12.75">
      <c r="A5" s="83">
        <v>5</v>
      </c>
      <c r="B5" s="12" t="s">
        <v>223</v>
      </c>
      <c r="C5" s="13">
        <v>1969</v>
      </c>
      <c r="D5" s="14" t="s">
        <v>224</v>
      </c>
      <c r="E5" s="15">
        <v>95.3</v>
      </c>
      <c r="F5" s="16">
        <f t="shared" si="0"/>
        <v>1.1295011513363318</v>
      </c>
      <c r="G5" s="17">
        <v>95</v>
      </c>
      <c r="H5" s="18">
        <v>100</v>
      </c>
      <c r="I5" s="25">
        <v>103</v>
      </c>
      <c r="J5" s="20">
        <v>120</v>
      </c>
      <c r="K5" s="18">
        <v>126</v>
      </c>
      <c r="L5" s="79" t="s">
        <v>152</v>
      </c>
      <c r="M5" s="14">
        <f t="shared" si="1"/>
        <v>103</v>
      </c>
      <c r="N5" s="14">
        <f t="shared" si="2"/>
        <v>126</v>
      </c>
      <c r="O5" s="21">
        <f t="shared" si="3"/>
        <v>229</v>
      </c>
      <c r="P5" s="23">
        <f t="shared" si="4"/>
        <v>258.65576365602</v>
      </c>
      <c r="Q5">
        <v>1.297</v>
      </c>
      <c r="R5">
        <f t="shared" si="5"/>
        <v>335.4765254618579</v>
      </c>
      <c r="S5" t="s">
        <v>225</v>
      </c>
      <c r="T5" t="s">
        <v>161</v>
      </c>
    </row>
    <row r="6" spans="1:20" ht="12.75">
      <c r="A6" s="83">
        <v>6</v>
      </c>
      <c r="B6" s="12" t="s">
        <v>227</v>
      </c>
      <c r="C6" s="13">
        <v>1982</v>
      </c>
      <c r="D6" s="14" t="s">
        <v>217</v>
      </c>
      <c r="E6" s="15">
        <v>96</v>
      </c>
      <c r="F6" s="16">
        <f t="shared" si="0"/>
        <v>1.1262288162132235</v>
      </c>
      <c r="G6" s="17">
        <v>105</v>
      </c>
      <c r="H6" s="18">
        <v>112</v>
      </c>
      <c r="I6" s="25">
        <v>117</v>
      </c>
      <c r="J6" s="20">
        <v>135</v>
      </c>
      <c r="K6" s="18">
        <v>142</v>
      </c>
      <c r="L6" s="18">
        <v>147</v>
      </c>
      <c r="M6" s="14">
        <f t="shared" si="1"/>
        <v>117</v>
      </c>
      <c r="N6" s="14">
        <f t="shared" si="2"/>
        <v>147</v>
      </c>
      <c r="O6" s="21">
        <f t="shared" si="3"/>
        <v>264</v>
      </c>
      <c r="P6" s="23">
        <f t="shared" si="4"/>
        <v>297.324407480291</v>
      </c>
      <c r="Q6">
        <v>1.109</v>
      </c>
      <c r="R6">
        <f t="shared" si="5"/>
        <v>329.73276789564267</v>
      </c>
      <c r="S6" t="s">
        <v>214</v>
      </c>
      <c r="T6" t="s">
        <v>161</v>
      </c>
    </row>
    <row r="7" spans="1:20" ht="12.75">
      <c r="A7" s="83">
        <v>7</v>
      </c>
      <c r="B7" s="12" t="s">
        <v>231</v>
      </c>
      <c r="C7" s="13">
        <v>1959</v>
      </c>
      <c r="D7" s="14" t="s">
        <v>37</v>
      </c>
      <c r="E7" s="15">
        <v>100.2</v>
      </c>
      <c r="F7" s="16">
        <f t="shared" si="0"/>
        <v>1.1080480356091174</v>
      </c>
      <c r="G7" s="17">
        <v>72</v>
      </c>
      <c r="H7" s="18">
        <v>77</v>
      </c>
      <c r="I7" s="25">
        <v>80</v>
      </c>
      <c r="J7" s="20">
        <v>100</v>
      </c>
      <c r="K7" s="18">
        <v>106</v>
      </c>
      <c r="L7" s="18">
        <v>108</v>
      </c>
      <c r="M7" s="14">
        <f t="shared" si="1"/>
        <v>80</v>
      </c>
      <c r="N7" s="14">
        <f t="shared" si="2"/>
        <v>108</v>
      </c>
      <c r="O7" s="21">
        <f t="shared" si="3"/>
        <v>188</v>
      </c>
      <c r="P7" s="23">
        <f t="shared" si="4"/>
        <v>208.31303069451405</v>
      </c>
      <c r="Q7">
        <v>1.541</v>
      </c>
      <c r="R7">
        <f t="shared" si="5"/>
        <v>321.01038030024614</v>
      </c>
      <c r="S7" t="s">
        <v>203</v>
      </c>
      <c r="T7" t="s">
        <v>170</v>
      </c>
    </row>
    <row r="8" spans="1:20" ht="12.75">
      <c r="A8" s="83">
        <v>8</v>
      </c>
      <c r="B8" s="12" t="s">
        <v>205</v>
      </c>
      <c r="C8" s="13">
        <v>1963</v>
      </c>
      <c r="D8" s="14" t="s">
        <v>37</v>
      </c>
      <c r="E8" s="15">
        <v>81</v>
      </c>
      <c r="F8" s="16">
        <f t="shared" si="0"/>
        <v>1.2156164365965496</v>
      </c>
      <c r="G8" s="17">
        <v>75</v>
      </c>
      <c r="H8" s="18">
        <v>82</v>
      </c>
      <c r="I8" s="19" t="s">
        <v>206</v>
      </c>
      <c r="J8" s="20">
        <v>90</v>
      </c>
      <c r="K8" s="18">
        <v>96</v>
      </c>
      <c r="L8" s="18">
        <v>100</v>
      </c>
      <c r="M8" s="14">
        <f t="shared" si="1"/>
        <v>82</v>
      </c>
      <c r="N8" s="14">
        <f t="shared" si="2"/>
        <v>100</v>
      </c>
      <c r="O8" s="21">
        <f t="shared" si="3"/>
        <v>182</v>
      </c>
      <c r="P8" s="23">
        <f t="shared" si="4"/>
        <v>221.24219146057203</v>
      </c>
      <c r="Q8">
        <v>1.437</v>
      </c>
      <c r="R8">
        <f t="shared" si="5"/>
        <v>317.925029128842</v>
      </c>
      <c r="S8" t="s">
        <v>181</v>
      </c>
      <c r="T8" t="s">
        <v>136</v>
      </c>
    </row>
    <row r="9" spans="1:20" ht="12.75">
      <c r="A9" s="11">
        <v>9</v>
      </c>
      <c r="B9" s="12" t="s">
        <v>208</v>
      </c>
      <c r="C9" s="13">
        <v>1975</v>
      </c>
      <c r="D9" s="14" t="s">
        <v>147</v>
      </c>
      <c r="E9" s="15">
        <v>80.4</v>
      </c>
      <c r="F9" s="16">
        <f t="shared" si="0"/>
        <v>1.2202114939610573</v>
      </c>
      <c r="G9" s="75" t="s">
        <v>209</v>
      </c>
      <c r="H9" s="24" t="s">
        <v>209</v>
      </c>
      <c r="I9" s="25">
        <v>90</v>
      </c>
      <c r="J9" s="20">
        <v>110</v>
      </c>
      <c r="K9" s="24" t="s">
        <v>158</v>
      </c>
      <c r="L9" s="18">
        <v>117</v>
      </c>
      <c r="M9" s="14">
        <f t="shared" si="1"/>
        <v>90</v>
      </c>
      <c r="N9" s="14">
        <f t="shared" si="2"/>
        <v>117</v>
      </c>
      <c r="O9" s="21">
        <f t="shared" si="3"/>
        <v>207</v>
      </c>
      <c r="P9" s="23">
        <f t="shared" si="4"/>
        <v>252.58377924993886</v>
      </c>
      <c r="Q9">
        <v>1.203</v>
      </c>
      <c r="R9">
        <f t="shared" si="5"/>
        <v>303.85828643767644</v>
      </c>
      <c r="S9" t="s">
        <v>210</v>
      </c>
      <c r="T9" t="s">
        <v>136</v>
      </c>
    </row>
    <row r="10" spans="1:20" ht="12.75">
      <c r="A10" s="11">
        <v>10</v>
      </c>
      <c r="B10" s="12" t="s">
        <v>216</v>
      </c>
      <c r="C10" s="13">
        <v>1984</v>
      </c>
      <c r="D10" s="14" t="s">
        <v>217</v>
      </c>
      <c r="E10" s="15">
        <v>86.4</v>
      </c>
      <c r="F10" s="16">
        <f t="shared" si="0"/>
        <v>1.1782355320997928</v>
      </c>
      <c r="G10" s="17">
        <v>105</v>
      </c>
      <c r="H10" s="24" t="s">
        <v>166</v>
      </c>
      <c r="I10" s="19" t="s">
        <v>166</v>
      </c>
      <c r="J10" s="20">
        <v>120</v>
      </c>
      <c r="K10" s="18">
        <v>130</v>
      </c>
      <c r="L10" s="24" t="s">
        <v>218</v>
      </c>
      <c r="M10" s="14">
        <f t="shared" si="1"/>
        <v>105</v>
      </c>
      <c r="N10" s="14">
        <f t="shared" si="2"/>
        <v>130</v>
      </c>
      <c r="O10" s="21">
        <f t="shared" si="3"/>
        <v>235</v>
      </c>
      <c r="P10" s="23">
        <f t="shared" si="4"/>
        <v>276.8853500434513</v>
      </c>
      <c r="Q10">
        <v>1.083</v>
      </c>
      <c r="R10">
        <f t="shared" si="5"/>
        <v>299.86683409705773</v>
      </c>
      <c r="S10" t="s">
        <v>214</v>
      </c>
      <c r="T10" t="s">
        <v>145</v>
      </c>
    </row>
    <row r="11" spans="1:20" ht="12.75">
      <c r="A11" s="11">
        <v>11</v>
      </c>
      <c r="B11" s="12" t="s">
        <v>252</v>
      </c>
      <c r="C11" s="13">
        <v>1983</v>
      </c>
      <c r="D11" s="14" t="s">
        <v>217</v>
      </c>
      <c r="E11" s="15">
        <v>116.5</v>
      </c>
      <c r="F11" s="16">
        <f t="shared" si="0"/>
        <v>1.0563719522101445</v>
      </c>
      <c r="G11" s="17">
        <v>105</v>
      </c>
      <c r="H11" s="18">
        <v>110</v>
      </c>
      <c r="I11" s="25">
        <v>115</v>
      </c>
      <c r="J11" s="20">
        <v>125</v>
      </c>
      <c r="K11" s="18">
        <v>133</v>
      </c>
      <c r="L11" s="18">
        <v>140</v>
      </c>
      <c r="M11" s="14">
        <f t="shared" si="1"/>
        <v>115</v>
      </c>
      <c r="N11" s="14">
        <f t="shared" si="2"/>
        <v>140</v>
      </c>
      <c r="O11" s="21">
        <f t="shared" si="3"/>
        <v>255</v>
      </c>
      <c r="P11" s="23">
        <f t="shared" si="4"/>
        <v>269.3748478135868</v>
      </c>
      <c r="Q11">
        <v>1.096</v>
      </c>
      <c r="R11">
        <f t="shared" si="5"/>
        <v>295.2348332036912</v>
      </c>
      <c r="S11" t="s">
        <v>214</v>
      </c>
      <c r="T11" t="s">
        <v>245</v>
      </c>
    </row>
    <row r="12" spans="1:20" ht="12.75">
      <c r="A12" s="11">
        <v>12</v>
      </c>
      <c r="B12" s="12" t="s">
        <v>183</v>
      </c>
      <c r="C12" s="13">
        <v>1949</v>
      </c>
      <c r="D12" s="14" t="s">
        <v>37</v>
      </c>
      <c r="E12" s="15">
        <v>67</v>
      </c>
      <c r="F12" s="16">
        <f t="shared" si="0"/>
        <v>1.3537002449858386</v>
      </c>
      <c r="G12" s="17">
        <v>42</v>
      </c>
      <c r="H12" s="18">
        <v>45</v>
      </c>
      <c r="I12" s="19" t="s">
        <v>184</v>
      </c>
      <c r="J12" s="20">
        <v>62</v>
      </c>
      <c r="K12" s="18">
        <v>65</v>
      </c>
      <c r="L12" s="24" t="s">
        <v>185</v>
      </c>
      <c r="M12" s="14">
        <f t="shared" si="1"/>
        <v>45</v>
      </c>
      <c r="N12" s="14">
        <f t="shared" si="2"/>
        <v>65</v>
      </c>
      <c r="O12" s="21">
        <f t="shared" si="3"/>
        <v>110</v>
      </c>
      <c r="P12" s="23">
        <f t="shared" si="4"/>
        <v>148.90702694844225</v>
      </c>
      <c r="Q12">
        <v>1.91</v>
      </c>
      <c r="R12">
        <f t="shared" si="5"/>
        <v>284.4124214715247</v>
      </c>
      <c r="S12" t="s">
        <v>186</v>
      </c>
      <c r="T12" t="s">
        <v>54</v>
      </c>
    </row>
    <row r="13" spans="1:20" ht="12.75">
      <c r="A13" s="11">
        <v>13</v>
      </c>
      <c r="B13" s="12" t="s">
        <v>228</v>
      </c>
      <c r="C13" s="13">
        <v>1985</v>
      </c>
      <c r="D13" s="14" t="s">
        <v>150</v>
      </c>
      <c r="E13" s="15">
        <v>90.4</v>
      </c>
      <c r="F13" s="16">
        <f t="shared" si="0"/>
        <v>1.1545825547752555</v>
      </c>
      <c r="G13" s="80" t="s">
        <v>139</v>
      </c>
      <c r="H13" s="18">
        <v>95</v>
      </c>
      <c r="I13" s="81" t="s">
        <v>151</v>
      </c>
      <c r="J13" s="20">
        <v>121</v>
      </c>
      <c r="K13" s="79" t="s">
        <v>229</v>
      </c>
      <c r="L13" s="79" t="s">
        <v>229</v>
      </c>
      <c r="M13" s="14">
        <f t="shared" si="1"/>
        <v>95</v>
      </c>
      <c r="N13" s="14">
        <f t="shared" si="2"/>
        <v>121</v>
      </c>
      <c r="O13" s="21">
        <f t="shared" si="3"/>
        <v>216</v>
      </c>
      <c r="P13" s="23">
        <f t="shared" si="4"/>
        <v>249.38983183145518</v>
      </c>
      <c r="Q13">
        <v>1.072</v>
      </c>
      <c r="R13">
        <f t="shared" si="5"/>
        <v>267.34589972332</v>
      </c>
      <c r="S13" t="s">
        <v>214</v>
      </c>
      <c r="T13" t="s">
        <v>161</v>
      </c>
    </row>
    <row r="14" spans="1:20" ht="12.75">
      <c r="A14" s="11">
        <v>14</v>
      </c>
      <c r="B14" s="12" t="s">
        <v>178</v>
      </c>
      <c r="C14" s="13">
        <v>1962</v>
      </c>
      <c r="D14" s="14" t="s">
        <v>179</v>
      </c>
      <c r="E14" s="15">
        <v>57.7</v>
      </c>
      <c r="F14" s="16">
        <f t="shared" si="0"/>
        <v>1.4979885113009042</v>
      </c>
      <c r="G14" s="17">
        <v>40</v>
      </c>
      <c r="H14" s="18">
        <v>50</v>
      </c>
      <c r="I14" s="25">
        <v>55</v>
      </c>
      <c r="J14" s="20">
        <v>50</v>
      </c>
      <c r="K14" s="18">
        <v>60</v>
      </c>
      <c r="L14" s="24" t="s">
        <v>180</v>
      </c>
      <c r="M14" s="14">
        <f t="shared" si="1"/>
        <v>55</v>
      </c>
      <c r="N14" s="14">
        <f t="shared" si="2"/>
        <v>60</v>
      </c>
      <c r="O14" s="21">
        <f t="shared" si="3"/>
        <v>115</v>
      </c>
      <c r="P14" s="23">
        <f t="shared" si="4"/>
        <v>172.26867879960398</v>
      </c>
      <c r="Q14">
        <v>1.462</v>
      </c>
      <c r="R14">
        <f t="shared" si="5"/>
        <v>251.856808405021</v>
      </c>
      <c r="S14" t="s">
        <v>181</v>
      </c>
      <c r="T14" t="s">
        <v>47</v>
      </c>
    </row>
    <row r="15" spans="1:20" ht="12.75">
      <c r="A15" s="11">
        <v>15</v>
      </c>
      <c r="B15" s="12" t="s">
        <v>247</v>
      </c>
      <c r="C15" s="13">
        <v>1974</v>
      </c>
      <c r="D15" s="14" t="s">
        <v>37</v>
      </c>
      <c r="E15" s="15">
        <v>123.6</v>
      </c>
      <c r="F15" s="16">
        <f t="shared" si="0"/>
        <v>1.0409662442168641</v>
      </c>
      <c r="G15" s="17">
        <v>75</v>
      </c>
      <c r="H15" s="18">
        <v>82</v>
      </c>
      <c r="I15" s="19" t="s">
        <v>248</v>
      </c>
      <c r="J15" s="20">
        <v>100</v>
      </c>
      <c r="K15" s="18">
        <v>110</v>
      </c>
      <c r="L15" s="79" t="s">
        <v>119</v>
      </c>
      <c r="M15" s="14">
        <f t="shared" si="1"/>
        <v>82</v>
      </c>
      <c r="N15" s="14">
        <f t="shared" si="2"/>
        <v>110</v>
      </c>
      <c r="O15" s="21">
        <f t="shared" si="3"/>
        <v>192</v>
      </c>
      <c r="P15" s="23">
        <f t="shared" si="4"/>
        <v>199.8655188896379</v>
      </c>
      <c r="Q15">
        <v>1.218</v>
      </c>
      <c r="R15">
        <f t="shared" si="5"/>
        <v>243.43620200757897</v>
      </c>
      <c r="S15" t="s">
        <v>210</v>
      </c>
      <c r="T15" t="s">
        <v>245</v>
      </c>
    </row>
    <row r="16" spans="1:20" ht="12.75">
      <c r="A16" s="11">
        <v>16</v>
      </c>
      <c r="B16" s="12" t="s">
        <v>243</v>
      </c>
      <c r="C16" s="13">
        <v>1963</v>
      </c>
      <c r="D16" s="14" t="s">
        <v>244</v>
      </c>
      <c r="E16" s="15">
        <v>125.4</v>
      </c>
      <c r="F16" s="16">
        <f t="shared" si="0"/>
        <v>1.037596084689984</v>
      </c>
      <c r="G16" s="17">
        <v>65</v>
      </c>
      <c r="H16" s="18">
        <v>70</v>
      </c>
      <c r="I16" s="19" t="s">
        <v>119</v>
      </c>
      <c r="J16" s="20">
        <v>85</v>
      </c>
      <c r="K16" s="18">
        <v>90</v>
      </c>
      <c r="L16" s="79" t="s">
        <v>119</v>
      </c>
      <c r="M16" s="14">
        <f t="shared" si="1"/>
        <v>70</v>
      </c>
      <c r="N16" s="14">
        <f t="shared" si="2"/>
        <v>90</v>
      </c>
      <c r="O16" s="21">
        <f t="shared" si="3"/>
        <v>160</v>
      </c>
      <c r="P16" s="23">
        <f t="shared" si="4"/>
        <v>166.01537355039744</v>
      </c>
      <c r="Q16">
        <v>1.437</v>
      </c>
      <c r="R16">
        <f t="shared" si="5"/>
        <v>238.56409179192113</v>
      </c>
      <c r="S16" t="s">
        <v>181</v>
      </c>
      <c r="T16" t="s">
        <v>245</v>
      </c>
    </row>
    <row r="17" spans="1:20" ht="12.75">
      <c r="A17" s="11">
        <v>17</v>
      </c>
      <c r="B17" s="12" t="s">
        <v>198</v>
      </c>
      <c r="C17" s="13">
        <v>1952</v>
      </c>
      <c r="D17" s="14" t="s">
        <v>37</v>
      </c>
      <c r="E17" s="15">
        <v>74.6</v>
      </c>
      <c r="F17" s="16">
        <f t="shared" si="0"/>
        <v>1.2700186030372111</v>
      </c>
      <c r="G17" s="17">
        <v>40</v>
      </c>
      <c r="H17" s="24" t="s">
        <v>34</v>
      </c>
      <c r="I17" s="25">
        <v>45</v>
      </c>
      <c r="J17" s="20">
        <v>60</v>
      </c>
      <c r="K17" s="24" t="s">
        <v>180</v>
      </c>
      <c r="L17" s="24" t="s">
        <v>180</v>
      </c>
      <c r="M17" s="14">
        <f t="shared" si="1"/>
        <v>45</v>
      </c>
      <c r="N17" s="14">
        <f t="shared" si="2"/>
        <v>60</v>
      </c>
      <c r="O17" s="21">
        <f t="shared" si="3"/>
        <v>105</v>
      </c>
      <c r="P17" s="23">
        <f t="shared" si="4"/>
        <v>133.35195331890716</v>
      </c>
      <c r="Q17">
        <v>1.779</v>
      </c>
      <c r="R17">
        <f t="shared" si="5"/>
        <v>237.23312495433584</v>
      </c>
      <c r="S17" t="s">
        <v>199</v>
      </c>
      <c r="T17" t="s">
        <v>136</v>
      </c>
    </row>
    <row r="18" spans="1:20" ht="12.75">
      <c r="A18" s="11">
        <v>18</v>
      </c>
      <c r="B18" s="12" t="s">
        <v>201</v>
      </c>
      <c r="C18" s="13">
        <v>1959</v>
      </c>
      <c r="D18" s="14" t="s">
        <v>37</v>
      </c>
      <c r="E18" s="15">
        <v>80.7</v>
      </c>
      <c r="F18" s="16">
        <f t="shared" si="0"/>
        <v>1.2179020312535995</v>
      </c>
      <c r="G18" s="17">
        <v>45</v>
      </c>
      <c r="H18" s="24" t="s">
        <v>51</v>
      </c>
      <c r="I18" s="25">
        <v>53</v>
      </c>
      <c r="J18" s="20">
        <v>65</v>
      </c>
      <c r="K18" s="18">
        <v>70</v>
      </c>
      <c r="L18" s="24" t="s">
        <v>202</v>
      </c>
      <c r="M18" s="14">
        <f t="shared" si="1"/>
        <v>53</v>
      </c>
      <c r="N18" s="14">
        <f t="shared" si="2"/>
        <v>70</v>
      </c>
      <c r="O18" s="21">
        <f t="shared" si="3"/>
        <v>123</v>
      </c>
      <c r="P18" s="23">
        <f t="shared" si="4"/>
        <v>149.80194984419273</v>
      </c>
      <c r="Q18">
        <v>1.541</v>
      </c>
      <c r="R18">
        <f t="shared" si="5"/>
        <v>230.84480470990098</v>
      </c>
      <c r="S18" t="s">
        <v>203</v>
      </c>
      <c r="T18" t="s">
        <v>136</v>
      </c>
    </row>
    <row r="19" spans="1:20" ht="12.75">
      <c r="A19" s="11">
        <v>19</v>
      </c>
      <c r="B19" s="12" t="s">
        <v>219</v>
      </c>
      <c r="C19" s="13">
        <v>1984</v>
      </c>
      <c r="D19" s="14" t="s">
        <v>62</v>
      </c>
      <c r="E19" s="15">
        <v>84.7</v>
      </c>
      <c r="F19" s="16">
        <f t="shared" si="0"/>
        <v>1.1892765677185477</v>
      </c>
      <c r="G19" s="17">
        <v>73</v>
      </c>
      <c r="H19" s="18">
        <v>78</v>
      </c>
      <c r="I19" s="19" t="s">
        <v>220</v>
      </c>
      <c r="J19" s="20">
        <v>100</v>
      </c>
      <c r="K19" s="24" t="s">
        <v>119</v>
      </c>
      <c r="L19" s="24" t="s">
        <v>119</v>
      </c>
      <c r="M19" s="14">
        <f t="shared" si="1"/>
        <v>78</v>
      </c>
      <c r="N19" s="14">
        <f t="shared" si="2"/>
        <v>100</v>
      </c>
      <c r="O19" s="21">
        <f t="shared" si="3"/>
        <v>178</v>
      </c>
      <c r="P19" s="23">
        <f t="shared" si="4"/>
        <v>211.6912290539015</v>
      </c>
      <c r="Q19">
        <v>1.083</v>
      </c>
      <c r="R19">
        <f t="shared" si="5"/>
        <v>229.26160106537532</v>
      </c>
      <c r="S19" t="s">
        <v>214</v>
      </c>
      <c r="T19" t="s">
        <v>145</v>
      </c>
    </row>
    <row r="20" spans="1:20" ht="12.75">
      <c r="A20" s="11">
        <v>20</v>
      </c>
      <c r="B20" s="12" t="s">
        <v>212</v>
      </c>
      <c r="C20" s="13">
        <v>1984</v>
      </c>
      <c r="D20" s="14" t="s">
        <v>62</v>
      </c>
      <c r="E20" s="15">
        <v>78.5</v>
      </c>
      <c r="F20" s="16">
        <f t="shared" si="0"/>
        <v>1.2354126523442308</v>
      </c>
      <c r="G20" s="17">
        <v>70</v>
      </c>
      <c r="H20" s="24" t="s">
        <v>64</v>
      </c>
      <c r="I20" s="19" t="s">
        <v>64</v>
      </c>
      <c r="J20" s="20">
        <v>95</v>
      </c>
      <c r="K20" s="18">
        <v>100</v>
      </c>
      <c r="L20" s="24" t="s">
        <v>213</v>
      </c>
      <c r="M20" s="14">
        <f t="shared" si="1"/>
        <v>70</v>
      </c>
      <c r="N20" s="14">
        <f t="shared" si="2"/>
        <v>100</v>
      </c>
      <c r="O20" s="21">
        <f t="shared" si="3"/>
        <v>170</v>
      </c>
      <c r="P20" s="23">
        <f t="shared" si="4"/>
        <v>210.02015089851923</v>
      </c>
      <c r="Q20">
        <v>1.083</v>
      </c>
      <c r="R20">
        <f t="shared" si="5"/>
        <v>227.45182342309633</v>
      </c>
      <c r="S20" t="s">
        <v>214</v>
      </c>
      <c r="T20" t="s">
        <v>136</v>
      </c>
    </row>
    <row r="21" spans="1:20" ht="12.75">
      <c r="A21" s="11">
        <v>21</v>
      </c>
      <c r="B21" s="12" t="s">
        <v>249</v>
      </c>
      <c r="C21" s="13">
        <v>1972</v>
      </c>
      <c r="D21" s="14" t="s">
        <v>244</v>
      </c>
      <c r="E21" s="15">
        <v>116</v>
      </c>
      <c r="F21" s="16">
        <f t="shared" si="0"/>
        <v>1.0575951152665621</v>
      </c>
      <c r="G21" s="17">
        <v>70</v>
      </c>
      <c r="H21" s="18">
        <v>74</v>
      </c>
      <c r="I21" s="25">
        <v>76</v>
      </c>
      <c r="J21" s="20">
        <v>90</v>
      </c>
      <c r="K21" s="18">
        <v>94</v>
      </c>
      <c r="L21" s="79" t="s">
        <v>250</v>
      </c>
      <c r="M21" s="14">
        <f t="shared" si="1"/>
        <v>76</v>
      </c>
      <c r="N21" s="14">
        <f t="shared" si="2"/>
        <v>94</v>
      </c>
      <c r="O21" s="21">
        <f t="shared" si="3"/>
        <v>170</v>
      </c>
      <c r="P21" s="23">
        <f t="shared" si="4"/>
        <v>179.79116959531555</v>
      </c>
      <c r="Q21">
        <v>1.248</v>
      </c>
      <c r="R21">
        <f t="shared" si="5"/>
        <v>224.3793796549538</v>
      </c>
      <c r="S21" t="s">
        <v>210</v>
      </c>
      <c r="T21" t="s">
        <v>245</v>
      </c>
    </row>
    <row r="22" spans="1:20" ht="12.75">
      <c r="A22" s="11">
        <v>22</v>
      </c>
      <c r="B22" s="12" t="s">
        <v>188</v>
      </c>
      <c r="C22" s="13">
        <v>1948</v>
      </c>
      <c r="D22" s="14" t="s">
        <v>189</v>
      </c>
      <c r="E22" s="15">
        <v>73</v>
      </c>
      <c r="F22" s="16">
        <f t="shared" si="0"/>
        <v>1.2856958089245487</v>
      </c>
      <c r="G22" s="17">
        <v>37</v>
      </c>
      <c r="H22" s="18">
        <v>42</v>
      </c>
      <c r="I22" s="19" t="s">
        <v>190</v>
      </c>
      <c r="J22" s="20">
        <v>47</v>
      </c>
      <c r="K22" s="24" t="s">
        <v>191</v>
      </c>
      <c r="L22" s="24" t="s">
        <v>51</v>
      </c>
      <c r="M22" s="14">
        <f t="shared" si="1"/>
        <v>42</v>
      </c>
      <c r="N22" s="14">
        <f t="shared" si="2"/>
        <v>47</v>
      </c>
      <c r="O22" s="21">
        <f t="shared" si="3"/>
        <v>89</v>
      </c>
      <c r="P22" s="23">
        <f t="shared" si="4"/>
        <v>114.42692699428484</v>
      </c>
      <c r="Q22">
        <v>1.953</v>
      </c>
      <c r="R22">
        <f t="shared" si="5"/>
        <v>223.4757884198383</v>
      </c>
      <c r="S22" t="s">
        <v>186</v>
      </c>
      <c r="T22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2020-02-12T13:18:37Z</dcterms:created>
  <dcterms:modified xsi:type="dcterms:W3CDTF">2020-02-12T13:18:37Z</dcterms:modified>
  <cp:category/>
  <cp:version/>
  <cp:contentType/>
  <cp:contentStatus/>
</cp:coreProperties>
</file>