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IV A.R.Laane mv." sheetId="1" r:id="rId1"/>
    <sheet name="sinclair" sheetId="2" r:id="rId2"/>
    <sheet name="Järvamaa MV" sheetId="3" r:id="rId3"/>
  </sheets>
  <definedNames/>
  <calcPr fullCalcOnLoad="1"/>
</workbook>
</file>

<file path=xl/sharedStrings.xml><?xml version="1.0" encoding="utf-8"?>
<sst xmlns="http://schemas.openxmlformats.org/spreadsheetml/2006/main" count="615" uniqueCount="152">
  <si>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</si>
  <si>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</si>
  <si>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</si>
  <si>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</si>
  <si>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</si>
  <si>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</si>
  <si>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</si>
  <si>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</si>
  <si>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</si>
  <si>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</si>
  <si>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</si>
  <si>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</si>
  <si>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</si>
  <si>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</si>
  <si>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</si>
  <si>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</si>
  <si>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</si>
  <si>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</si>
  <si>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</si>
  <si>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Naised</t>
  </si>
  <si>
    <t>Mehed</t>
  </si>
  <si>
    <t>Sünniaeg</t>
  </si>
  <si>
    <t>Järvamaa meistrivõistlused</t>
  </si>
  <si>
    <t>03. juuni 2017 Albu rahvamaja</t>
  </si>
  <si>
    <t>Naised U14</t>
  </si>
  <si>
    <t>Mehed U12</t>
  </si>
  <si>
    <t>Mehed U15</t>
  </si>
  <si>
    <t>II grupp</t>
  </si>
  <si>
    <t>I grupp</t>
  </si>
  <si>
    <t>ö</t>
  </si>
  <si>
    <t>Mehed U17</t>
  </si>
  <si>
    <t>Mehed U20</t>
  </si>
  <si>
    <t>III grupp</t>
  </si>
  <si>
    <t>Mehed veteranid</t>
  </si>
  <si>
    <t xml:space="preserve">Mehed </t>
  </si>
  <si>
    <t>IV grupp</t>
  </si>
  <si>
    <t>IV Aleksander Rudolf Laane mälestusvõistlused</t>
  </si>
  <si>
    <t>Maiko Jalast</t>
  </si>
  <si>
    <t>Vargamäe</t>
  </si>
  <si>
    <t>Romet Rämson</t>
  </si>
  <si>
    <t>Roomet Väli</t>
  </si>
  <si>
    <t>Erki Jalast</t>
  </si>
  <si>
    <t>Aleksander Jermakov</t>
  </si>
  <si>
    <t>Aleksei Kuzmin</t>
  </si>
  <si>
    <t>Edu</t>
  </si>
  <si>
    <t>Ivan Vorabjov</t>
  </si>
  <si>
    <t>Dmitri Dodonov</t>
  </si>
  <si>
    <t>Jõud Junior</t>
  </si>
  <si>
    <t>Džan Baškirov</t>
  </si>
  <si>
    <t>Indrek Viik</t>
  </si>
  <si>
    <t>Kalju</t>
  </si>
  <si>
    <t>Märt Tammann</t>
  </si>
  <si>
    <t>Daniil Masjukov</t>
  </si>
  <si>
    <t>Armas Reisel</t>
  </si>
  <si>
    <t>Germo Hein</t>
  </si>
  <si>
    <t>Joosep Lang</t>
  </si>
  <si>
    <t>Rasmus Jalast</t>
  </si>
  <si>
    <t>Robin Kivirand</t>
  </si>
  <si>
    <t>Teet Karbus</t>
  </si>
  <si>
    <t>16,02.1998</t>
  </si>
  <si>
    <t>Ants Bombul</t>
  </si>
  <si>
    <t>Jaak Bombul</t>
  </si>
  <si>
    <t>Sander Savik</t>
  </si>
  <si>
    <t>Jõud</t>
  </si>
  <si>
    <t>Darvi Jalast</t>
  </si>
  <si>
    <t>Lauri Naarits</t>
  </si>
  <si>
    <t>Mati Karbus</t>
  </si>
  <si>
    <t>Allar Lelumees</t>
  </si>
  <si>
    <t>Renat Kimmer</t>
  </si>
  <si>
    <t>.+35</t>
  </si>
  <si>
    <t>Avo Pent</t>
  </si>
  <si>
    <t>Sverre Ploomipuu</t>
  </si>
  <si>
    <t>Emma Kivirand</t>
  </si>
  <si>
    <t>Kaisa Kivirand</t>
  </si>
  <si>
    <t>Alice Kõiv</t>
  </si>
  <si>
    <t>Mäksa</t>
  </si>
  <si>
    <t>Johanna Haljasorg</t>
  </si>
  <si>
    <t>Liisbeth Rosenstein</t>
  </si>
  <si>
    <t>Hanna-Liisa Mat</t>
  </si>
  <si>
    <t>Merilyn Kalmus</t>
  </si>
  <si>
    <t>Reb</t>
  </si>
  <si>
    <t>Tõuk</t>
  </si>
  <si>
    <t>Anne Fljaum</t>
  </si>
  <si>
    <t>Alexander Moiseenko</t>
  </si>
  <si>
    <t>Jaanus Hiiemäe</t>
  </si>
  <si>
    <t>Eduard Kaljapulk</t>
  </si>
  <si>
    <t>Maidu Tiits</t>
  </si>
  <si>
    <t>Žürii: Erik Kuningas XVI</t>
  </si>
  <si>
    <t>23x</t>
  </si>
  <si>
    <t>24x</t>
  </si>
  <si>
    <t>25x</t>
  </si>
  <si>
    <t>32x</t>
  </si>
  <si>
    <t>33x</t>
  </si>
  <si>
    <t>52x</t>
  </si>
  <si>
    <t>76x</t>
  </si>
  <si>
    <t>80x</t>
  </si>
  <si>
    <t>27x</t>
  </si>
  <si>
    <t>29x</t>
  </si>
  <si>
    <t>34x</t>
  </si>
  <si>
    <t>50x</t>
  </si>
  <si>
    <t>60x</t>
  </si>
  <si>
    <t>70x</t>
  </si>
  <si>
    <t>100x</t>
  </si>
  <si>
    <t>104x</t>
  </si>
  <si>
    <t>20x</t>
  </si>
  <si>
    <t>28x</t>
  </si>
  <si>
    <t>38x</t>
  </si>
  <si>
    <t>39x</t>
  </si>
  <si>
    <t>Endel Pendel</t>
  </si>
  <si>
    <t>Kohtu Otsus</t>
  </si>
  <si>
    <t>Johhanes Kask</t>
  </si>
  <si>
    <t>47x</t>
  </si>
  <si>
    <t>48x</t>
  </si>
  <si>
    <t>55x</t>
  </si>
  <si>
    <t>62x</t>
  </si>
  <si>
    <t>71x</t>
  </si>
  <si>
    <t>78x</t>
  </si>
  <si>
    <t>95x</t>
  </si>
  <si>
    <t>102x</t>
  </si>
  <si>
    <t>105x</t>
  </si>
  <si>
    <t>75x</t>
  </si>
  <si>
    <t>90x</t>
  </si>
  <si>
    <t>92x</t>
  </si>
  <si>
    <t>96x</t>
  </si>
  <si>
    <t>121x</t>
  </si>
  <si>
    <t>122x</t>
  </si>
  <si>
    <t>126x</t>
  </si>
  <si>
    <t>133x</t>
  </si>
  <si>
    <t>98x</t>
  </si>
  <si>
    <t>108x</t>
  </si>
  <si>
    <t>116x</t>
  </si>
  <si>
    <t>125x</t>
  </si>
  <si>
    <t>134x</t>
  </si>
  <si>
    <t xml:space="preserve">Johannes </t>
  </si>
  <si>
    <t>Kask</t>
  </si>
  <si>
    <t>Johannes Kask</t>
  </si>
  <si>
    <t>Armas Reisel Eesti rekord U15</t>
  </si>
  <si>
    <t>kk-56kg  rebimine 73kg</t>
  </si>
  <si>
    <t xml:space="preserve">Hanna-Liisa Mat </t>
  </si>
  <si>
    <t>Eesti rekord U15     kk-32kg tõukamine 27kg</t>
  </si>
  <si>
    <t>Renat Kimmer täitis meistersportlase normatiivi kk+105kg tulemusega 310kg.</t>
  </si>
  <si>
    <t>Järvamaa meistrivõistlused  Albus 03. juuni 2017</t>
  </si>
  <si>
    <t xml:space="preserve">Naised </t>
  </si>
  <si>
    <t>Mehed  kk-105kg</t>
  </si>
  <si>
    <t>Mehed kk-94kg</t>
  </si>
  <si>
    <t>Mehed  kk-85</t>
  </si>
  <si>
    <t>Mehed kk-77</t>
  </si>
  <si>
    <t>Mehed  kk-69</t>
  </si>
  <si>
    <t>Mehed  kk-56</t>
  </si>
  <si>
    <t>Mehed  kk-45</t>
  </si>
  <si>
    <t>Mehed  kk-40</t>
  </si>
  <si>
    <t xml:space="preserve">Aleksander Rudolf Laane mälestusvõistluste kk-77kg võitja - Lauri Naarits.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</si>
</sst>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2" fillId="17" borderId="3" applyNumberFormat="0" applyAlignment="0" applyProtection="0"/>
    <xf numFmtId="0" fontId="19" fillId="0" borderId="4" applyNumberFormat="0" applyFill="0" applyAlignment="0" applyProtection="0"/>
    <xf numFmtId="0" fontId="0" fillId="18" borderId="5" applyNumberFormat="0" applyFont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16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11" borderId="0" xfId="0" applyFill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5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2" fontId="6" fillId="25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21" borderId="10" xfId="0" applyFont="1" applyFill="1" applyBorder="1" applyAlignment="1" applyProtection="1">
      <alignment horizontal="center"/>
      <protection locked="0"/>
    </xf>
    <xf numFmtId="0" fontId="0" fillId="21" borderId="10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0" fillId="21" borderId="10" xfId="0" applyFont="1" applyFill="1" applyBorder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4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8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e 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Normal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69" customWidth="1"/>
    <col min="4" max="4" width="11.140625" style="0" customWidth="1"/>
    <col min="5" max="5" width="6.57421875" style="40" customWidth="1"/>
    <col min="6" max="6" width="8.421875" style="0" customWidth="1"/>
    <col min="7" max="12" width="4.7109375" style="0" customWidth="1"/>
    <col min="13" max="13" width="3.8515625" style="0" customWidth="1"/>
    <col min="14" max="14" width="4.140625" style="0" customWidth="1"/>
    <col min="15" max="15" width="5.28125" style="0" customWidth="1"/>
    <col min="16" max="16" width="3.7109375" style="15" customWidth="1"/>
    <col min="17" max="17" width="7.57421875" style="0" customWidth="1"/>
  </cols>
  <sheetData>
    <row r="1" spans="1:17" ht="18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.75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2.75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2.75">
      <c r="A4" s="53"/>
      <c r="B4" s="53"/>
      <c r="C4" s="6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.75">
      <c r="A5" s="53"/>
      <c r="B5" s="53"/>
      <c r="C5" s="68"/>
      <c r="D5" s="53"/>
      <c r="E5" s="53"/>
      <c r="F5" s="53"/>
      <c r="G5" s="53" t="s">
        <v>27</v>
      </c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2.75">
      <c r="A6" s="1"/>
      <c r="B6" s="32"/>
      <c r="D6" s="10"/>
      <c r="E6" s="50"/>
      <c r="F6" s="51"/>
      <c r="G6" s="51"/>
      <c r="H6" s="51"/>
      <c r="I6" s="51"/>
      <c r="J6" s="51"/>
      <c r="K6" s="2"/>
      <c r="L6" s="2"/>
      <c r="M6" s="3"/>
      <c r="N6" s="4"/>
      <c r="O6" s="4"/>
      <c r="P6" s="14"/>
      <c r="Q6" s="4"/>
    </row>
    <row r="7" spans="1:17" ht="12.75">
      <c r="A7" s="107" t="s">
        <v>0</v>
      </c>
      <c r="B7" s="107"/>
      <c r="C7" s="107"/>
      <c r="D7" s="107"/>
      <c r="E7" s="107"/>
      <c r="F7" s="107"/>
      <c r="G7" s="107" t="s">
        <v>1</v>
      </c>
      <c r="H7" s="107"/>
      <c r="I7" s="107"/>
      <c r="J7" s="107"/>
      <c r="K7" s="107"/>
      <c r="L7" s="107"/>
      <c r="M7" s="107" t="s">
        <v>2</v>
      </c>
      <c r="N7" s="107"/>
      <c r="O7" s="107"/>
      <c r="P7" s="107"/>
      <c r="Q7" s="107"/>
    </row>
    <row r="8" spans="1:17" ht="12.75" customHeight="1">
      <c r="A8" s="109" t="s">
        <v>18</v>
      </c>
      <c r="B8" s="109" t="s">
        <v>3</v>
      </c>
      <c r="C8" s="109" t="s">
        <v>21</v>
      </c>
      <c r="D8" s="109" t="s">
        <v>4</v>
      </c>
      <c r="E8" s="106" t="s">
        <v>5</v>
      </c>
      <c r="F8" s="110" t="s">
        <v>13</v>
      </c>
      <c r="G8" s="102" t="s">
        <v>6</v>
      </c>
      <c r="H8" s="102"/>
      <c r="I8" s="102"/>
      <c r="J8" s="102" t="s">
        <v>7</v>
      </c>
      <c r="K8" s="102"/>
      <c r="L8" s="102"/>
      <c r="M8" s="102" t="s">
        <v>14</v>
      </c>
      <c r="N8" s="102" t="s">
        <v>15</v>
      </c>
      <c r="O8" s="102" t="s">
        <v>16</v>
      </c>
      <c r="P8" s="105" t="s">
        <v>12</v>
      </c>
      <c r="Q8" s="114" t="s">
        <v>8</v>
      </c>
    </row>
    <row r="9" spans="1:17" ht="12.75">
      <c r="A9" s="109"/>
      <c r="B9" s="109"/>
      <c r="C9" s="109"/>
      <c r="D9" s="109"/>
      <c r="E9" s="106"/>
      <c r="F9" s="110"/>
      <c r="G9" s="52">
        <v>1</v>
      </c>
      <c r="H9" s="52">
        <v>2</v>
      </c>
      <c r="I9" s="52">
        <v>3</v>
      </c>
      <c r="J9" s="52">
        <v>1</v>
      </c>
      <c r="K9" s="52">
        <v>2</v>
      </c>
      <c r="L9" s="52">
        <v>3</v>
      </c>
      <c r="M9" s="102"/>
      <c r="N9" s="102"/>
      <c r="O9" s="102"/>
      <c r="P9" s="105"/>
      <c r="Q9" s="114"/>
    </row>
    <row r="10" spans="1:17" ht="12.75">
      <c r="A10" s="117" t="s">
        <v>24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12.75">
      <c r="A11" s="12">
        <v>2</v>
      </c>
      <c r="B11" s="19" t="s">
        <v>73</v>
      </c>
      <c r="C11" s="70">
        <v>37848</v>
      </c>
      <c r="D11" s="20" t="s">
        <v>38</v>
      </c>
      <c r="E11" s="37">
        <v>48.4</v>
      </c>
      <c r="F11" s="30">
        <f aca="true" t="shared" si="0" ref="F11:F16">POWER(10,(0.783497476*(LOG10(E11/153.655)*LOG10(E11/153.655))))</f>
        <v>1.5747427906801097</v>
      </c>
      <c r="G11" s="82">
        <v>35</v>
      </c>
      <c r="H11" s="85" t="s">
        <v>106</v>
      </c>
      <c r="I11" s="84">
        <v>38</v>
      </c>
      <c r="J11" s="82">
        <v>43</v>
      </c>
      <c r="K11" s="83">
        <v>45</v>
      </c>
      <c r="L11" s="85" t="s">
        <v>111</v>
      </c>
      <c r="M11" s="16">
        <f aca="true" t="shared" si="1" ref="M11:M16">MAX(G11:I11)</f>
        <v>38</v>
      </c>
      <c r="N11" s="16">
        <f aca="true" t="shared" si="2" ref="N11:N16">MAX(J11:L11)</f>
        <v>45</v>
      </c>
      <c r="O11" s="17">
        <f aca="true" t="shared" si="3" ref="O11:O16">M11+N11</f>
        <v>83</v>
      </c>
      <c r="P11" s="26">
        <v>1</v>
      </c>
      <c r="Q11" s="31">
        <f aca="true" t="shared" si="4" ref="Q11:Q16">O11*F11</f>
        <v>130.7036516264491</v>
      </c>
    </row>
    <row r="12" spans="1:17" ht="12.75">
      <c r="A12" s="12">
        <v>24</v>
      </c>
      <c r="B12" s="19" t="s">
        <v>77</v>
      </c>
      <c r="C12" s="70">
        <v>38368</v>
      </c>
      <c r="D12" s="20" t="s">
        <v>75</v>
      </c>
      <c r="E12" s="37">
        <v>57.6</v>
      </c>
      <c r="F12" s="30">
        <f t="shared" si="0"/>
        <v>1.3876147815886952</v>
      </c>
      <c r="G12" s="82">
        <v>35</v>
      </c>
      <c r="H12" s="85" t="s">
        <v>107</v>
      </c>
      <c r="I12" s="86" t="s">
        <v>107</v>
      </c>
      <c r="J12" s="82">
        <v>49</v>
      </c>
      <c r="K12" s="83">
        <v>54</v>
      </c>
      <c r="L12" s="85" t="s">
        <v>113</v>
      </c>
      <c r="M12" s="16">
        <f t="shared" si="1"/>
        <v>35</v>
      </c>
      <c r="N12" s="16">
        <f t="shared" si="2"/>
        <v>54</v>
      </c>
      <c r="O12" s="17">
        <f t="shared" si="3"/>
        <v>89</v>
      </c>
      <c r="P12" s="26">
        <v>2</v>
      </c>
      <c r="Q12" s="31">
        <f t="shared" si="4"/>
        <v>123.49771556139387</v>
      </c>
    </row>
    <row r="13" spans="1:17" ht="12.75">
      <c r="A13" s="12">
        <v>51</v>
      </c>
      <c r="B13" s="19" t="s">
        <v>76</v>
      </c>
      <c r="C13" s="70">
        <v>38371</v>
      </c>
      <c r="D13" s="20" t="s">
        <v>75</v>
      </c>
      <c r="E13" s="37">
        <v>75.1</v>
      </c>
      <c r="F13" s="30">
        <f t="shared" si="0"/>
        <v>1.1905159739691589</v>
      </c>
      <c r="G13" s="82">
        <v>36</v>
      </c>
      <c r="H13" s="83">
        <v>40</v>
      </c>
      <c r="I13" s="84">
        <v>41</v>
      </c>
      <c r="J13" s="82">
        <v>50</v>
      </c>
      <c r="K13" s="83">
        <v>56</v>
      </c>
      <c r="L13" s="83">
        <v>57</v>
      </c>
      <c r="M13" s="16">
        <f t="shared" si="1"/>
        <v>41</v>
      </c>
      <c r="N13" s="16">
        <f t="shared" si="2"/>
        <v>57</v>
      </c>
      <c r="O13" s="17">
        <f t="shared" si="3"/>
        <v>98</v>
      </c>
      <c r="P13" s="26">
        <v>3</v>
      </c>
      <c r="Q13" s="31">
        <f t="shared" si="4"/>
        <v>116.67056544897757</v>
      </c>
    </row>
    <row r="14" spans="1:17" ht="12.75">
      <c r="A14" s="12">
        <v>37</v>
      </c>
      <c r="B14" s="19" t="s">
        <v>72</v>
      </c>
      <c r="C14" s="70">
        <v>38951</v>
      </c>
      <c r="D14" s="20" t="s">
        <v>38</v>
      </c>
      <c r="E14" s="37">
        <v>39.7</v>
      </c>
      <c r="F14" s="30">
        <f t="shared" si="0"/>
        <v>1.8649403833647735</v>
      </c>
      <c r="G14" s="82">
        <v>25</v>
      </c>
      <c r="H14" s="85" t="s">
        <v>105</v>
      </c>
      <c r="I14" s="86" t="s">
        <v>105</v>
      </c>
      <c r="J14" s="82">
        <v>35</v>
      </c>
      <c r="K14" s="83">
        <v>37</v>
      </c>
      <c r="L14" s="85" t="s">
        <v>107</v>
      </c>
      <c r="M14" s="16">
        <f t="shared" si="1"/>
        <v>25</v>
      </c>
      <c r="N14" s="16">
        <f t="shared" si="2"/>
        <v>37</v>
      </c>
      <c r="O14" s="17">
        <f t="shared" si="3"/>
        <v>62</v>
      </c>
      <c r="P14" s="26">
        <v>4</v>
      </c>
      <c r="Q14" s="31">
        <f t="shared" si="4"/>
        <v>115.62630376861595</v>
      </c>
    </row>
    <row r="15" spans="1:17" ht="12.75">
      <c r="A15" s="12">
        <v>61</v>
      </c>
      <c r="B15" s="19" t="s">
        <v>78</v>
      </c>
      <c r="C15" s="70">
        <v>39124</v>
      </c>
      <c r="D15" s="20" t="s">
        <v>75</v>
      </c>
      <c r="E15" s="37">
        <v>31</v>
      </c>
      <c r="F15" s="30">
        <f t="shared" si="0"/>
        <v>2.391389813310371</v>
      </c>
      <c r="G15" s="82">
        <v>18</v>
      </c>
      <c r="H15" s="85" t="s">
        <v>104</v>
      </c>
      <c r="I15" s="86" t="s">
        <v>104</v>
      </c>
      <c r="J15" s="82">
        <v>24</v>
      </c>
      <c r="K15" s="83">
        <v>27</v>
      </c>
      <c r="L15" s="85" t="s">
        <v>105</v>
      </c>
      <c r="M15" s="16">
        <f t="shared" si="1"/>
        <v>18</v>
      </c>
      <c r="N15" s="16">
        <f t="shared" si="2"/>
        <v>27</v>
      </c>
      <c r="O15" s="17">
        <f t="shared" si="3"/>
        <v>45</v>
      </c>
      <c r="P15" s="26">
        <v>5</v>
      </c>
      <c r="Q15" s="31">
        <f t="shared" si="4"/>
        <v>107.61254159896669</v>
      </c>
    </row>
    <row r="16" spans="1:17" ht="12.75">
      <c r="A16" s="12">
        <v>22</v>
      </c>
      <c r="B16" s="19" t="s">
        <v>74</v>
      </c>
      <c r="C16" s="70">
        <v>39450</v>
      </c>
      <c r="D16" s="20" t="s">
        <v>75</v>
      </c>
      <c r="E16" s="37">
        <v>38</v>
      </c>
      <c r="F16" s="30">
        <f t="shared" si="0"/>
        <v>1.9429139863293727</v>
      </c>
      <c r="G16" s="82">
        <v>20</v>
      </c>
      <c r="H16" s="83">
        <v>23</v>
      </c>
      <c r="I16" s="86" t="s">
        <v>89</v>
      </c>
      <c r="J16" s="82">
        <v>28</v>
      </c>
      <c r="K16" s="83">
        <v>31</v>
      </c>
      <c r="L16" s="85" t="s">
        <v>92</v>
      </c>
      <c r="M16" s="16">
        <f t="shared" si="1"/>
        <v>23</v>
      </c>
      <c r="N16" s="16">
        <f t="shared" si="2"/>
        <v>31</v>
      </c>
      <c r="O16" s="17">
        <f t="shared" si="3"/>
        <v>54</v>
      </c>
      <c r="P16" s="26">
        <v>6</v>
      </c>
      <c r="Q16" s="31">
        <f t="shared" si="4"/>
        <v>104.91735526178613</v>
      </c>
    </row>
    <row r="17" spans="1:17" ht="12.75">
      <c r="A17" s="113" t="s">
        <v>19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2.75">
      <c r="A18" s="12">
        <v>30</v>
      </c>
      <c r="B18" s="19" t="s">
        <v>79</v>
      </c>
      <c r="C18" s="70">
        <v>37276</v>
      </c>
      <c r="D18" s="13" t="s">
        <v>47</v>
      </c>
      <c r="E18" s="37">
        <v>55.1</v>
      </c>
      <c r="F18" s="30">
        <f>POWER(10,(0.783497476*(LOG10(E18/153.655)*LOG10(E18/153.655))))</f>
        <v>1.4303019045519534</v>
      </c>
      <c r="G18" s="82">
        <v>35</v>
      </c>
      <c r="H18" s="85" t="s">
        <v>106</v>
      </c>
      <c r="I18" s="86" t="s">
        <v>107</v>
      </c>
      <c r="J18" s="82">
        <v>45</v>
      </c>
      <c r="K18" s="85" t="s">
        <v>112</v>
      </c>
      <c r="L18" s="83">
        <v>48</v>
      </c>
      <c r="M18" s="16">
        <f>MAX(G18:I18)</f>
        <v>35</v>
      </c>
      <c r="N18" s="16">
        <f>MAX(J18:L18)</f>
        <v>48</v>
      </c>
      <c r="O18" s="17">
        <f>M18+N18</f>
        <v>83</v>
      </c>
      <c r="P18" s="26">
        <v>1</v>
      </c>
      <c r="Q18" s="31">
        <f>O18*F18</f>
        <v>118.71505807781213</v>
      </c>
    </row>
    <row r="19" spans="1:17" ht="12.75">
      <c r="A19" s="12">
        <v>44</v>
      </c>
      <c r="B19" s="80" t="s">
        <v>82</v>
      </c>
      <c r="C19" s="70">
        <v>36547</v>
      </c>
      <c r="D19" s="13" t="s">
        <v>47</v>
      </c>
      <c r="E19" s="37">
        <v>61.1</v>
      </c>
      <c r="F19" s="30">
        <f>POWER(10,(0.783497476*(LOG10(E19/153.655)*LOG10(E19/153.655))))</f>
        <v>1.335600688946508</v>
      </c>
      <c r="G19" s="86" t="s">
        <v>98</v>
      </c>
      <c r="H19" s="85" t="s">
        <v>98</v>
      </c>
      <c r="I19" s="84">
        <v>34</v>
      </c>
      <c r="J19" s="82">
        <v>45</v>
      </c>
      <c r="K19" s="83">
        <v>48</v>
      </c>
      <c r="L19" s="83">
        <v>50</v>
      </c>
      <c r="M19" s="16">
        <f>MAX(G19:I19)</f>
        <v>34</v>
      </c>
      <c r="N19" s="16">
        <f>MAX(J19:L19)</f>
        <v>50</v>
      </c>
      <c r="O19" s="17">
        <f>M19+N19</f>
        <v>84</v>
      </c>
      <c r="P19" s="26">
        <v>2</v>
      </c>
      <c r="Q19" s="31">
        <f>O19*F19</f>
        <v>112.19045787150667</v>
      </c>
    </row>
    <row r="20" spans="1:17" ht="12.75">
      <c r="A20" s="6"/>
      <c r="B20" s="6"/>
      <c r="C20" s="71"/>
      <c r="D20" s="24"/>
      <c r="E20" s="38"/>
      <c r="F20" s="28"/>
      <c r="G20" s="6"/>
      <c r="H20" s="23"/>
      <c r="I20" s="24"/>
      <c r="J20" s="6"/>
      <c r="K20" s="23"/>
      <c r="L20" s="25"/>
      <c r="M20" s="29"/>
      <c r="N20" s="29"/>
      <c r="O20" s="29"/>
      <c r="P20" s="22"/>
      <c r="Q20" s="7"/>
    </row>
    <row r="21" spans="2:14" ht="12.75">
      <c r="B21" s="21" t="s">
        <v>11</v>
      </c>
      <c r="C21" s="72"/>
      <c r="D21" s="36"/>
      <c r="E21" s="104" t="s">
        <v>10</v>
      </c>
      <c r="F21" s="104"/>
      <c r="G21" s="34" t="s">
        <v>110</v>
      </c>
      <c r="H21" s="34"/>
      <c r="I21" s="35"/>
      <c r="J21" s="2"/>
      <c r="K21" s="115" t="s">
        <v>9</v>
      </c>
      <c r="L21" s="115"/>
      <c r="M21" s="33" t="s">
        <v>84</v>
      </c>
      <c r="N21" s="9"/>
    </row>
    <row r="22" spans="2:13" ht="12.75">
      <c r="B22" s="6"/>
      <c r="C22" s="72"/>
      <c r="D22" s="36"/>
      <c r="E22" s="39"/>
      <c r="F22" s="3"/>
      <c r="G22" s="34" t="s">
        <v>86</v>
      </c>
      <c r="H22" s="34"/>
      <c r="I22" s="35"/>
      <c r="J22" s="2"/>
      <c r="K22" s="1"/>
      <c r="L22" s="11" t="s">
        <v>17</v>
      </c>
      <c r="M22" s="33" t="s">
        <v>58</v>
      </c>
    </row>
    <row r="23" spans="2:13" ht="12.75">
      <c r="B23" s="6"/>
      <c r="C23" s="72"/>
      <c r="D23" s="36"/>
      <c r="E23" s="39"/>
      <c r="F23" s="3"/>
      <c r="G23" s="34" t="s">
        <v>85</v>
      </c>
      <c r="H23" s="34"/>
      <c r="I23" s="35"/>
      <c r="J23" s="2"/>
      <c r="K23" s="1"/>
      <c r="L23" s="11"/>
      <c r="M23" s="33"/>
    </row>
    <row r="24" spans="2:16" s="10" customFormat="1" ht="12.75">
      <c r="B24" s="24" t="s">
        <v>138</v>
      </c>
      <c r="C24" s="34" t="s">
        <v>139</v>
      </c>
      <c r="D24" s="33"/>
      <c r="E24" s="94"/>
      <c r="F24" s="81"/>
      <c r="G24" s="34"/>
      <c r="H24" s="34"/>
      <c r="I24" s="34"/>
      <c r="J24" s="95"/>
      <c r="K24" s="81"/>
      <c r="L24" s="11"/>
      <c r="M24" s="33"/>
      <c r="P24" s="32"/>
    </row>
    <row r="25" spans="2:13" ht="12.75">
      <c r="B25" s="6"/>
      <c r="C25" s="72"/>
      <c r="D25" s="36"/>
      <c r="E25" s="39"/>
      <c r="F25" s="3"/>
      <c r="G25" s="34"/>
      <c r="H25" s="34"/>
      <c r="I25" s="35"/>
      <c r="J25" s="2"/>
      <c r="K25" s="1"/>
      <c r="L25" s="11"/>
      <c r="M25" s="33"/>
    </row>
    <row r="26" spans="2:11" ht="12.75">
      <c r="B26" s="5"/>
      <c r="C26" s="72"/>
      <c r="D26" s="36"/>
      <c r="E26" s="39"/>
      <c r="F26" s="3"/>
      <c r="G26" s="55" t="s">
        <v>28</v>
      </c>
      <c r="H26" s="8"/>
      <c r="J26" s="2"/>
      <c r="K26" s="2"/>
    </row>
    <row r="27" spans="1:11" ht="12.75">
      <c r="A27" s="1"/>
      <c r="B27" s="32"/>
      <c r="D27" s="10"/>
      <c r="E27" s="39"/>
      <c r="F27" s="3"/>
      <c r="G27" s="11"/>
      <c r="H27" s="8"/>
      <c r="J27" s="2"/>
      <c r="K27" s="2"/>
    </row>
    <row r="28" spans="1:17" ht="12.75">
      <c r="A28" s="107" t="s">
        <v>0</v>
      </c>
      <c r="B28" s="107"/>
      <c r="C28" s="107"/>
      <c r="D28" s="107"/>
      <c r="E28" s="107"/>
      <c r="F28" s="107"/>
      <c r="G28" s="107" t="s">
        <v>1</v>
      </c>
      <c r="H28" s="107"/>
      <c r="I28" s="107"/>
      <c r="J28" s="107"/>
      <c r="K28" s="107"/>
      <c r="L28" s="107"/>
      <c r="M28" s="107" t="s">
        <v>2</v>
      </c>
      <c r="N28" s="107"/>
      <c r="O28" s="107"/>
      <c r="P28" s="107"/>
      <c r="Q28" s="107"/>
    </row>
    <row r="29" spans="1:17" ht="12" customHeight="1">
      <c r="A29" s="109" t="s">
        <v>18</v>
      </c>
      <c r="B29" s="109" t="s">
        <v>3</v>
      </c>
      <c r="C29" s="109" t="s">
        <v>21</v>
      </c>
      <c r="D29" s="109" t="s">
        <v>4</v>
      </c>
      <c r="E29" s="106" t="s">
        <v>5</v>
      </c>
      <c r="F29" s="110" t="s">
        <v>13</v>
      </c>
      <c r="G29" s="102" t="s">
        <v>6</v>
      </c>
      <c r="H29" s="102"/>
      <c r="I29" s="102"/>
      <c r="J29" s="102" t="s">
        <v>7</v>
      </c>
      <c r="K29" s="102"/>
      <c r="L29" s="102"/>
      <c r="M29" s="102" t="s">
        <v>80</v>
      </c>
      <c r="N29" s="102" t="s">
        <v>81</v>
      </c>
      <c r="O29" s="102" t="s">
        <v>16</v>
      </c>
      <c r="P29" s="105" t="s">
        <v>12</v>
      </c>
      <c r="Q29" s="114" t="s">
        <v>8</v>
      </c>
    </row>
    <row r="30" spans="1:17" ht="12.75">
      <c r="A30" s="109"/>
      <c r="B30" s="109"/>
      <c r="C30" s="109"/>
      <c r="D30" s="109"/>
      <c r="E30" s="106"/>
      <c r="F30" s="110"/>
      <c r="G30" s="52">
        <v>1</v>
      </c>
      <c r="H30" s="52">
        <v>2</v>
      </c>
      <c r="I30" s="52">
        <v>3</v>
      </c>
      <c r="J30" s="52">
        <v>1</v>
      </c>
      <c r="K30" s="52">
        <v>2</v>
      </c>
      <c r="L30" s="52">
        <v>3</v>
      </c>
      <c r="M30" s="102"/>
      <c r="N30" s="102"/>
      <c r="O30" s="102"/>
      <c r="P30" s="105"/>
      <c r="Q30" s="114"/>
    </row>
    <row r="31" spans="1:17" ht="12.75">
      <c r="A31" s="103" t="s">
        <v>25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12">
        <v>49</v>
      </c>
      <c r="B32" s="19" t="s">
        <v>37</v>
      </c>
      <c r="C32" s="70">
        <v>39034</v>
      </c>
      <c r="D32" s="13" t="s">
        <v>38</v>
      </c>
      <c r="E32" s="79">
        <v>40</v>
      </c>
      <c r="F32" s="30">
        <f aca="true" t="shared" si="5" ref="F32:F39">POWER(10,(0.75194503*(LOG10(E32/175.508)*LOG10(E32/175.508))))</f>
        <v>2.0424595530076806</v>
      </c>
      <c r="G32" s="82">
        <v>30</v>
      </c>
      <c r="H32" s="85" t="s">
        <v>92</v>
      </c>
      <c r="I32" s="86" t="s">
        <v>92</v>
      </c>
      <c r="J32" s="82">
        <v>40</v>
      </c>
      <c r="K32" s="87">
        <v>42</v>
      </c>
      <c r="L32" s="87">
        <v>43</v>
      </c>
      <c r="M32" s="16">
        <f aca="true" t="shared" si="6" ref="M32:M39">MAX(G32:I32)</f>
        <v>30</v>
      </c>
      <c r="N32" s="16">
        <f aca="true" t="shared" si="7" ref="N32:N39">MAX(J32:L32)</f>
        <v>43</v>
      </c>
      <c r="O32" s="17">
        <f aca="true" t="shared" si="8" ref="O32:O39">M32+N32</f>
        <v>73</v>
      </c>
      <c r="P32" s="26">
        <v>1</v>
      </c>
      <c r="Q32" s="31">
        <f aca="true" t="shared" si="9" ref="Q32:Q39">O32*F32</f>
        <v>149.09954736956067</v>
      </c>
    </row>
    <row r="33" spans="1:20" ht="12.75">
      <c r="A33" s="12">
        <v>47</v>
      </c>
      <c r="B33" s="19" t="s">
        <v>39</v>
      </c>
      <c r="C33" s="70">
        <v>38467</v>
      </c>
      <c r="D33" s="13" t="s">
        <v>38</v>
      </c>
      <c r="E33" s="37">
        <v>40.8</v>
      </c>
      <c r="F33" s="30">
        <f t="shared" si="5"/>
        <v>2.004022406794069</v>
      </c>
      <c r="G33" s="82">
        <v>30</v>
      </c>
      <c r="H33" s="85" t="s">
        <v>91</v>
      </c>
      <c r="I33" s="86" t="s">
        <v>91</v>
      </c>
      <c r="J33" s="82">
        <v>40</v>
      </c>
      <c r="K33" s="87">
        <v>42</v>
      </c>
      <c r="L33" s="87">
        <v>43</v>
      </c>
      <c r="M33" s="16">
        <f t="shared" si="6"/>
        <v>30</v>
      </c>
      <c r="N33" s="16">
        <f t="shared" si="7"/>
        <v>43</v>
      </c>
      <c r="O33" s="17">
        <f t="shared" si="8"/>
        <v>73</v>
      </c>
      <c r="P33" s="26">
        <v>2</v>
      </c>
      <c r="Q33" s="31">
        <f t="shared" si="9"/>
        <v>146.29363569596705</v>
      </c>
      <c r="T33" s="10" t="s">
        <v>29</v>
      </c>
    </row>
    <row r="34" spans="1:17" ht="12.75">
      <c r="A34" s="12">
        <v>8</v>
      </c>
      <c r="B34" s="19" t="s">
        <v>40</v>
      </c>
      <c r="C34" s="70">
        <v>38578</v>
      </c>
      <c r="D34" s="13" t="s">
        <v>38</v>
      </c>
      <c r="E34" s="37">
        <v>74.8</v>
      </c>
      <c r="F34" s="30">
        <f t="shared" si="5"/>
        <v>1.2681229530840907</v>
      </c>
      <c r="G34" s="82">
        <v>43</v>
      </c>
      <c r="H34" s="83">
        <v>46</v>
      </c>
      <c r="I34" s="84">
        <v>48</v>
      </c>
      <c r="J34" s="82">
        <v>57</v>
      </c>
      <c r="K34" s="85" t="s">
        <v>100</v>
      </c>
      <c r="L34" s="83">
        <v>60</v>
      </c>
      <c r="M34" s="16">
        <f t="shared" si="6"/>
        <v>48</v>
      </c>
      <c r="N34" s="16">
        <f t="shared" si="7"/>
        <v>60</v>
      </c>
      <c r="O34" s="17">
        <f t="shared" si="8"/>
        <v>108</v>
      </c>
      <c r="P34" s="26">
        <v>3</v>
      </c>
      <c r="Q34" s="31">
        <f t="shared" si="9"/>
        <v>136.9572789330818</v>
      </c>
    </row>
    <row r="35" spans="1:17" ht="12.75">
      <c r="A35" s="12">
        <v>39</v>
      </c>
      <c r="B35" s="19" t="s">
        <v>43</v>
      </c>
      <c r="C35" s="70">
        <v>39421</v>
      </c>
      <c r="D35" s="13" t="s">
        <v>44</v>
      </c>
      <c r="E35" s="37">
        <v>53.8</v>
      </c>
      <c r="F35" s="30">
        <f t="shared" si="5"/>
        <v>1.5786500383077717</v>
      </c>
      <c r="G35" s="82">
        <v>32</v>
      </c>
      <c r="H35" s="83">
        <v>35</v>
      </c>
      <c r="I35" s="84">
        <v>37</v>
      </c>
      <c r="J35" s="82">
        <v>47</v>
      </c>
      <c r="K35" s="85" t="s">
        <v>99</v>
      </c>
      <c r="L35" s="85" t="s">
        <v>93</v>
      </c>
      <c r="M35" s="16">
        <f t="shared" si="6"/>
        <v>37</v>
      </c>
      <c r="N35" s="16">
        <f t="shared" si="7"/>
        <v>47</v>
      </c>
      <c r="O35" s="17">
        <f t="shared" si="8"/>
        <v>84</v>
      </c>
      <c r="P35" s="26">
        <v>4</v>
      </c>
      <c r="Q35" s="31">
        <f t="shared" si="9"/>
        <v>132.60660321785284</v>
      </c>
    </row>
    <row r="36" spans="1:17" ht="12.75">
      <c r="A36" s="12">
        <v>28</v>
      </c>
      <c r="B36" s="19" t="s">
        <v>41</v>
      </c>
      <c r="C36" s="70">
        <v>39597</v>
      </c>
      <c r="D36" s="13" t="s">
        <v>38</v>
      </c>
      <c r="E36" s="37">
        <v>31.6</v>
      </c>
      <c r="F36" s="30">
        <f t="shared" si="5"/>
        <v>2.6116276876433453</v>
      </c>
      <c r="G36" s="82">
        <v>16</v>
      </c>
      <c r="H36" s="83">
        <v>18</v>
      </c>
      <c r="I36" s="84">
        <v>20</v>
      </c>
      <c r="J36" s="82">
        <v>22</v>
      </c>
      <c r="K36" s="87">
        <v>25</v>
      </c>
      <c r="L36" s="85" t="s">
        <v>96</v>
      </c>
      <c r="M36" s="16">
        <f t="shared" si="6"/>
        <v>20</v>
      </c>
      <c r="N36" s="16">
        <f t="shared" si="7"/>
        <v>25</v>
      </c>
      <c r="O36" s="17">
        <f t="shared" si="8"/>
        <v>45</v>
      </c>
      <c r="P36" s="26">
        <v>5</v>
      </c>
      <c r="Q36" s="31">
        <f t="shared" si="9"/>
        <v>117.52324594395054</v>
      </c>
    </row>
    <row r="37" spans="1:17" ht="12.75">
      <c r="A37" s="12">
        <v>58</v>
      </c>
      <c r="B37" s="19" t="s">
        <v>45</v>
      </c>
      <c r="C37" s="70">
        <v>39420</v>
      </c>
      <c r="D37" s="13" t="s">
        <v>44</v>
      </c>
      <c r="E37" s="37">
        <v>38</v>
      </c>
      <c r="F37" s="30">
        <f t="shared" si="5"/>
        <v>2.1480399157593855</v>
      </c>
      <c r="G37" s="82">
        <v>20</v>
      </c>
      <c r="H37" s="83">
        <v>22</v>
      </c>
      <c r="I37" s="86" t="s">
        <v>89</v>
      </c>
      <c r="J37" s="82">
        <v>30</v>
      </c>
      <c r="K37" s="87">
        <v>32</v>
      </c>
      <c r="L37" s="85" t="s">
        <v>98</v>
      </c>
      <c r="M37" s="16">
        <f t="shared" si="6"/>
        <v>22</v>
      </c>
      <c r="N37" s="16">
        <f t="shared" si="7"/>
        <v>32</v>
      </c>
      <c r="O37" s="17">
        <f t="shared" si="8"/>
        <v>54</v>
      </c>
      <c r="P37" s="26">
        <v>6</v>
      </c>
      <c r="Q37" s="31">
        <f t="shared" si="9"/>
        <v>115.99415545100682</v>
      </c>
    </row>
    <row r="38" spans="1:17" ht="12.75">
      <c r="A38" s="12">
        <v>31</v>
      </c>
      <c r="B38" s="19" t="s">
        <v>46</v>
      </c>
      <c r="C38" s="70">
        <v>39713</v>
      </c>
      <c r="D38" s="13" t="s">
        <v>44</v>
      </c>
      <c r="E38" s="37">
        <v>45</v>
      </c>
      <c r="F38" s="30">
        <f t="shared" si="5"/>
        <v>1.8311129544086713</v>
      </c>
      <c r="G38" s="82">
        <v>22</v>
      </c>
      <c r="H38" s="83">
        <v>24</v>
      </c>
      <c r="I38" s="86" t="s">
        <v>90</v>
      </c>
      <c r="J38" s="82">
        <v>32</v>
      </c>
      <c r="K38" s="85" t="s">
        <v>98</v>
      </c>
      <c r="L38" s="85" t="s">
        <v>98</v>
      </c>
      <c r="M38" s="16">
        <f t="shared" si="6"/>
        <v>24</v>
      </c>
      <c r="N38" s="16">
        <f t="shared" si="7"/>
        <v>32</v>
      </c>
      <c r="O38" s="17">
        <f t="shared" si="8"/>
        <v>56</v>
      </c>
      <c r="P38" s="26">
        <v>7</v>
      </c>
      <c r="Q38" s="31">
        <f t="shared" si="9"/>
        <v>102.5423254468856</v>
      </c>
    </row>
    <row r="39" spans="1:17" ht="12.75">
      <c r="A39" s="12">
        <v>59</v>
      </c>
      <c r="B39" s="19" t="s">
        <v>42</v>
      </c>
      <c r="C39" s="70">
        <v>38448</v>
      </c>
      <c r="D39" s="13" t="s">
        <v>38</v>
      </c>
      <c r="E39" s="37">
        <v>42</v>
      </c>
      <c r="F39" s="30">
        <f t="shared" si="5"/>
        <v>1.9499582570915641</v>
      </c>
      <c r="G39" s="82">
        <v>21</v>
      </c>
      <c r="H39" s="85" t="s">
        <v>88</v>
      </c>
      <c r="I39" s="86" t="s">
        <v>88</v>
      </c>
      <c r="J39" s="82">
        <v>25</v>
      </c>
      <c r="K39" s="87">
        <v>27</v>
      </c>
      <c r="L39" s="85" t="s">
        <v>97</v>
      </c>
      <c r="M39" s="16">
        <f t="shared" si="6"/>
        <v>21</v>
      </c>
      <c r="N39" s="16">
        <f t="shared" si="7"/>
        <v>27</v>
      </c>
      <c r="O39" s="17">
        <f t="shared" si="8"/>
        <v>48</v>
      </c>
      <c r="P39" s="26">
        <v>8</v>
      </c>
      <c r="Q39" s="31">
        <f t="shared" si="9"/>
        <v>93.59799634039507</v>
      </c>
    </row>
    <row r="40" spans="1:17" ht="12.75">
      <c r="A40" s="116" t="s">
        <v>26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2">
        <v>53</v>
      </c>
      <c r="B41" s="19" t="s">
        <v>49</v>
      </c>
      <c r="C41" s="70">
        <v>37876</v>
      </c>
      <c r="D41" s="13" t="s">
        <v>50</v>
      </c>
      <c r="E41" s="37">
        <v>84.2</v>
      </c>
      <c r="F41" s="30">
        <f>POWER(10,(0.75194503*(LOG10(E41/175.508)*LOG10(E41/175.508))))</f>
        <v>1.1926455680858805</v>
      </c>
      <c r="G41" s="82">
        <v>45</v>
      </c>
      <c r="H41" s="83">
        <v>48</v>
      </c>
      <c r="I41" s="86" t="s">
        <v>93</v>
      </c>
      <c r="J41" s="82">
        <v>63</v>
      </c>
      <c r="K41" s="83">
        <v>68</v>
      </c>
      <c r="L41" s="87">
        <v>70</v>
      </c>
      <c r="M41" s="16">
        <f>MAX(G41:I41)</f>
        <v>48</v>
      </c>
      <c r="N41" s="16">
        <f>MAX(J41:L41)</f>
        <v>70</v>
      </c>
      <c r="O41" s="17">
        <f>M41+N41</f>
        <v>118</v>
      </c>
      <c r="P41" s="26">
        <v>4</v>
      </c>
      <c r="Q41" s="31">
        <f>O41*F41</f>
        <v>140.7321770341339</v>
      </c>
    </row>
    <row r="42" spans="1:17" ht="12.75">
      <c r="A42" s="12">
        <v>63</v>
      </c>
      <c r="B42" s="19" t="s">
        <v>51</v>
      </c>
      <c r="C42" s="70">
        <v>37692</v>
      </c>
      <c r="D42" s="13" t="s">
        <v>50</v>
      </c>
      <c r="E42" s="37">
        <v>94.3</v>
      </c>
      <c r="F42" s="30">
        <f>POWER(10,(0.75194503*(LOG10(E42/175.508)*LOG10(E42/175.508))))</f>
        <v>1.1343044025912519</v>
      </c>
      <c r="G42" s="82">
        <v>50</v>
      </c>
      <c r="H42" s="83">
        <v>55</v>
      </c>
      <c r="I42" s="84">
        <v>60</v>
      </c>
      <c r="J42" s="86" t="s">
        <v>101</v>
      </c>
      <c r="K42" s="87">
        <v>70</v>
      </c>
      <c r="L42" s="83">
        <v>73</v>
      </c>
      <c r="M42" s="16">
        <f>MAX(G42:I42)</f>
        <v>60</v>
      </c>
      <c r="N42" s="16">
        <f>MAX(J42:L42)</f>
        <v>73</v>
      </c>
      <c r="O42" s="17">
        <f>M42+N42</f>
        <v>133</v>
      </c>
      <c r="P42" s="26">
        <v>3</v>
      </c>
      <c r="Q42" s="31">
        <f>O42*F42</f>
        <v>150.86248554463648</v>
      </c>
    </row>
    <row r="43" spans="1:17" ht="12.75">
      <c r="A43" s="12">
        <v>33</v>
      </c>
      <c r="B43" s="19" t="s">
        <v>48</v>
      </c>
      <c r="C43" s="70">
        <v>38071</v>
      </c>
      <c r="D43" s="13" t="s">
        <v>47</v>
      </c>
      <c r="E43" s="37">
        <v>87.5</v>
      </c>
      <c r="F43" s="30">
        <f>POWER(10,(0.75194503*(LOG10(E43/175.508)*LOG10(E43/175.508))))</f>
        <v>1.171417349963567</v>
      </c>
      <c r="G43" s="82">
        <v>70</v>
      </c>
      <c r="H43" s="83">
        <v>74</v>
      </c>
      <c r="I43" s="86" t="s">
        <v>94</v>
      </c>
      <c r="J43" s="82">
        <v>90</v>
      </c>
      <c r="K43" s="83">
        <v>95</v>
      </c>
      <c r="L43" s="85" t="s">
        <v>102</v>
      </c>
      <c r="M43" s="16">
        <f>MAX(G43:I43)</f>
        <v>74</v>
      </c>
      <c r="N43" s="16">
        <f>MAX(J43:L43)</f>
        <v>95</v>
      </c>
      <c r="O43" s="17">
        <f>M43+N43</f>
        <v>169</v>
      </c>
      <c r="P43" s="26">
        <v>2</v>
      </c>
      <c r="Q43" s="31">
        <f>O43*F43</f>
        <v>197.96953214384283</v>
      </c>
    </row>
    <row r="44" spans="1:17" ht="12.75">
      <c r="A44" s="12">
        <v>60</v>
      </c>
      <c r="B44" s="80" t="s">
        <v>83</v>
      </c>
      <c r="C44" s="70">
        <v>37654</v>
      </c>
      <c r="D44" s="13" t="s">
        <v>47</v>
      </c>
      <c r="E44" s="37">
        <v>61.9</v>
      </c>
      <c r="F44" s="30">
        <f>POWER(10,(0.75194503*(LOG10(E44/175.508)*LOG10(E44/175.508))))</f>
        <v>1.425731581031537</v>
      </c>
      <c r="G44" s="86" t="s">
        <v>94</v>
      </c>
      <c r="H44" s="83">
        <v>76</v>
      </c>
      <c r="I44" s="86" t="s">
        <v>95</v>
      </c>
      <c r="J44" s="86" t="s">
        <v>102</v>
      </c>
      <c r="K44" s="83">
        <v>100</v>
      </c>
      <c r="L44" s="85" t="s">
        <v>103</v>
      </c>
      <c r="M44" s="16">
        <f>MAX(G44:I44)</f>
        <v>76</v>
      </c>
      <c r="N44" s="16">
        <f>MAX(J44:L44)</f>
        <v>100</v>
      </c>
      <c r="O44" s="17">
        <f>M44+N44</f>
        <v>176</v>
      </c>
      <c r="P44" s="26">
        <v>1</v>
      </c>
      <c r="Q44" s="31">
        <f>O44*F44</f>
        <v>250.9287582615505</v>
      </c>
    </row>
    <row r="45" spans="1:17" ht="12.75">
      <c r="A45" s="6"/>
      <c r="B45" s="6"/>
      <c r="C45" s="71"/>
      <c r="D45" s="24"/>
      <c r="E45" s="38"/>
      <c r="F45" s="28"/>
      <c r="G45" s="6"/>
      <c r="H45" s="23"/>
      <c r="I45" s="24"/>
      <c r="J45" s="6"/>
      <c r="K45" s="23"/>
      <c r="L45" s="25"/>
      <c r="M45" s="29"/>
      <c r="N45" s="29"/>
      <c r="O45" s="29"/>
      <c r="P45" s="22"/>
      <c r="Q45" s="7"/>
    </row>
    <row r="46" spans="2:14" ht="12.75">
      <c r="B46" s="81" t="s">
        <v>87</v>
      </c>
      <c r="C46" s="72"/>
      <c r="D46" s="36"/>
      <c r="E46" s="104" t="s">
        <v>10</v>
      </c>
      <c r="F46" s="104"/>
      <c r="G46" s="34" t="s">
        <v>85</v>
      </c>
      <c r="H46" s="34"/>
      <c r="I46" s="35"/>
      <c r="J46" s="2"/>
      <c r="K46" s="115" t="s">
        <v>9</v>
      </c>
      <c r="L46" s="115"/>
      <c r="M46" s="33" t="s">
        <v>84</v>
      </c>
      <c r="N46" s="9"/>
    </row>
    <row r="47" spans="2:14" ht="12.75">
      <c r="B47" s="6"/>
      <c r="C47" s="72"/>
      <c r="D47" s="36"/>
      <c r="E47" s="39"/>
      <c r="F47" s="3"/>
      <c r="G47" s="34" t="s">
        <v>86</v>
      </c>
      <c r="H47" s="34"/>
      <c r="I47" s="35"/>
      <c r="J47" s="2"/>
      <c r="K47" s="35"/>
      <c r="L47" s="11" t="s">
        <v>17</v>
      </c>
      <c r="M47" s="33" t="s">
        <v>57</v>
      </c>
      <c r="N47" s="18"/>
    </row>
    <row r="48" spans="2:14" ht="12.75">
      <c r="B48" s="6"/>
      <c r="C48" s="72"/>
      <c r="D48" s="36"/>
      <c r="E48" s="39"/>
      <c r="F48" s="3"/>
      <c r="G48" s="34" t="s">
        <v>135</v>
      </c>
      <c r="H48" s="34"/>
      <c r="I48" s="35"/>
      <c r="J48" s="2"/>
      <c r="K48" s="35"/>
      <c r="L48" s="11"/>
      <c r="M48" s="33"/>
      <c r="N48" s="18"/>
    </row>
    <row r="49" spans="2:14" ht="12.75">
      <c r="B49" s="6"/>
      <c r="C49" s="72"/>
      <c r="D49" s="36"/>
      <c r="E49" s="39"/>
      <c r="F49" s="3"/>
      <c r="G49" s="34"/>
      <c r="H49" s="34"/>
      <c r="I49" s="35"/>
      <c r="J49" s="2"/>
      <c r="K49" s="35"/>
      <c r="L49" s="11"/>
      <c r="M49" s="33"/>
      <c r="N49" s="18"/>
    </row>
    <row r="50" spans="2:14" ht="12.75">
      <c r="B50" s="6"/>
      <c r="C50" s="72"/>
      <c r="D50" s="36"/>
      <c r="E50" s="39"/>
      <c r="F50" s="3"/>
      <c r="G50" s="34"/>
      <c r="H50" s="34"/>
      <c r="I50" s="35"/>
      <c r="J50" s="2"/>
      <c r="K50" s="35"/>
      <c r="L50" s="11"/>
      <c r="M50" s="33"/>
      <c r="N50" s="18"/>
    </row>
    <row r="51" spans="2:14" ht="12.75">
      <c r="B51" s="6"/>
      <c r="C51" s="72"/>
      <c r="D51" s="36"/>
      <c r="E51" s="39"/>
      <c r="F51" s="3"/>
      <c r="G51" s="55" t="s">
        <v>32</v>
      </c>
      <c r="H51" s="34"/>
      <c r="I51" s="35"/>
      <c r="J51" s="2"/>
      <c r="K51" s="35"/>
      <c r="L51" s="11"/>
      <c r="M51" s="33"/>
      <c r="N51" s="18"/>
    </row>
    <row r="52" spans="2:14" ht="12.75">
      <c r="B52" s="6"/>
      <c r="C52" s="72"/>
      <c r="D52" s="36"/>
      <c r="E52" s="39"/>
      <c r="F52" s="3"/>
      <c r="G52" s="34"/>
      <c r="H52" s="34"/>
      <c r="I52" s="35"/>
      <c r="J52" s="2"/>
      <c r="K52" s="35"/>
      <c r="L52" s="11"/>
      <c r="M52" s="33"/>
      <c r="N52" s="18"/>
    </row>
    <row r="53" spans="1:17" ht="12.75">
      <c r="A53" s="107" t="s">
        <v>0</v>
      </c>
      <c r="B53" s="107"/>
      <c r="C53" s="107"/>
      <c r="D53" s="107"/>
      <c r="E53" s="107"/>
      <c r="F53" s="107"/>
      <c r="G53" s="107" t="s">
        <v>1</v>
      </c>
      <c r="H53" s="107"/>
      <c r="I53" s="107"/>
      <c r="J53" s="107"/>
      <c r="K53" s="107"/>
      <c r="L53" s="107"/>
      <c r="M53" s="107" t="s">
        <v>2</v>
      </c>
      <c r="N53" s="107"/>
      <c r="O53" s="107"/>
      <c r="P53" s="107"/>
      <c r="Q53" s="107"/>
    </row>
    <row r="54" spans="1:17" ht="12.75">
      <c r="A54" s="109" t="s">
        <v>18</v>
      </c>
      <c r="B54" s="109" t="s">
        <v>3</v>
      </c>
      <c r="C54" s="109" t="s">
        <v>21</v>
      </c>
      <c r="D54" s="109" t="s">
        <v>4</v>
      </c>
      <c r="E54" s="106" t="s">
        <v>5</v>
      </c>
      <c r="F54" s="110" t="s">
        <v>13</v>
      </c>
      <c r="G54" s="102" t="s">
        <v>6</v>
      </c>
      <c r="H54" s="102"/>
      <c r="I54" s="102"/>
      <c r="J54" s="102" t="s">
        <v>7</v>
      </c>
      <c r="K54" s="102"/>
      <c r="L54" s="102"/>
      <c r="M54" s="102" t="s">
        <v>14</v>
      </c>
      <c r="N54" s="102" t="s">
        <v>15</v>
      </c>
      <c r="O54" s="102" t="s">
        <v>16</v>
      </c>
      <c r="P54" s="105" t="s">
        <v>12</v>
      </c>
      <c r="Q54" s="114" t="s">
        <v>8</v>
      </c>
    </row>
    <row r="55" spans="1:17" ht="12.75">
      <c r="A55" s="109"/>
      <c r="B55" s="109"/>
      <c r="C55" s="109"/>
      <c r="D55" s="109"/>
      <c r="E55" s="106"/>
      <c r="F55" s="110"/>
      <c r="G55" s="52">
        <v>1</v>
      </c>
      <c r="H55" s="52">
        <v>2</v>
      </c>
      <c r="I55" s="52">
        <v>3</v>
      </c>
      <c r="J55" s="52">
        <v>1</v>
      </c>
      <c r="K55" s="52">
        <v>2</v>
      </c>
      <c r="L55" s="52">
        <v>3</v>
      </c>
      <c r="M55" s="102"/>
      <c r="N55" s="102"/>
      <c r="O55" s="102"/>
      <c r="P55" s="105"/>
      <c r="Q55" s="114"/>
    </row>
    <row r="56" spans="1:17" ht="12.75">
      <c r="A56" s="116" t="s">
        <v>30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2.75">
      <c r="A57" s="12">
        <v>45</v>
      </c>
      <c r="B57" s="19" t="s">
        <v>52</v>
      </c>
      <c r="C57" s="70">
        <v>37037</v>
      </c>
      <c r="D57" s="13" t="s">
        <v>47</v>
      </c>
      <c r="E57" s="37">
        <v>59</v>
      </c>
      <c r="F57" s="30">
        <f>POWER(10,(0.75194503*(LOG10(E57/175.508)*LOG10(E57/175.508))))</f>
        <v>1.474173288295902</v>
      </c>
      <c r="G57" s="82">
        <v>67</v>
      </c>
      <c r="H57" s="83">
        <v>70</v>
      </c>
      <c r="I57" s="84">
        <v>72</v>
      </c>
      <c r="J57" s="82">
        <v>89</v>
      </c>
      <c r="K57" s="87">
        <v>93</v>
      </c>
      <c r="L57" s="85" t="s">
        <v>123</v>
      </c>
      <c r="M57" s="16">
        <f>MAX(G57:I57)</f>
        <v>72</v>
      </c>
      <c r="N57" s="16">
        <f>MAX(J57:L57)</f>
        <v>93</v>
      </c>
      <c r="O57" s="17">
        <f>M57+N57</f>
        <v>165</v>
      </c>
      <c r="P57" s="26">
        <v>1</v>
      </c>
      <c r="Q57" s="31">
        <f>O57*F57</f>
        <v>243.23859256882383</v>
      </c>
    </row>
    <row r="58" spans="1:17" ht="12.75">
      <c r="A58" s="12">
        <v>4</v>
      </c>
      <c r="B58" s="19" t="s">
        <v>53</v>
      </c>
      <c r="C58" s="70">
        <v>37214</v>
      </c>
      <c r="D58" s="13" t="s">
        <v>38</v>
      </c>
      <c r="E58" s="37">
        <v>56</v>
      </c>
      <c r="F58" s="30">
        <f>POWER(10,(0.75194503*(LOG10(E58/175.508)*LOG10(E58/175.508))))</f>
        <v>1.5313404055652953</v>
      </c>
      <c r="G58" s="82">
        <v>67</v>
      </c>
      <c r="H58" s="85" t="s">
        <v>115</v>
      </c>
      <c r="I58" s="84">
        <v>73</v>
      </c>
      <c r="J58" s="82">
        <v>85</v>
      </c>
      <c r="K58" s="85" t="s">
        <v>121</v>
      </c>
      <c r="L58" s="85" t="s">
        <v>122</v>
      </c>
      <c r="M58" s="16">
        <f>MAX(G58:I58)</f>
        <v>73</v>
      </c>
      <c r="N58" s="16">
        <f>MAX(J58:L58)</f>
        <v>85</v>
      </c>
      <c r="O58" s="17">
        <f>M58+N58</f>
        <v>158</v>
      </c>
      <c r="P58" s="26">
        <v>2</v>
      </c>
      <c r="Q58" s="31">
        <f>O58*F58</f>
        <v>241.95178407931667</v>
      </c>
    </row>
    <row r="59" spans="1:17" ht="12.75">
      <c r="A59" s="12">
        <v>20</v>
      </c>
      <c r="B59" s="19" t="s">
        <v>54</v>
      </c>
      <c r="C59" s="70">
        <v>36645</v>
      </c>
      <c r="D59" s="13" t="s">
        <v>38</v>
      </c>
      <c r="E59" s="37">
        <v>74.5</v>
      </c>
      <c r="F59" s="30">
        <f>POWER(10,(0.75194503*(LOG10(E59/175.508)*LOG10(E59/175.508))))</f>
        <v>1.2709716373427433</v>
      </c>
      <c r="G59" s="82">
        <v>70</v>
      </c>
      <c r="H59" s="83">
        <v>75</v>
      </c>
      <c r="I59" s="86" t="s">
        <v>116</v>
      </c>
      <c r="J59" s="82">
        <v>90</v>
      </c>
      <c r="K59" s="87">
        <v>95</v>
      </c>
      <c r="L59" s="85" t="s">
        <v>102</v>
      </c>
      <c r="M59" s="16">
        <f>MAX(G59:I59)</f>
        <v>75</v>
      </c>
      <c r="N59" s="16">
        <f>MAX(J59:L59)</f>
        <v>95</v>
      </c>
      <c r="O59" s="17">
        <f>M59+N59</f>
        <v>170</v>
      </c>
      <c r="P59" s="26">
        <v>3</v>
      </c>
      <c r="Q59" s="31">
        <f>O59*F59</f>
        <v>216.06517834826636</v>
      </c>
    </row>
    <row r="60" spans="1:17" ht="12.75">
      <c r="A60" s="12">
        <v>15</v>
      </c>
      <c r="B60" s="19" t="s">
        <v>55</v>
      </c>
      <c r="C60" s="70">
        <v>36706</v>
      </c>
      <c r="D60" s="13" t="s">
        <v>47</v>
      </c>
      <c r="E60" s="37">
        <v>74.3</v>
      </c>
      <c r="F60" s="30">
        <f>POWER(10,(0.75194503*(LOG10(E60/175.508)*LOG10(E60/175.508))))</f>
        <v>1.2728882056678452</v>
      </c>
      <c r="G60" s="86" t="s">
        <v>114</v>
      </c>
      <c r="H60" s="83">
        <v>62</v>
      </c>
      <c r="I60" s="84">
        <v>66</v>
      </c>
      <c r="J60" s="82">
        <v>78</v>
      </c>
      <c r="K60" s="87">
        <v>82</v>
      </c>
      <c r="L60" s="87">
        <v>85</v>
      </c>
      <c r="M60" s="16">
        <f>MAX(G60:I60)</f>
        <v>66</v>
      </c>
      <c r="N60" s="16">
        <f>MAX(J60:L60)</f>
        <v>85</v>
      </c>
      <c r="O60" s="17">
        <f>M60+N60</f>
        <v>151</v>
      </c>
      <c r="P60" s="26">
        <v>4</v>
      </c>
      <c r="Q60" s="31">
        <f>O60*F60</f>
        <v>192.20611905584462</v>
      </c>
    </row>
    <row r="61" spans="1:17" ht="12.75">
      <c r="A61" s="12">
        <v>6</v>
      </c>
      <c r="B61" s="19" t="s">
        <v>56</v>
      </c>
      <c r="C61" s="70">
        <v>36892</v>
      </c>
      <c r="D61" s="13" t="s">
        <v>38</v>
      </c>
      <c r="E61" s="37">
        <v>65.2</v>
      </c>
      <c r="F61" s="30">
        <f>POWER(10,(0.75194503*(LOG10(E61/175.508)*LOG10(E61/175.508))))</f>
        <v>1.3774204698749137</v>
      </c>
      <c r="G61" s="82">
        <v>50</v>
      </c>
      <c r="H61" s="83">
        <v>55</v>
      </c>
      <c r="I61" s="86" t="s">
        <v>100</v>
      </c>
      <c r="J61" s="82">
        <v>65</v>
      </c>
      <c r="K61" s="87">
        <v>70</v>
      </c>
      <c r="L61" s="85" t="s">
        <v>120</v>
      </c>
      <c r="M61" s="16">
        <f>MAX(G61:I61)</f>
        <v>55</v>
      </c>
      <c r="N61" s="16">
        <f>MAX(J61:L61)</f>
        <v>70</v>
      </c>
      <c r="O61" s="17">
        <f>M61+N61</f>
        <v>125</v>
      </c>
      <c r="P61" s="26">
        <v>5</v>
      </c>
      <c r="Q61" s="31">
        <f>O61*F61</f>
        <v>172.17755873436423</v>
      </c>
    </row>
    <row r="62" spans="1:17" ht="12.75">
      <c r="A62" s="116" t="s">
        <v>31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ht="12.75">
      <c r="A63" s="12">
        <v>3</v>
      </c>
      <c r="B63" s="19" t="s">
        <v>57</v>
      </c>
      <c r="C63" s="70">
        <v>36393</v>
      </c>
      <c r="D63" s="13" t="s">
        <v>38</v>
      </c>
      <c r="E63" s="37">
        <v>83.6</v>
      </c>
      <c r="F63" s="30">
        <f>POWER(10,(0.75194503*(LOG10(E63/175.508)*LOG10(E63/175.508))))</f>
        <v>1.196764139378938</v>
      </c>
      <c r="G63" s="86" t="s">
        <v>117</v>
      </c>
      <c r="H63" s="83">
        <v>95</v>
      </c>
      <c r="I63" s="84">
        <v>100</v>
      </c>
      <c r="J63" s="82">
        <v>125</v>
      </c>
      <c r="K63" s="83">
        <v>130</v>
      </c>
      <c r="L63" s="85" t="s">
        <v>127</v>
      </c>
      <c r="M63" s="16">
        <f>MAX(G63:I63)</f>
        <v>100</v>
      </c>
      <c r="N63" s="16">
        <f>MAX(J63:L63)</f>
        <v>130</v>
      </c>
      <c r="O63" s="17">
        <f>M63+N63</f>
        <v>230</v>
      </c>
      <c r="P63" s="26">
        <v>1</v>
      </c>
      <c r="Q63" s="31">
        <f>O63*F63</f>
        <v>275.25575205715575</v>
      </c>
    </row>
    <row r="64" spans="1:17" ht="12.75">
      <c r="A64" s="12">
        <v>54</v>
      </c>
      <c r="B64" s="19" t="s">
        <v>58</v>
      </c>
      <c r="C64" s="70" t="s">
        <v>59</v>
      </c>
      <c r="D64" s="13" t="s">
        <v>38</v>
      </c>
      <c r="E64" s="37">
        <v>76.1</v>
      </c>
      <c r="F64" s="30">
        <f>POWER(10,(0.75194503*(LOG10(E64/175.508)*LOG10(E64/175.508))))</f>
        <v>1.2561316325700338</v>
      </c>
      <c r="G64" s="82">
        <v>90</v>
      </c>
      <c r="H64" s="85" t="s">
        <v>117</v>
      </c>
      <c r="I64" s="86" t="s">
        <v>117</v>
      </c>
      <c r="J64" s="82">
        <v>115</v>
      </c>
      <c r="K64" s="83">
        <v>120</v>
      </c>
      <c r="L64" s="85" t="s">
        <v>126</v>
      </c>
      <c r="M64" s="16">
        <f>MAX(G64:I64)</f>
        <v>90</v>
      </c>
      <c r="N64" s="16">
        <f>MAX(J64:L64)</f>
        <v>120</v>
      </c>
      <c r="O64" s="17">
        <f>M64+N64</f>
        <v>210</v>
      </c>
      <c r="P64" s="26">
        <v>2</v>
      </c>
      <c r="Q64" s="31">
        <f>O64*F64</f>
        <v>263.7876428397071</v>
      </c>
    </row>
    <row r="65" spans="1:17" ht="12.75">
      <c r="A65" s="12">
        <v>52</v>
      </c>
      <c r="B65" s="19" t="s">
        <v>62</v>
      </c>
      <c r="C65" s="70">
        <v>36045</v>
      </c>
      <c r="D65" s="13" t="s">
        <v>63</v>
      </c>
      <c r="E65" s="37">
        <v>84.7</v>
      </c>
      <c r="F65" s="30">
        <f>POWER(10,(0.75194503*(LOG10(E65/175.508)*LOG10(E65/175.508))))</f>
        <v>1.1892765677185477</v>
      </c>
      <c r="G65" s="82">
        <v>100</v>
      </c>
      <c r="H65" s="85" t="s">
        <v>119</v>
      </c>
      <c r="I65" s="86" t="s">
        <v>119</v>
      </c>
      <c r="J65" s="82">
        <v>115</v>
      </c>
      <c r="K65" s="85" t="s">
        <v>125</v>
      </c>
      <c r="L65" s="85" t="s">
        <v>125</v>
      </c>
      <c r="M65" s="16">
        <f>MAX(G65:I65)</f>
        <v>100</v>
      </c>
      <c r="N65" s="16">
        <f>MAX(J65:L65)</f>
        <v>115</v>
      </c>
      <c r="O65" s="17">
        <f>M65+N65</f>
        <v>215</v>
      </c>
      <c r="P65" s="26">
        <v>3</v>
      </c>
      <c r="Q65" s="31">
        <f>O65*F65</f>
        <v>255.69446205948776</v>
      </c>
    </row>
    <row r="66" spans="1:17" ht="12.75">
      <c r="A66" s="12">
        <v>62</v>
      </c>
      <c r="B66" s="19" t="s">
        <v>60</v>
      </c>
      <c r="C66" s="70">
        <v>35857</v>
      </c>
      <c r="D66" s="13" t="s">
        <v>38</v>
      </c>
      <c r="E66" s="37">
        <v>85.8</v>
      </c>
      <c r="F66" s="30">
        <f>POWER(10,(0.75194503*(LOG10(E66/175.508)*LOG10(E66/175.508))))</f>
        <v>1.1820609333325562</v>
      </c>
      <c r="G66" s="82">
        <v>95</v>
      </c>
      <c r="H66" s="85" t="s">
        <v>102</v>
      </c>
      <c r="I66" s="86" t="s">
        <v>118</v>
      </c>
      <c r="J66" s="82">
        <v>110</v>
      </c>
      <c r="K66" s="83">
        <v>117</v>
      </c>
      <c r="L66" s="85" t="s">
        <v>124</v>
      </c>
      <c r="M66" s="16">
        <f>MAX(G66:I66)</f>
        <v>95</v>
      </c>
      <c r="N66" s="16">
        <f>MAX(J66:L66)</f>
        <v>117</v>
      </c>
      <c r="O66" s="17">
        <f>M66+N66</f>
        <v>212</v>
      </c>
      <c r="P66" s="26">
        <v>4</v>
      </c>
      <c r="Q66" s="31">
        <f>O66*F66</f>
        <v>250.5969178665019</v>
      </c>
    </row>
    <row r="67" spans="1:17" ht="12.75">
      <c r="A67" s="12">
        <v>43</v>
      </c>
      <c r="B67" s="19" t="s">
        <v>61</v>
      </c>
      <c r="C67" s="70">
        <v>36409</v>
      </c>
      <c r="D67" s="13" t="s">
        <v>38</v>
      </c>
      <c r="E67" s="37">
        <v>69</v>
      </c>
      <c r="F67" s="30">
        <f>POWER(10,(0.75194503*(LOG10(E67/175.508)*LOG10(E67/175.508))))</f>
        <v>1.3292623209708812</v>
      </c>
      <c r="G67" s="82">
        <v>60</v>
      </c>
      <c r="H67" s="83">
        <v>65</v>
      </c>
      <c r="I67" s="84">
        <v>70</v>
      </c>
      <c r="J67" s="82">
        <v>85</v>
      </c>
      <c r="K67" s="87">
        <v>90</v>
      </c>
      <c r="L67" s="85" t="s">
        <v>117</v>
      </c>
      <c r="M67" s="16">
        <f>MAX(G67:I67)</f>
        <v>70</v>
      </c>
      <c r="N67" s="16">
        <f>MAX(J67:L67)</f>
        <v>90</v>
      </c>
      <c r="O67" s="17">
        <f>M67+N67</f>
        <v>160</v>
      </c>
      <c r="P67" s="26">
        <v>5</v>
      </c>
      <c r="Q67" s="31">
        <f>O67*F67</f>
        <v>212.68197135534098</v>
      </c>
    </row>
    <row r="68" spans="1:17" ht="12.75">
      <c r="A68" s="6"/>
      <c r="B68" s="6"/>
      <c r="C68" s="71"/>
      <c r="D68" s="24"/>
      <c r="E68" s="38"/>
      <c r="F68" s="28"/>
      <c r="G68" s="6"/>
      <c r="H68" s="23"/>
      <c r="I68" s="24"/>
      <c r="J68" s="6"/>
      <c r="K68" s="23"/>
      <c r="L68" s="25"/>
      <c r="M68" s="29"/>
      <c r="N68" s="29"/>
      <c r="O68" s="29"/>
      <c r="P68" s="22"/>
      <c r="Q68" s="7"/>
    </row>
    <row r="69" spans="2:14" ht="12.75">
      <c r="B69" s="1" t="s">
        <v>11</v>
      </c>
      <c r="C69" s="72"/>
      <c r="D69" s="36"/>
      <c r="E69" s="104" t="s">
        <v>10</v>
      </c>
      <c r="F69" s="104"/>
      <c r="G69" s="34"/>
      <c r="H69" s="34" t="s">
        <v>133</v>
      </c>
      <c r="I69" s="35"/>
      <c r="J69" s="2" t="s">
        <v>134</v>
      </c>
      <c r="K69" s="115" t="s">
        <v>9</v>
      </c>
      <c r="L69" s="115"/>
      <c r="M69" s="33"/>
      <c r="N69" s="9" t="s">
        <v>84</v>
      </c>
    </row>
    <row r="70" spans="2:14" ht="12.75">
      <c r="B70" s="1"/>
      <c r="C70" s="72"/>
      <c r="D70" s="36"/>
      <c r="E70" s="54"/>
      <c r="F70" s="54"/>
      <c r="G70" s="34"/>
      <c r="H70" s="34" t="s">
        <v>86</v>
      </c>
      <c r="I70" s="35"/>
      <c r="J70" s="2"/>
      <c r="K70" s="21"/>
      <c r="L70" s="11" t="s">
        <v>17</v>
      </c>
      <c r="M70" s="33"/>
      <c r="N70" s="9" t="s">
        <v>73</v>
      </c>
    </row>
    <row r="71" spans="2:14" ht="12.75">
      <c r="B71" s="1"/>
      <c r="C71" s="72"/>
      <c r="D71" s="36"/>
      <c r="E71" s="54"/>
      <c r="F71" s="54"/>
      <c r="G71" s="34"/>
      <c r="H71" s="34" t="s">
        <v>85</v>
      </c>
      <c r="I71" s="35"/>
      <c r="J71" s="2"/>
      <c r="K71" s="21"/>
      <c r="L71" s="11"/>
      <c r="M71" s="33"/>
      <c r="N71" s="9"/>
    </row>
    <row r="72" spans="2:14" ht="12.75">
      <c r="B72" s="1" t="s">
        <v>136</v>
      </c>
      <c r="C72" s="72"/>
      <c r="D72" s="36" t="s">
        <v>137</v>
      </c>
      <c r="E72" s="54"/>
      <c r="F72" s="54"/>
      <c r="G72" s="34"/>
      <c r="H72" s="34"/>
      <c r="I72" s="35"/>
      <c r="J72" s="2"/>
      <c r="K72" s="21"/>
      <c r="L72" s="11"/>
      <c r="M72" s="33"/>
      <c r="N72" s="9"/>
    </row>
    <row r="73" spans="2:14" ht="12.75">
      <c r="B73" s="1"/>
      <c r="C73" s="72"/>
      <c r="D73" s="36"/>
      <c r="E73" s="54"/>
      <c r="F73" s="54"/>
      <c r="G73" s="34"/>
      <c r="H73" s="34"/>
      <c r="I73" s="35"/>
      <c r="J73" s="2"/>
      <c r="K73" s="21"/>
      <c r="L73" s="11"/>
      <c r="M73" s="33"/>
      <c r="N73" s="9"/>
    </row>
    <row r="74" spans="2:14" ht="12.75">
      <c r="B74" s="1"/>
      <c r="C74" s="72"/>
      <c r="D74" s="36"/>
      <c r="E74" s="54"/>
      <c r="F74" s="54"/>
      <c r="G74" s="55" t="s">
        <v>35</v>
      </c>
      <c r="H74" s="34"/>
      <c r="I74" s="35"/>
      <c r="J74" s="2"/>
      <c r="K74" s="21"/>
      <c r="L74" s="11"/>
      <c r="M74" s="33"/>
      <c r="N74" s="9"/>
    </row>
    <row r="75" spans="2:14" ht="12.75">
      <c r="B75" s="1"/>
      <c r="C75" s="72"/>
      <c r="D75" s="36"/>
      <c r="E75" s="54"/>
      <c r="F75" s="54"/>
      <c r="G75" s="34"/>
      <c r="H75" s="34"/>
      <c r="I75" s="35"/>
      <c r="J75" s="2"/>
      <c r="K75" s="21"/>
      <c r="L75" s="11"/>
      <c r="M75" s="33"/>
      <c r="N75" s="9"/>
    </row>
    <row r="76" spans="1:17" ht="12.75">
      <c r="A76" s="107" t="s">
        <v>0</v>
      </c>
      <c r="B76" s="107"/>
      <c r="C76" s="107"/>
      <c r="D76" s="107"/>
      <c r="E76" s="107"/>
      <c r="F76" s="107"/>
      <c r="G76" s="107" t="s">
        <v>1</v>
      </c>
      <c r="H76" s="107"/>
      <c r="I76" s="107"/>
      <c r="J76" s="107"/>
      <c r="K76" s="107"/>
      <c r="L76" s="107"/>
      <c r="M76" s="107" t="s">
        <v>2</v>
      </c>
      <c r="N76" s="107"/>
      <c r="O76" s="107"/>
      <c r="P76" s="107"/>
      <c r="Q76" s="107"/>
    </row>
    <row r="77" spans="1:17" ht="12.75">
      <c r="A77" s="109" t="s">
        <v>18</v>
      </c>
      <c r="B77" s="109" t="s">
        <v>3</v>
      </c>
      <c r="C77" s="109" t="s">
        <v>21</v>
      </c>
      <c r="D77" s="109" t="s">
        <v>4</v>
      </c>
      <c r="E77" s="106" t="s">
        <v>5</v>
      </c>
      <c r="F77" s="110" t="s">
        <v>13</v>
      </c>
      <c r="G77" s="102" t="s">
        <v>6</v>
      </c>
      <c r="H77" s="102"/>
      <c r="I77" s="102"/>
      <c r="J77" s="102" t="s">
        <v>7</v>
      </c>
      <c r="K77" s="102"/>
      <c r="L77" s="102"/>
      <c r="M77" s="102" t="s">
        <v>14</v>
      </c>
      <c r="N77" s="102" t="s">
        <v>15</v>
      </c>
      <c r="O77" s="102" t="s">
        <v>16</v>
      </c>
      <c r="P77" s="105" t="s">
        <v>12</v>
      </c>
      <c r="Q77" s="114" t="s">
        <v>8</v>
      </c>
    </row>
    <row r="78" spans="1:17" ht="12.75">
      <c r="A78" s="109"/>
      <c r="B78" s="109"/>
      <c r="C78" s="109"/>
      <c r="D78" s="109"/>
      <c r="E78" s="106"/>
      <c r="F78" s="110"/>
      <c r="G78" s="52">
        <v>1</v>
      </c>
      <c r="H78" s="52">
        <v>2</v>
      </c>
      <c r="I78" s="52">
        <v>3</v>
      </c>
      <c r="J78" s="52">
        <v>1</v>
      </c>
      <c r="K78" s="52">
        <v>2</v>
      </c>
      <c r="L78" s="52">
        <v>3</v>
      </c>
      <c r="M78" s="102"/>
      <c r="N78" s="102"/>
      <c r="O78" s="102"/>
      <c r="P78" s="105"/>
      <c r="Q78" s="114"/>
    </row>
    <row r="79" spans="1:17" ht="12.75">
      <c r="A79" s="116" t="s">
        <v>34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2.75">
      <c r="A80" s="56">
        <v>56</v>
      </c>
      <c r="B80" s="19" t="s">
        <v>67</v>
      </c>
      <c r="C80" s="70">
        <v>33395</v>
      </c>
      <c r="D80" s="58" t="s">
        <v>38</v>
      </c>
      <c r="E80" s="59">
        <v>78</v>
      </c>
      <c r="F80" s="59">
        <f>POWER(10,(0.75194503*(LOG10(E80/175.508)*LOG10(E80/175.508))))</f>
        <v>1.2395844708627883</v>
      </c>
      <c r="G80" s="88">
        <v>45</v>
      </c>
      <c r="H80" s="89" t="s">
        <v>99</v>
      </c>
      <c r="I80" s="90">
        <v>50</v>
      </c>
      <c r="J80" s="87">
        <v>60</v>
      </c>
      <c r="K80" s="91">
        <v>65</v>
      </c>
      <c r="L80" s="92">
        <v>70</v>
      </c>
      <c r="M80" s="64">
        <f>MAX(G80:I80)</f>
        <v>50</v>
      </c>
      <c r="N80" s="65">
        <f>MAX(J80:L80)</f>
        <v>70</v>
      </c>
      <c r="O80" s="56">
        <f>M80+N80</f>
        <v>120</v>
      </c>
      <c r="P80" s="66">
        <v>4</v>
      </c>
      <c r="Q80" s="56">
        <f>O80*F80</f>
        <v>148.7501365035346</v>
      </c>
    </row>
    <row r="81" spans="1:17" ht="12.75">
      <c r="A81" s="56">
        <v>14</v>
      </c>
      <c r="B81" s="19" t="s">
        <v>66</v>
      </c>
      <c r="C81" s="70">
        <v>35409</v>
      </c>
      <c r="D81" s="58" t="s">
        <v>38</v>
      </c>
      <c r="E81" s="59">
        <v>76.8</v>
      </c>
      <c r="F81" s="59">
        <f>POWER(10,(0.75194503*(LOG10(E81/175.508)*LOG10(E81/175.508))))</f>
        <v>1.2499041604806405</v>
      </c>
      <c r="G81" s="88">
        <v>95</v>
      </c>
      <c r="H81" s="88">
        <v>101</v>
      </c>
      <c r="I81" s="90">
        <v>106</v>
      </c>
      <c r="J81" s="87">
        <v>123</v>
      </c>
      <c r="K81" s="91">
        <v>131</v>
      </c>
      <c r="L81" s="93" t="s">
        <v>132</v>
      </c>
      <c r="M81" s="64">
        <f>MAX(G81:I81)</f>
        <v>106</v>
      </c>
      <c r="N81" s="65">
        <f>MAX(J81:L81)</f>
        <v>131</v>
      </c>
      <c r="O81" s="56">
        <f>M81+N81</f>
        <v>237</v>
      </c>
      <c r="P81" s="66">
        <v>2</v>
      </c>
      <c r="Q81" s="56">
        <f>O81*F81</f>
        <v>296.2272860339118</v>
      </c>
    </row>
    <row r="82" spans="1:17" ht="12.75">
      <c r="A82" s="56">
        <v>23</v>
      </c>
      <c r="B82" s="19" t="s">
        <v>64</v>
      </c>
      <c r="C82" s="70">
        <v>31946</v>
      </c>
      <c r="D82" s="58" t="s">
        <v>38</v>
      </c>
      <c r="E82" s="59">
        <v>85.6</v>
      </c>
      <c r="F82" s="59">
        <f>POWER(10,(0.75194503*(LOG10(E82/175.508)*LOG10(E82/175.508))))</f>
        <v>1.1833531775315131</v>
      </c>
      <c r="G82" s="88">
        <v>100</v>
      </c>
      <c r="H82" s="88">
        <v>105</v>
      </c>
      <c r="I82" s="89" t="s">
        <v>129</v>
      </c>
      <c r="J82" s="87">
        <v>120</v>
      </c>
      <c r="K82" s="93" t="s">
        <v>131</v>
      </c>
      <c r="L82" s="92">
        <v>125</v>
      </c>
      <c r="M82" s="64">
        <f>MAX(G82:I82)</f>
        <v>105</v>
      </c>
      <c r="N82" s="65">
        <f>MAX(J82:L82)</f>
        <v>125</v>
      </c>
      <c r="O82" s="56">
        <f>M82+N82</f>
        <v>230</v>
      </c>
      <c r="P82" s="66">
        <v>3</v>
      </c>
      <c r="Q82" s="56">
        <f>O82*F82</f>
        <v>272.171230832248</v>
      </c>
    </row>
    <row r="83" spans="1:17" ht="12.75">
      <c r="A83" s="56">
        <v>21</v>
      </c>
      <c r="B83" s="19" t="s">
        <v>65</v>
      </c>
      <c r="C83" s="70">
        <v>33511</v>
      </c>
      <c r="D83" s="58" t="s">
        <v>44</v>
      </c>
      <c r="E83" s="59">
        <v>74.8</v>
      </c>
      <c r="F83" s="59">
        <f>POWER(10,(0.75194503*(LOG10(E83/175.508)*LOG10(E83/175.508))))</f>
        <v>1.2681229530840907</v>
      </c>
      <c r="G83" s="89" t="s">
        <v>128</v>
      </c>
      <c r="H83" s="88">
        <v>100</v>
      </c>
      <c r="I83" s="90">
        <v>105</v>
      </c>
      <c r="J83" s="87">
        <v>131</v>
      </c>
      <c r="K83" s="93" t="s">
        <v>132</v>
      </c>
      <c r="L83" s="92">
        <v>134</v>
      </c>
      <c r="M83" s="64">
        <f>MAX(G83:I83)</f>
        <v>105</v>
      </c>
      <c r="N83" s="65">
        <f>MAX(J83:L83)</f>
        <v>134</v>
      </c>
      <c r="O83" s="56">
        <f>M83+N83</f>
        <v>239</v>
      </c>
      <c r="P83" s="66">
        <v>1</v>
      </c>
      <c r="Q83" s="56">
        <f>O83*F83</f>
        <v>303.0813857870977</v>
      </c>
    </row>
    <row r="84" spans="1:17" ht="12.75">
      <c r="A84" s="116" t="s">
        <v>33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2.75">
      <c r="A85" s="56">
        <v>17</v>
      </c>
      <c r="B85" s="19" t="s">
        <v>70</v>
      </c>
      <c r="C85" s="70">
        <v>30049</v>
      </c>
      <c r="D85" s="58" t="s">
        <v>38</v>
      </c>
      <c r="E85" s="59">
        <v>102.7</v>
      </c>
      <c r="F85" s="59">
        <f>POWER(10,(0.75194503*(LOG10(E85/175.508)*LOG10(E85/175.508))))</f>
        <v>1.0983140887859786</v>
      </c>
      <c r="G85" s="88">
        <v>65</v>
      </c>
      <c r="H85" s="88">
        <v>70</v>
      </c>
      <c r="I85" s="90">
        <v>75</v>
      </c>
      <c r="J85" s="87">
        <v>90</v>
      </c>
      <c r="K85" s="91">
        <v>98</v>
      </c>
      <c r="L85" s="93" t="s">
        <v>119</v>
      </c>
      <c r="M85" s="64">
        <f>MAX(G85:I85)</f>
        <v>75</v>
      </c>
      <c r="N85" s="65">
        <f>MAX(J85:L85)</f>
        <v>98</v>
      </c>
      <c r="O85" s="56">
        <f>M85+N85</f>
        <v>173</v>
      </c>
      <c r="P85" s="66">
        <v>3</v>
      </c>
      <c r="Q85" s="56">
        <f>O85*F85</f>
        <v>190.0083373599743</v>
      </c>
    </row>
    <row r="86" spans="1:17" ht="12.75">
      <c r="A86" s="56">
        <v>38</v>
      </c>
      <c r="B86" s="19" t="s">
        <v>71</v>
      </c>
      <c r="C86" s="70">
        <v>27579</v>
      </c>
      <c r="D86" s="58" t="s">
        <v>63</v>
      </c>
      <c r="E86" s="59">
        <v>83.8</v>
      </c>
      <c r="F86" s="59">
        <f>POWER(10,(0.75194503*(LOG10(E86/175.508)*LOG10(E86/175.508))))</f>
        <v>1.1953819854604761</v>
      </c>
      <c r="G86" s="88">
        <v>85</v>
      </c>
      <c r="H86" s="89" t="s">
        <v>122</v>
      </c>
      <c r="I86" s="89" t="s">
        <v>122</v>
      </c>
      <c r="J86" s="87">
        <v>107</v>
      </c>
      <c r="K86" s="91">
        <v>112</v>
      </c>
      <c r="L86" s="93" t="s">
        <v>130</v>
      </c>
      <c r="M86" s="64">
        <f>MAX(G86:I86)</f>
        <v>85</v>
      </c>
      <c r="N86" s="65">
        <f>MAX(J86:L86)</f>
        <v>112</v>
      </c>
      <c r="O86" s="56">
        <f>M86+N86</f>
        <v>197</v>
      </c>
      <c r="P86" s="66">
        <v>2</v>
      </c>
      <c r="Q86" s="56">
        <f>O86*F86</f>
        <v>235.4902511357138</v>
      </c>
    </row>
    <row r="87" spans="1:17" ht="12.75">
      <c r="A87" s="56">
        <v>12</v>
      </c>
      <c r="B87" s="19" t="s">
        <v>68</v>
      </c>
      <c r="C87" s="74">
        <v>1976</v>
      </c>
      <c r="D87" s="58" t="s">
        <v>69</v>
      </c>
      <c r="E87" s="59">
        <v>128</v>
      </c>
      <c r="F87" s="59">
        <f>POWER(10,(0.75194503*(LOG10(E87/175.508)*LOG10(E87/175.508))))</f>
        <v>1.03307339221469</v>
      </c>
      <c r="G87" s="88">
        <v>120</v>
      </c>
      <c r="H87" s="88">
        <v>130</v>
      </c>
      <c r="I87" s="90">
        <v>136</v>
      </c>
      <c r="J87" s="87">
        <v>160</v>
      </c>
      <c r="K87" s="91">
        <v>168</v>
      </c>
      <c r="L87" s="92">
        <v>174</v>
      </c>
      <c r="M87" s="64">
        <f>MAX(G87:I87)</f>
        <v>136</v>
      </c>
      <c r="N87" s="65">
        <f>MAX(J87:L87)</f>
        <v>174</v>
      </c>
      <c r="O87" s="56">
        <f>M87+N87</f>
        <v>310</v>
      </c>
      <c r="P87" s="66">
        <v>1</v>
      </c>
      <c r="Q87" s="56">
        <f>O87*F87</f>
        <v>320.25275158655387</v>
      </c>
    </row>
    <row r="88" spans="2:14" ht="12.75">
      <c r="B88" s="1"/>
      <c r="C88" s="72"/>
      <c r="D88" s="36"/>
      <c r="E88" s="54"/>
      <c r="F88" s="54"/>
      <c r="G88" s="34"/>
      <c r="H88" s="34"/>
      <c r="I88" s="35"/>
      <c r="J88" s="2"/>
      <c r="K88" s="21"/>
      <c r="L88" s="11"/>
      <c r="M88" s="33"/>
      <c r="N88" s="9"/>
    </row>
    <row r="89" spans="2:14" ht="12.75">
      <c r="B89" s="1" t="s">
        <v>11</v>
      </c>
      <c r="C89" s="72"/>
      <c r="D89" s="36"/>
      <c r="E89" s="54" t="s">
        <v>10</v>
      </c>
      <c r="F89" s="67"/>
      <c r="G89" s="34" t="s">
        <v>133</v>
      </c>
      <c r="H89" s="34"/>
      <c r="I89" s="35" t="s">
        <v>134</v>
      </c>
      <c r="J89" s="2"/>
      <c r="K89" s="21"/>
      <c r="L89" s="11" t="s">
        <v>9</v>
      </c>
      <c r="M89" s="33"/>
      <c r="N89" s="9" t="s">
        <v>84</v>
      </c>
    </row>
    <row r="90" spans="2:14" ht="12.75">
      <c r="B90" s="1"/>
      <c r="C90" s="72"/>
      <c r="D90" s="36"/>
      <c r="E90" s="54"/>
      <c r="F90" s="54"/>
      <c r="G90" s="34" t="s">
        <v>86</v>
      </c>
      <c r="H90" s="34"/>
      <c r="I90" s="35"/>
      <c r="J90" s="2"/>
      <c r="K90" s="21"/>
      <c r="L90" s="11" t="s">
        <v>17</v>
      </c>
      <c r="M90" s="33"/>
      <c r="N90" s="9" t="s">
        <v>57</v>
      </c>
    </row>
    <row r="91" spans="2:14" ht="12.75">
      <c r="B91" s="1"/>
      <c r="C91" s="72"/>
      <c r="D91" s="36"/>
      <c r="E91" s="54"/>
      <c r="F91" s="54"/>
      <c r="G91" s="34" t="s">
        <v>85</v>
      </c>
      <c r="H91" s="34"/>
      <c r="I91" s="35"/>
      <c r="J91" s="2"/>
      <c r="K91" s="21"/>
      <c r="L91" s="11"/>
      <c r="M91" s="33"/>
      <c r="N91" s="9"/>
    </row>
    <row r="92" spans="2:14" ht="12.75">
      <c r="B92" s="1"/>
      <c r="C92" s="72" t="s">
        <v>140</v>
      </c>
      <c r="D92" s="36"/>
      <c r="E92" s="54"/>
      <c r="F92" s="67"/>
      <c r="G92" s="34"/>
      <c r="H92" s="34"/>
      <c r="I92" s="35"/>
      <c r="J92" s="2"/>
      <c r="K92" s="21"/>
      <c r="L92" s="11"/>
      <c r="M92" s="33"/>
      <c r="N92" s="9"/>
    </row>
    <row r="93" spans="2:14" ht="12.75">
      <c r="B93" s="1"/>
      <c r="C93" s="72" t="s">
        <v>151</v>
      </c>
      <c r="D93" s="36"/>
      <c r="E93" s="54"/>
      <c r="F93" s="54"/>
      <c r="G93" s="34"/>
      <c r="H93" s="34"/>
      <c r="I93" s="35"/>
      <c r="J93" s="2"/>
      <c r="K93" s="21"/>
      <c r="L93" s="11"/>
      <c r="M93" s="33"/>
      <c r="N93" s="9"/>
    </row>
    <row r="94" spans="2:14" ht="12.75">
      <c r="B94" s="1"/>
      <c r="C94" s="72"/>
      <c r="D94" s="36"/>
      <c r="E94" s="54"/>
      <c r="F94" s="54"/>
      <c r="G94" s="34"/>
      <c r="H94" s="34"/>
      <c r="I94" s="35"/>
      <c r="J94" s="2"/>
      <c r="K94" s="21"/>
      <c r="L94" s="21"/>
      <c r="M94" s="33"/>
      <c r="N94" s="9"/>
    </row>
    <row r="95" spans="2:14" ht="12.75">
      <c r="B95" s="6"/>
      <c r="C95" s="72"/>
      <c r="D95" s="36"/>
      <c r="E95" s="39"/>
      <c r="F95" s="3"/>
      <c r="G95" s="34"/>
      <c r="H95" s="34"/>
      <c r="I95" s="35"/>
      <c r="J95" s="2"/>
      <c r="K95" s="35"/>
      <c r="L95" s="11"/>
      <c r="M95" s="33"/>
      <c r="N95" s="18"/>
    </row>
    <row r="96" spans="1:3" ht="12.75">
      <c r="A96" s="41"/>
      <c r="B96" s="41" t="s">
        <v>19</v>
      </c>
      <c r="C96" s="75"/>
    </row>
    <row r="97" spans="1:3" ht="12.75">
      <c r="A97" s="43" t="s">
        <v>12</v>
      </c>
      <c r="B97" s="43" t="s">
        <v>3</v>
      </c>
      <c r="C97" s="76" t="s">
        <v>8</v>
      </c>
    </row>
    <row r="98" spans="1:5" ht="12.75">
      <c r="A98" s="43"/>
      <c r="B98" s="42"/>
      <c r="C98" s="77"/>
      <c r="D98" s="44"/>
      <c r="E98" s="45"/>
    </row>
    <row r="99" spans="1:5" ht="12.75">
      <c r="A99" s="43"/>
      <c r="B99" s="42"/>
      <c r="C99" s="77"/>
      <c r="D99" s="44"/>
      <c r="E99" s="45"/>
    </row>
    <row r="100" spans="1:5" ht="12.75">
      <c r="A100" s="43"/>
      <c r="B100" s="42"/>
      <c r="C100" s="77"/>
      <c r="D100" s="44"/>
      <c r="E100" s="45"/>
    </row>
    <row r="101" spans="1:5" ht="12.75">
      <c r="A101" s="1"/>
      <c r="B101" s="6"/>
      <c r="C101" s="78"/>
      <c r="D101" s="44"/>
      <c r="E101" s="45"/>
    </row>
    <row r="102" spans="1:5" ht="12.75">
      <c r="A102" s="1"/>
      <c r="B102" s="6"/>
      <c r="C102" s="78"/>
      <c r="D102" s="44"/>
      <c r="E102" s="45"/>
    </row>
    <row r="103" spans="1:5" ht="12.75">
      <c r="A103" s="1"/>
      <c r="B103" s="6"/>
      <c r="C103" s="78"/>
      <c r="D103" s="44"/>
      <c r="E103" s="45"/>
    </row>
    <row r="104" spans="4:5" ht="12.75">
      <c r="D104" s="46"/>
      <c r="E104" s="47"/>
    </row>
    <row r="105" spans="1:5" ht="12.75">
      <c r="A105" s="41"/>
      <c r="B105" s="41" t="s">
        <v>20</v>
      </c>
      <c r="C105" s="75"/>
      <c r="D105" s="46"/>
      <c r="E105" s="47"/>
    </row>
    <row r="106" spans="1:5" ht="12.75">
      <c r="A106" s="43" t="s">
        <v>12</v>
      </c>
      <c r="B106" s="43" t="s">
        <v>3</v>
      </c>
      <c r="C106" s="76" t="s">
        <v>8</v>
      </c>
      <c r="D106" s="46"/>
      <c r="E106" s="47"/>
    </row>
    <row r="107" spans="1:5" ht="12.75">
      <c r="A107" s="43"/>
      <c r="B107" s="48"/>
      <c r="C107" s="77"/>
      <c r="D107" s="44"/>
      <c r="E107" s="45"/>
    </row>
    <row r="108" spans="1:5" ht="12.75">
      <c r="A108" s="43"/>
      <c r="B108" s="42"/>
      <c r="C108" s="77"/>
      <c r="D108" s="44"/>
      <c r="E108" s="45"/>
    </row>
    <row r="109" spans="1:5" ht="12.75">
      <c r="A109" s="43"/>
      <c r="B109" s="42"/>
      <c r="C109" s="77"/>
      <c r="D109" s="44"/>
      <c r="E109" s="45"/>
    </row>
    <row r="110" spans="1:5" ht="12.75">
      <c r="A110" s="1"/>
      <c r="B110" s="6"/>
      <c r="C110" s="78"/>
      <c r="D110" s="44"/>
      <c r="E110" s="45"/>
    </row>
    <row r="111" spans="1:5" ht="12.75">
      <c r="A111" s="1"/>
      <c r="B111" s="6"/>
      <c r="C111" s="78"/>
      <c r="D111" s="44"/>
      <c r="E111" s="45"/>
    </row>
    <row r="112" spans="1:5" ht="12.75">
      <c r="A112" s="1"/>
      <c r="B112" s="6"/>
      <c r="C112" s="78"/>
      <c r="D112" s="44"/>
      <c r="E112" s="45"/>
    </row>
    <row r="113" spans="1:5" ht="12.75">
      <c r="A113" s="1"/>
      <c r="B113" s="6"/>
      <c r="C113" s="78"/>
      <c r="D113" s="44"/>
      <c r="E113" s="45"/>
    </row>
    <row r="114" spans="1:5" ht="12.75">
      <c r="A114" s="1"/>
      <c r="B114" s="6"/>
      <c r="C114" s="78"/>
      <c r="D114" s="44"/>
      <c r="E114" s="45"/>
    </row>
    <row r="115" spans="1:5" ht="12.75">
      <c r="A115" s="1"/>
      <c r="B115" s="6"/>
      <c r="C115" s="78"/>
      <c r="D115" s="44"/>
      <c r="E115" s="45"/>
    </row>
    <row r="116" spans="1:5" ht="12.75">
      <c r="A116" s="1"/>
      <c r="B116" s="6"/>
      <c r="C116" s="78"/>
      <c r="D116" s="44"/>
      <c r="E116" s="45"/>
    </row>
    <row r="117" spans="1:5" ht="12.75">
      <c r="A117" s="1"/>
      <c r="B117" s="6"/>
      <c r="C117" s="78"/>
      <c r="D117" s="44"/>
      <c r="E117" s="45"/>
    </row>
    <row r="118" spans="1:5" ht="12.75">
      <c r="A118" s="1"/>
      <c r="B118" s="6"/>
      <c r="C118" s="78"/>
      <c r="D118" s="44"/>
      <c r="E118" s="45"/>
    </row>
    <row r="119" spans="1:5" ht="12.75">
      <c r="A119" s="1"/>
      <c r="B119" s="24"/>
      <c r="C119" s="78"/>
      <c r="D119" s="44"/>
      <c r="E119" s="45"/>
    </row>
    <row r="120" spans="1:5" ht="12.75">
      <c r="A120" s="1"/>
      <c r="B120" s="6"/>
      <c r="C120" s="78"/>
      <c r="D120" s="44"/>
      <c r="E120" s="45"/>
    </row>
    <row r="121" spans="1:5" ht="12.75">
      <c r="A121" s="1"/>
      <c r="B121" s="6"/>
      <c r="C121" s="78"/>
      <c r="D121" s="44"/>
      <c r="E121" s="45"/>
    </row>
    <row r="122" spans="1:5" ht="12.75">
      <c r="A122" s="1"/>
      <c r="B122" s="6"/>
      <c r="C122" s="78"/>
      <c r="D122" s="44"/>
      <c r="E122" s="45"/>
    </row>
    <row r="123" spans="1:5" ht="12.75">
      <c r="A123" s="1"/>
      <c r="B123" s="6"/>
      <c r="C123" s="78"/>
      <c r="D123" s="44"/>
      <c r="E123" s="45"/>
    </row>
    <row r="124" spans="1:5" ht="12.75">
      <c r="A124" s="1"/>
      <c r="B124" s="27"/>
      <c r="C124" s="78"/>
      <c r="D124" s="44"/>
      <c r="E124" s="45"/>
    </row>
    <row r="125" spans="1:5" ht="12.75">
      <c r="A125" s="1"/>
      <c r="B125" s="6"/>
      <c r="C125" s="78"/>
      <c r="D125" s="44"/>
      <c r="E125" s="45"/>
    </row>
    <row r="126" spans="1:5" ht="12.75">
      <c r="A126" s="1"/>
      <c r="B126" s="6"/>
      <c r="C126" s="78"/>
      <c r="D126" s="44"/>
      <c r="E126" s="45"/>
    </row>
    <row r="127" spans="1:5" ht="12.75">
      <c r="A127" s="1"/>
      <c r="B127" s="6"/>
      <c r="C127" s="78"/>
      <c r="D127" s="44"/>
      <c r="E127" s="45"/>
    </row>
    <row r="128" spans="1:5" ht="12.75">
      <c r="A128" s="1"/>
      <c r="B128" s="6"/>
      <c r="C128" s="78"/>
      <c r="D128" s="44"/>
      <c r="E128" s="45"/>
    </row>
    <row r="129" spans="1:5" ht="12.75">
      <c r="A129" s="1"/>
      <c r="B129" s="6"/>
      <c r="C129" s="78"/>
      <c r="D129" s="44"/>
      <c r="E129" s="45"/>
    </row>
    <row r="130" spans="1:5" ht="12.75">
      <c r="A130" s="1"/>
      <c r="B130" s="6"/>
      <c r="C130" s="78"/>
      <c r="D130" s="44"/>
      <c r="E130" s="45"/>
    </row>
    <row r="131" spans="1:5" ht="12.75">
      <c r="A131" s="1"/>
      <c r="B131" s="6"/>
      <c r="C131" s="78"/>
      <c r="D131" s="44"/>
      <c r="E131" s="45"/>
    </row>
    <row r="132" spans="1:5" ht="12.75">
      <c r="A132" s="1"/>
      <c r="B132" s="6"/>
      <c r="C132" s="78"/>
      <c r="D132" s="44"/>
      <c r="E132" s="45"/>
    </row>
    <row r="133" spans="1:5" ht="12.75">
      <c r="A133" s="1"/>
      <c r="B133" s="6"/>
      <c r="C133" s="78"/>
      <c r="D133" s="44"/>
      <c r="E133" s="45"/>
    </row>
  </sheetData>
  <sheetProtection/>
  <mergeCells count="81">
    <mergeCell ref="A79:Q79"/>
    <mergeCell ref="A84:Q84"/>
    <mergeCell ref="B77:B78"/>
    <mergeCell ref="C77:C78"/>
    <mergeCell ref="D77:D78"/>
    <mergeCell ref="E77:E78"/>
    <mergeCell ref="N77:N78"/>
    <mergeCell ref="O77:O78"/>
    <mergeCell ref="A76:F76"/>
    <mergeCell ref="G76:L76"/>
    <mergeCell ref="M76:Q76"/>
    <mergeCell ref="A77:A78"/>
    <mergeCell ref="P77:P78"/>
    <mergeCell ref="Q77:Q78"/>
    <mergeCell ref="A56:Q56"/>
    <mergeCell ref="A62:Q62"/>
    <mergeCell ref="E69:F69"/>
    <mergeCell ref="K69:L69"/>
    <mergeCell ref="F77:F78"/>
    <mergeCell ref="G77:I77"/>
    <mergeCell ref="J77:L77"/>
    <mergeCell ref="M77:M78"/>
    <mergeCell ref="Q54:Q55"/>
    <mergeCell ref="A53:F53"/>
    <mergeCell ref="G53:L53"/>
    <mergeCell ref="M53:Q53"/>
    <mergeCell ref="A54:A55"/>
    <mergeCell ref="B54:B55"/>
    <mergeCell ref="J54:L54"/>
    <mergeCell ref="M54:M55"/>
    <mergeCell ref="N54:N55"/>
    <mergeCell ref="O54:O55"/>
    <mergeCell ref="P54:P55"/>
    <mergeCell ref="A7:F7"/>
    <mergeCell ref="G7:L7"/>
    <mergeCell ref="C54:C55"/>
    <mergeCell ref="D54:D55"/>
    <mergeCell ref="E54:E55"/>
    <mergeCell ref="F54:F55"/>
    <mergeCell ref="G54:I54"/>
    <mergeCell ref="K46:L46"/>
    <mergeCell ref="A40:Q40"/>
    <mergeCell ref="A29:A30"/>
    <mergeCell ref="B29:B30"/>
    <mergeCell ref="Q8:Q9"/>
    <mergeCell ref="A10:Q10"/>
    <mergeCell ref="N8:N9"/>
    <mergeCell ref="C8:C9"/>
    <mergeCell ref="G28:L28"/>
    <mergeCell ref="O8:O9"/>
    <mergeCell ref="M8:M9"/>
    <mergeCell ref="A1:Q1"/>
    <mergeCell ref="A8:A9"/>
    <mergeCell ref="B8:B9"/>
    <mergeCell ref="F8:F9"/>
    <mergeCell ref="P8:P9"/>
    <mergeCell ref="D8:D9"/>
    <mergeCell ref="A2:Q2"/>
    <mergeCell ref="A3:Q3"/>
    <mergeCell ref="E8:E9"/>
    <mergeCell ref="M7:Q7"/>
    <mergeCell ref="E46:F46"/>
    <mergeCell ref="P29:P30"/>
    <mergeCell ref="E29:E30"/>
    <mergeCell ref="M28:Q28"/>
    <mergeCell ref="N29:N30"/>
    <mergeCell ref="O29:O30"/>
    <mergeCell ref="A28:F28"/>
    <mergeCell ref="D29:D30"/>
    <mergeCell ref="C29:C30"/>
    <mergeCell ref="Q29:Q30"/>
    <mergeCell ref="J29:L29"/>
    <mergeCell ref="A31:Q31"/>
    <mergeCell ref="G8:I8"/>
    <mergeCell ref="J8:L8"/>
    <mergeCell ref="E21:F21"/>
    <mergeCell ref="A17:Q17"/>
    <mergeCell ref="F29:F30"/>
    <mergeCell ref="G29:I29"/>
    <mergeCell ref="K21:L21"/>
    <mergeCell ref="M29:M3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69" customWidth="1"/>
    <col min="4" max="4" width="11.140625" style="0" customWidth="1"/>
    <col min="5" max="5" width="6.57421875" style="40" customWidth="1"/>
    <col min="6" max="6" width="8.421875" style="0" customWidth="1"/>
    <col min="7" max="12" width="4.7109375" style="0" customWidth="1"/>
    <col min="13" max="13" width="3.8515625" style="0" customWidth="1"/>
    <col min="14" max="14" width="4.140625" style="0" customWidth="1"/>
    <col min="15" max="15" width="5.28125" style="0" customWidth="1"/>
    <col min="16" max="16" width="7.57421875" style="0" customWidth="1"/>
  </cols>
  <sheetData>
    <row r="1" spans="1:16" ht="18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.75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>
      <c r="A4" s="53"/>
      <c r="B4" s="53"/>
      <c r="C4" s="6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1"/>
      <c r="B5" s="32"/>
      <c r="D5" s="10"/>
      <c r="E5" s="50"/>
      <c r="F5" s="51"/>
      <c r="G5" s="51"/>
      <c r="H5" s="51"/>
      <c r="I5" s="51"/>
      <c r="J5" s="51"/>
      <c r="K5" s="2"/>
      <c r="L5" s="2"/>
      <c r="M5" s="3"/>
      <c r="N5" s="4"/>
      <c r="O5" s="4"/>
      <c r="P5" s="4"/>
    </row>
    <row r="6" spans="1:16" ht="12.75">
      <c r="A6" s="107" t="s">
        <v>0</v>
      </c>
      <c r="B6" s="107"/>
      <c r="C6" s="107"/>
      <c r="D6" s="107"/>
      <c r="E6" s="107"/>
      <c r="F6" s="107"/>
      <c r="G6" s="107" t="s">
        <v>1</v>
      </c>
      <c r="H6" s="107"/>
      <c r="I6" s="107"/>
      <c r="J6" s="107"/>
      <c r="K6" s="107"/>
      <c r="L6" s="107"/>
      <c r="M6" s="107" t="s">
        <v>2</v>
      </c>
      <c r="N6" s="107"/>
      <c r="O6" s="107"/>
      <c r="P6" s="107"/>
    </row>
    <row r="7" spans="1:16" ht="12.75" customHeight="1">
      <c r="A7" s="109" t="s">
        <v>18</v>
      </c>
      <c r="B7" s="109" t="s">
        <v>3</v>
      </c>
      <c r="C7" s="109" t="s">
        <v>21</v>
      </c>
      <c r="D7" s="109" t="s">
        <v>4</v>
      </c>
      <c r="E7" s="106" t="s">
        <v>5</v>
      </c>
      <c r="F7" s="110" t="s">
        <v>13</v>
      </c>
      <c r="G7" s="102" t="s">
        <v>6</v>
      </c>
      <c r="H7" s="102"/>
      <c r="I7" s="102"/>
      <c r="J7" s="102" t="s">
        <v>7</v>
      </c>
      <c r="K7" s="102"/>
      <c r="L7" s="102"/>
      <c r="M7" s="102" t="s">
        <v>14</v>
      </c>
      <c r="N7" s="102" t="s">
        <v>15</v>
      </c>
      <c r="O7" s="102" t="s">
        <v>16</v>
      </c>
      <c r="P7" s="114" t="s">
        <v>8</v>
      </c>
    </row>
    <row r="8" spans="1:16" ht="12.75">
      <c r="A8" s="109"/>
      <c r="B8" s="109"/>
      <c r="C8" s="109"/>
      <c r="D8" s="109"/>
      <c r="E8" s="106"/>
      <c r="F8" s="110"/>
      <c r="G8" s="52">
        <v>1</v>
      </c>
      <c r="H8" s="52">
        <v>2</v>
      </c>
      <c r="I8" s="52">
        <v>3</v>
      </c>
      <c r="J8" s="52">
        <v>1</v>
      </c>
      <c r="K8" s="52">
        <v>2</v>
      </c>
      <c r="L8" s="52">
        <v>3</v>
      </c>
      <c r="M8" s="102"/>
      <c r="N8" s="102"/>
      <c r="O8" s="102"/>
      <c r="P8" s="114"/>
    </row>
    <row r="9" spans="1:16" ht="12.75">
      <c r="A9" s="117" t="s">
        <v>24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2.75">
      <c r="A10" s="12">
        <v>2</v>
      </c>
      <c r="B10" s="19" t="s">
        <v>73</v>
      </c>
      <c r="C10" s="70">
        <v>37848</v>
      </c>
      <c r="D10" s="20" t="s">
        <v>38</v>
      </c>
      <c r="E10" s="37">
        <v>48.4</v>
      </c>
      <c r="F10" s="30">
        <f aca="true" t="shared" si="0" ref="F10:F15">POWER(10,(0.783497476*(LOG10(E10/153.655)*LOG10(E10/153.655))))</f>
        <v>1.5747427906801097</v>
      </c>
      <c r="G10" s="82">
        <v>35</v>
      </c>
      <c r="H10" s="85" t="s">
        <v>106</v>
      </c>
      <c r="I10" s="84">
        <v>38</v>
      </c>
      <c r="J10" s="82">
        <v>43</v>
      </c>
      <c r="K10" s="83">
        <v>45</v>
      </c>
      <c r="L10" s="85" t="s">
        <v>111</v>
      </c>
      <c r="M10" s="16">
        <f aca="true" t="shared" si="1" ref="M10:M15">MAX(G10:I10)</f>
        <v>38</v>
      </c>
      <c r="N10" s="16">
        <f aca="true" t="shared" si="2" ref="N10:N15">MAX(J10:L10)</f>
        <v>45</v>
      </c>
      <c r="O10" s="17">
        <f aca="true" t="shared" si="3" ref="O10:O15">M10+N10</f>
        <v>83</v>
      </c>
      <c r="P10" s="31">
        <f aca="true" t="shared" si="4" ref="P10:P15">O10*F10</f>
        <v>130.7036516264491</v>
      </c>
    </row>
    <row r="11" spans="1:16" ht="12.75">
      <c r="A11" s="12">
        <v>24</v>
      </c>
      <c r="B11" s="19" t="s">
        <v>77</v>
      </c>
      <c r="C11" s="70">
        <v>38368</v>
      </c>
      <c r="D11" s="20" t="s">
        <v>75</v>
      </c>
      <c r="E11" s="37">
        <v>57.6</v>
      </c>
      <c r="F11" s="30">
        <f t="shared" si="0"/>
        <v>1.3876147815886952</v>
      </c>
      <c r="G11" s="82">
        <v>35</v>
      </c>
      <c r="H11" s="85" t="s">
        <v>107</v>
      </c>
      <c r="I11" s="86" t="s">
        <v>107</v>
      </c>
      <c r="J11" s="82">
        <v>49</v>
      </c>
      <c r="K11" s="83">
        <v>54</v>
      </c>
      <c r="L11" s="85" t="s">
        <v>113</v>
      </c>
      <c r="M11" s="16">
        <f t="shared" si="1"/>
        <v>35</v>
      </c>
      <c r="N11" s="16">
        <f t="shared" si="2"/>
        <v>54</v>
      </c>
      <c r="O11" s="17">
        <f t="shared" si="3"/>
        <v>89</v>
      </c>
      <c r="P11" s="31">
        <f t="shared" si="4"/>
        <v>123.49771556139387</v>
      </c>
    </row>
    <row r="12" spans="1:16" ht="12.75">
      <c r="A12" s="12">
        <v>51</v>
      </c>
      <c r="B12" s="19" t="s">
        <v>76</v>
      </c>
      <c r="C12" s="70">
        <v>38371</v>
      </c>
      <c r="D12" s="20" t="s">
        <v>75</v>
      </c>
      <c r="E12" s="37">
        <v>75.1</v>
      </c>
      <c r="F12" s="30">
        <f t="shared" si="0"/>
        <v>1.1905159739691589</v>
      </c>
      <c r="G12" s="82">
        <v>36</v>
      </c>
      <c r="H12" s="83">
        <v>40</v>
      </c>
      <c r="I12" s="84">
        <v>41</v>
      </c>
      <c r="J12" s="82">
        <v>50</v>
      </c>
      <c r="K12" s="83">
        <v>56</v>
      </c>
      <c r="L12" s="83">
        <v>57</v>
      </c>
      <c r="M12" s="16">
        <f t="shared" si="1"/>
        <v>41</v>
      </c>
      <c r="N12" s="16">
        <f t="shared" si="2"/>
        <v>57</v>
      </c>
      <c r="O12" s="17">
        <f t="shared" si="3"/>
        <v>98</v>
      </c>
      <c r="P12" s="31">
        <f t="shared" si="4"/>
        <v>116.67056544897757</v>
      </c>
    </row>
    <row r="13" spans="1:16" ht="12.75">
      <c r="A13" s="12">
        <v>37</v>
      </c>
      <c r="B13" s="19" t="s">
        <v>72</v>
      </c>
      <c r="C13" s="70">
        <v>38951</v>
      </c>
      <c r="D13" s="20" t="s">
        <v>38</v>
      </c>
      <c r="E13" s="37">
        <v>39.7</v>
      </c>
      <c r="F13" s="30">
        <f t="shared" si="0"/>
        <v>1.8649403833647735</v>
      </c>
      <c r="G13" s="82">
        <v>25</v>
      </c>
      <c r="H13" s="85" t="s">
        <v>105</v>
      </c>
      <c r="I13" s="86" t="s">
        <v>105</v>
      </c>
      <c r="J13" s="82">
        <v>35</v>
      </c>
      <c r="K13" s="83">
        <v>37</v>
      </c>
      <c r="L13" s="85" t="s">
        <v>107</v>
      </c>
      <c r="M13" s="16">
        <f t="shared" si="1"/>
        <v>25</v>
      </c>
      <c r="N13" s="16">
        <f t="shared" si="2"/>
        <v>37</v>
      </c>
      <c r="O13" s="17">
        <f t="shared" si="3"/>
        <v>62</v>
      </c>
      <c r="P13" s="31">
        <f t="shared" si="4"/>
        <v>115.62630376861595</v>
      </c>
    </row>
    <row r="14" spans="1:16" ht="12.75">
      <c r="A14" s="12">
        <v>61</v>
      </c>
      <c r="B14" s="19" t="s">
        <v>78</v>
      </c>
      <c r="C14" s="70">
        <v>39124</v>
      </c>
      <c r="D14" s="20" t="s">
        <v>75</v>
      </c>
      <c r="E14" s="37">
        <v>31</v>
      </c>
      <c r="F14" s="30">
        <f t="shared" si="0"/>
        <v>2.391389813310371</v>
      </c>
      <c r="G14" s="82">
        <v>18</v>
      </c>
      <c r="H14" s="85" t="s">
        <v>104</v>
      </c>
      <c r="I14" s="86" t="s">
        <v>104</v>
      </c>
      <c r="J14" s="82">
        <v>24</v>
      </c>
      <c r="K14" s="83">
        <v>27</v>
      </c>
      <c r="L14" s="85" t="s">
        <v>105</v>
      </c>
      <c r="M14" s="16">
        <f t="shared" si="1"/>
        <v>18</v>
      </c>
      <c r="N14" s="16">
        <f t="shared" si="2"/>
        <v>27</v>
      </c>
      <c r="O14" s="17">
        <f t="shared" si="3"/>
        <v>45</v>
      </c>
      <c r="P14" s="31">
        <f t="shared" si="4"/>
        <v>107.61254159896669</v>
      </c>
    </row>
    <row r="15" spans="1:16" ht="12.75">
      <c r="A15" s="12">
        <v>22</v>
      </c>
      <c r="B15" s="19" t="s">
        <v>74</v>
      </c>
      <c r="C15" s="70">
        <v>39450</v>
      </c>
      <c r="D15" s="20" t="s">
        <v>75</v>
      </c>
      <c r="E15" s="37">
        <v>38</v>
      </c>
      <c r="F15" s="30">
        <f t="shared" si="0"/>
        <v>1.9429139863293727</v>
      </c>
      <c r="G15" s="82">
        <v>20</v>
      </c>
      <c r="H15" s="83">
        <v>23</v>
      </c>
      <c r="I15" s="86" t="s">
        <v>89</v>
      </c>
      <c r="J15" s="82">
        <v>28</v>
      </c>
      <c r="K15" s="83">
        <v>31</v>
      </c>
      <c r="L15" s="85" t="s">
        <v>92</v>
      </c>
      <c r="M15" s="16">
        <f t="shared" si="1"/>
        <v>23</v>
      </c>
      <c r="N15" s="16">
        <f t="shared" si="2"/>
        <v>31</v>
      </c>
      <c r="O15" s="17">
        <f t="shared" si="3"/>
        <v>54</v>
      </c>
      <c r="P15" s="31">
        <f t="shared" si="4"/>
        <v>104.91735526178613</v>
      </c>
    </row>
    <row r="16" spans="1:16" ht="12.75">
      <c r="A16" s="113" t="s">
        <v>19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6" ht="12.75">
      <c r="A17" s="12">
        <v>30</v>
      </c>
      <c r="B17" s="19" t="s">
        <v>79</v>
      </c>
      <c r="C17" s="70">
        <v>37276</v>
      </c>
      <c r="D17" s="13" t="s">
        <v>47</v>
      </c>
      <c r="E17" s="37">
        <v>55.1</v>
      </c>
      <c r="F17" s="30">
        <f>POWER(10,(0.783497476*(LOG10(E17/153.655)*LOG10(E17/153.655))))</f>
        <v>1.4303019045519534</v>
      </c>
      <c r="G17" s="82">
        <v>35</v>
      </c>
      <c r="H17" s="85" t="s">
        <v>106</v>
      </c>
      <c r="I17" s="86" t="s">
        <v>107</v>
      </c>
      <c r="J17" s="82">
        <v>45</v>
      </c>
      <c r="K17" s="85" t="s">
        <v>112</v>
      </c>
      <c r="L17" s="83">
        <v>48</v>
      </c>
      <c r="M17" s="16">
        <f>MAX(G17:I17)</f>
        <v>35</v>
      </c>
      <c r="N17" s="16">
        <f>MAX(J17:L17)</f>
        <v>48</v>
      </c>
      <c r="O17" s="17">
        <f>M17+N17</f>
        <v>83</v>
      </c>
      <c r="P17" s="31">
        <f>O17*F17</f>
        <v>118.71505807781213</v>
      </c>
    </row>
    <row r="18" spans="1:16" ht="12.75">
      <c r="A18" s="12">
        <v>44</v>
      </c>
      <c r="B18" s="80" t="s">
        <v>82</v>
      </c>
      <c r="C18" s="70">
        <v>36547</v>
      </c>
      <c r="D18" s="13" t="s">
        <v>47</v>
      </c>
      <c r="E18" s="37">
        <v>61.1</v>
      </c>
      <c r="F18" s="30">
        <f>POWER(10,(0.783497476*(LOG10(E18/153.655)*LOG10(E18/153.655))))</f>
        <v>1.335600688946508</v>
      </c>
      <c r="G18" s="86" t="s">
        <v>98</v>
      </c>
      <c r="H18" s="85" t="s">
        <v>98</v>
      </c>
      <c r="I18" s="84">
        <v>34</v>
      </c>
      <c r="J18" s="82">
        <v>45</v>
      </c>
      <c r="K18" s="83">
        <v>48</v>
      </c>
      <c r="L18" s="83">
        <v>50</v>
      </c>
      <c r="M18" s="16">
        <f>MAX(G18:I18)</f>
        <v>34</v>
      </c>
      <c r="N18" s="16">
        <f>MAX(J18:L18)</f>
        <v>50</v>
      </c>
      <c r="O18" s="17">
        <f>M18+N18</f>
        <v>84</v>
      </c>
      <c r="P18" s="31">
        <f>O18*F18</f>
        <v>112.19045787150667</v>
      </c>
    </row>
    <row r="19" spans="1:16" ht="12.75">
      <c r="A19" s="6"/>
      <c r="B19" s="6"/>
      <c r="C19" s="71"/>
      <c r="D19" s="24"/>
      <c r="E19" s="38"/>
      <c r="F19" s="28"/>
      <c r="G19" s="6"/>
      <c r="H19" s="23"/>
      <c r="I19" s="24"/>
      <c r="J19" s="6"/>
      <c r="K19" s="23"/>
      <c r="L19" s="25"/>
      <c r="M19" s="29"/>
      <c r="N19" s="29"/>
      <c r="O19" s="29"/>
      <c r="P19" s="7"/>
    </row>
    <row r="20" spans="2:14" ht="12.75">
      <c r="B20" s="21" t="s">
        <v>11</v>
      </c>
      <c r="C20" s="72" t="s">
        <v>109</v>
      </c>
      <c r="D20" s="36"/>
      <c r="E20" s="104" t="s">
        <v>10</v>
      </c>
      <c r="F20" s="104"/>
      <c r="G20" s="34" t="s">
        <v>110</v>
      </c>
      <c r="H20" s="34"/>
      <c r="I20" s="35"/>
      <c r="J20" s="2"/>
      <c r="K20" s="115" t="s">
        <v>9</v>
      </c>
      <c r="L20" s="115"/>
      <c r="M20" s="33" t="s">
        <v>84</v>
      </c>
      <c r="N20" s="9"/>
    </row>
    <row r="21" spans="2:13" ht="12.75">
      <c r="B21" s="6"/>
      <c r="C21" s="72"/>
      <c r="D21" s="36"/>
      <c r="E21" s="39"/>
      <c r="F21" s="3"/>
      <c r="G21" s="34" t="s">
        <v>86</v>
      </c>
      <c r="H21" s="34"/>
      <c r="I21" s="35"/>
      <c r="J21" s="2"/>
      <c r="K21" s="1"/>
      <c r="L21" s="11" t="s">
        <v>17</v>
      </c>
      <c r="M21" s="33" t="s">
        <v>108</v>
      </c>
    </row>
    <row r="22" spans="2:13" ht="12.75">
      <c r="B22" s="6"/>
      <c r="C22" s="72"/>
      <c r="D22" s="36"/>
      <c r="E22" s="39"/>
      <c r="F22" s="3"/>
      <c r="G22" s="34" t="s">
        <v>85</v>
      </c>
      <c r="H22" s="34"/>
      <c r="I22" s="35"/>
      <c r="J22" s="2"/>
      <c r="K22" s="1"/>
      <c r="L22" s="11"/>
      <c r="M22" s="33"/>
    </row>
    <row r="23" spans="2:13" ht="12.75">
      <c r="B23" s="6"/>
      <c r="C23" s="72"/>
      <c r="D23" s="36"/>
      <c r="E23" s="39"/>
      <c r="F23" s="3"/>
      <c r="G23" s="34"/>
      <c r="H23" s="34"/>
      <c r="I23" s="35"/>
      <c r="J23" s="2"/>
      <c r="K23" s="1"/>
      <c r="L23" s="11"/>
      <c r="M23" s="33"/>
    </row>
    <row r="24" spans="2:13" ht="12.75">
      <c r="B24" s="6"/>
      <c r="C24" s="72"/>
      <c r="D24" s="36"/>
      <c r="E24" s="39"/>
      <c r="F24" s="3"/>
      <c r="G24" s="34"/>
      <c r="H24" s="34"/>
      <c r="I24" s="35"/>
      <c r="J24" s="2"/>
      <c r="K24" s="1"/>
      <c r="L24" s="11"/>
      <c r="M24" s="33"/>
    </row>
    <row r="25" spans="1:11" ht="12.75">
      <c r="A25" s="1"/>
      <c r="B25" s="32"/>
      <c r="D25" s="10"/>
      <c r="E25" s="39"/>
      <c r="F25" s="3"/>
      <c r="G25" s="11"/>
      <c r="H25" s="8"/>
      <c r="J25" s="2"/>
      <c r="K25" s="2"/>
    </row>
    <row r="26" spans="1:16" ht="12.75">
      <c r="A26" s="107" t="s">
        <v>0</v>
      </c>
      <c r="B26" s="107"/>
      <c r="C26" s="107"/>
      <c r="D26" s="107"/>
      <c r="E26" s="107"/>
      <c r="F26" s="107"/>
      <c r="G26" s="107" t="s">
        <v>1</v>
      </c>
      <c r="H26" s="107"/>
      <c r="I26" s="107"/>
      <c r="J26" s="107"/>
      <c r="K26" s="107"/>
      <c r="L26" s="107"/>
      <c r="M26" s="107" t="s">
        <v>2</v>
      </c>
      <c r="N26" s="107"/>
      <c r="O26" s="107"/>
      <c r="P26" s="107"/>
    </row>
    <row r="27" spans="1:16" ht="12" customHeight="1">
      <c r="A27" s="109" t="s">
        <v>12</v>
      </c>
      <c r="B27" s="109" t="s">
        <v>3</v>
      </c>
      <c r="C27" s="109" t="s">
        <v>21</v>
      </c>
      <c r="D27" s="109" t="s">
        <v>4</v>
      </c>
      <c r="E27" s="106" t="s">
        <v>5</v>
      </c>
      <c r="F27" s="110" t="s">
        <v>13</v>
      </c>
      <c r="G27" s="102" t="s">
        <v>6</v>
      </c>
      <c r="H27" s="102"/>
      <c r="I27" s="102"/>
      <c r="J27" s="102" t="s">
        <v>7</v>
      </c>
      <c r="K27" s="102"/>
      <c r="L27" s="102"/>
      <c r="M27" s="102" t="s">
        <v>80</v>
      </c>
      <c r="N27" s="102" t="s">
        <v>81</v>
      </c>
      <c r="O27" s="102" t="s">
        <v>16</v>
      </c>
      <c r="P27" s="114" t="s">
        <v>8</v>
      </c>
    </row>
    <row r="28" spans="1:16" ht="12.75">
      <c r="A28" s="109"/>
      <c r="B28" s="109"/>
      <c r="C28" s="109"/>
      <c r="D28" s="109"/>
      <c r="E28" s="106"/>
      <c r="F28" s="110"/>
      <c r="G28" s="52">
        <v>1</v>
      </c>
      <c r="H28" s="52">
        <v>2</v>
      </c>
      <c r="I28" s="52">
        <v>3</v>
      </c>
      <c r="J28" s="52">
        <v>1</v>
      </c>
      <c r="K28" s="52">
        <v>2</v>
      </c>
      <c r="L28" s="52">
        <v>3</v>
      </c>
      <c r="M28" s="102"/>
      <c r="N28" s="102"/>
      <c r="O28" s="102"/>
      <c r="P28" s="114"/>
    </row>
    <row r="29" spans="1:16" ht="12.75">
      <c r="A29" s="56">
        <v>1</v>
      </c>
      <c r="B29" s="19" t="s">
        <v>68</v>
      </c>
      <c r="C29" s="74">
        <v>1976</v>
      </c>
      <c r="D29" s="58" t="s">
        <v>69</v>
      </c>
      <c r="E29" s="59">
        <v>128</v>
      </c>
      <c r="F29" s="59">
        <f aca="true" t="shared" si="5" ref="F29:F57">POWER(10,(0.75194503*(LOG10(E29/175.508)*LOG10(E29/175.508))))</f>
        <v>1.03307339221469</v>
      </c>
      <c r="G29" s="88">
        <v>120</v>
      </c>
      <c r="H29" s="88">
        <v>130</v>
      </c>
      <c r="I29" s="90">
        <v>136</v>
      </c>
      <c r="J29" s="87">
        <v>160</v>
      </c>
      <c r="K29" s="91">
        <v>168</v>
      </c>
      <c r="L29" s="92">
        <v>174</v>
      </c>
      <c r="M29" s="64">
        <f aca="true" t="shared" si="6" ref="M29:M57">MAX(G29:I29)</f>
        <v>136</v>
      </c>
      <c r="N29" s="65">
        <f aca="true" t="shared" si="7" ref="N29:N57">MAX(J29:L29)</f>
        <v>174</v>
      </c>
      <c r="O29" s="101">
        <f aca="true" t="shared" si="8" ref="O29:O57">M29+N29</f>
        <v>310</v>
      </c>
      <c r="P29" s="56">
        <f aca="true" t="shared" si="9" ref="P29:P57">O29*F29</f>
        <v>320.25275158655387</v>
      </c>
    </row>
    <row r="30" spans="1:19" ht="12.75">
      <c r="A30" s="56">
        <v>2</v>
      </c>
      <c r="B30" s="19" t="s">
        <v>65</v>
      </c>
      <c r="C30" s="70">
        <v>33511</v>
      </c>
      <c r="D30" s="58" t="s">
        <v>44</v>
      </c>
      <c r="E30" s="59">
        <v>74.8</v>
      </c>
      <c r="F30" s="59">
        <f t="shared" si="5"/>
        <v>1.2681229530840907</v>
      </c>
      <c r="G30" s="89" t="s">
        <v>128</v>
      </c>
      <c r="H30" s="88">
        <v>100</v>
      </c>
      <c r="I30" s="90">
        <v>105</v>
      </c>
      <c r="J30" s="87">
        <v>131</v>
      </c>
      <c r="K30" s="93" t="s">
        <v>132</v>
      </c>
      <c r="L30" s="92">
        <v>134</v>
      </c>
      <c r="M30" s="64">
        <f t="shared" si="6"/>
        <v>105</v>
      </c>
      <c r="N30" s="65">
        <f t="shared" si="7"/>
        <v>134</v>
      </c>
      <c r="O30" s="101">
        <f t="shared" si="8"/>
        <v>239</v>
      </c>
      <c r="P30" s="56">
        <f t="shared" si="9"/>
        <v>303.0813857870977</v>
      </c>
      <c r="S30" s="10"/>
    </row>
    <row r="31" spans="1:16" ht="12.75">
      <c r="A31" s="56">
        <v>3</v>
      </c>
      <c r="B31" s="19" t="s">
        <v>66</v>
      </c>
      <c r="C31" s="70">
        <v>35409</v>
      </c>
      <c r="D31" s="58" t="s">
        <v>38</v>
      </c>
      <c r="E31" s="59">
        <v>76.8</v>
      </c>
      <c r="F31" s="59">
        <f t="shared" si="5"/>
        <v>1.2499041604806405</v>
      </c>
      <c r="G31" s="88">
        <v>95</v>
      </c>
      <c r="H31" s="88">
        <v>101</v>
      </c>
      <c r="I31" s="90">
        <v>106</v>
      </c>
      <c r="J31" s="87">
        <v>123</v>
      </c>
      <c r="K31" s="91">
        <v>131</v>
      </c>
      <c r="L31" s="93" t="s">
        <v>132</v>
      </c>
      <c r="M31" s="64">
        <f t="shared" si="6"/>
        <v>106</v>
      </c>
      <c r="N31" s="65">
        <f t="shared" si="7"/>
        <v>131</v>
      </c>
      <c r="O31" s="101">
        <f t="shared" si="8"/>
        <v>237</v>
      </c>
      <c r="P31" s="56">
        <f t="shared" si="9"/>
        <v>296.2272860339118</v>
      </c>
    </row>
    <row r="32" spans="1:16" ht="12.75">
      <c r="A32" s="56">
        <v>4</v>
      </c>
      <c r="B32" s="19" t="s">
        <v>57</v>
      </c>
      <c r="C32" s="70">
        <v>36393</v>
      </c>
      <c r="D32" s="13" t="s">
        <v>38</v>
      </c>
      <c r="E32" s="37">
        <v>83.6</v>
      </c>
      <c r="F32" s="30">
        <f t="shared" si="5"/>
        <v>1.196764139378938</v>
      </c>
      <c r="G32" s="86" t="s">
        <v>117</v>
      </c>
      <c r="H32" s="83">
        <v>95</v>
      </c>
      <c r="I32" s="84">
        <v>100</v>
      </c>
      <c r="J32" s="82">
        <v>125</v>
      </c>
      <c r="K32" s="83">
        <v>130</v>
      </c>
      <c r="L32" s="85" t="s">
        <v>127</v>
      </c>
      <c r="M32" s="16">
        <f t="shared" si="6"/>
        <v>100</v>
      </c>
      <c r="N32" s="16">
        <f t="shared" si="7"/>
        <v>130</v>
      </c>
      <c r="O32" s="17">
        <f t="shared" si="8"/>
        <v>230</v>
      </c>
      <c r="P32" s="31">
        <f t="shared" si="9"/>
        <v>275.25575205715575</v>
      </c>
    </row>
    <row r="33" spans="1:16" ht="12.75">
      <c r="A33" s="56">
        <v>5</v>
      </c>
      <c r="B33" s="19" t="s">
        <v>64</v>
      </c>
      <c r="C33" s="70">
        <v>31946</v>
      </c>
      <c r="D33" s="58" t="s">
        <v>38</v>
      </c>
      <c r="E33" s="59">
        <v>85.6</v>
      </c>
      <c r="F33" s="59">
        <f t="shared" si="5"/>
        <v>1.1833531775315131</v>
      </c>
      <c r="G33" s="88">
        <v>100</v>
      </c>
      <c r="H33" s="88">
        <v>105</v>
      </c>
      <c r="I33" s="89" t="s">
        <v>129</v>
      </c>
      <c r="J33" s="87">
        <v>120</v>
      </c>
      <c r="K33" s="93" t="s">
        <v>131</v>
      </c>
      <c r="L33" s="92">
        <v>125</v>
      </c>
      <c r="M33" s="64">
        <f t="shared" si="6"/>
        <v>105</v>
      </c>
      <c r="N33" s="65">
        <f t="shared" si="7"/>
        <v>125</v>
      </c>
      <c r="O33" s="101">
        <f t="shared" si="8"/>
        <v>230</v>
      </c>
      <c r="P33" s="56">
        <f t="shared" si="9"/>
        <v>272.171230832248</v>
      </c>
    </row>
    <row r="34" spans="1:16" ht="12.75">
      <c r="A34" s="56">
        <v>6</v>
      </c>
      <c r="B34" s="19" t="s">
        <v>58</v>
      </c>
      <c r="C34" s="70" t="s">
        <v>59</v>
      </c>
      <c r="D34" s="13" t="s">
        <v>38</v>
      </c>
      <c r="E34" s="37">
        <v>76.1</v>
      </c>
      <c r="F34" s="30">
        <f t="shared" si="5"/>
        <v>1.2561316325700338</v>
      </c>
      <c r="G34" s="82">
        <v>90</v>
      </c>
      <c r="H34" s="85" t="s">
        <v>117</v>
      </c>
      <c r="I34" s="86" t="s">
        <v>117</v>
      </c>
      <c r="J34" s="82">
        <v>115</v>
      </c>
      <c r="K34" s="83">
        <v>120</v>
      </c>
      <c r="L34" s="85" t="s">
        <v>126</v>
      </c>
      <c r="M34" s="16">
        <f t="shared" si="6"/>
        <v>90</v>
      </c>
      <c r="N34" s="16">
        <f t="shared" si="7"/>
        <v>120</v>
      </c>
      <c r="O34" s="17">
        <f t="shared" si="8"/>
        <v>210</v>
      </c>
      <c r="P34" s="31">
        <f t="shared" si="9"/>
        <v>263.7876428397071</v>
      </c>
    </row>
    <row r="35" spans="1:16" ht="12.75">
      <c r="A35" s="56">
        <v>7</v>
      </c>
      <c r="B35" s="19" t="s">
        <v>62</v>
      </c>
      <c r="C35" s="70">
        <v>36045</v>
      </c>
      <c r="D35" s="13" t="s">
        <v>63</v>
      </c>
      <c r="E35" s="37">
        <v>84.7</v>
      </c>
      <c r="F35" s="30">
        <f t="shared" si="5"/>
        <v>1.1892765677185477</v>
      </c>
      <c r="G35" s="82">
        <v>100</v>
      </c>
      <c r="H35" s="85" t="s">
        <v>119</v>
      </c>
      <c r="I35" s="86" t="s">
        <v>119</v>
      </c>
      <c r="J35" s="82">
        <v>115</v>
      </c>
      <c r="K35" s="85" t="s">
        <v>125</v>
      </c>
      <c r="L35" s="85" t="s">
        <v>125</v>
      </c>
      <c r="M35" s="16">
        <f t="shared" si="6"/>
        <v>100</v>
      </c>
      <c r="N35" s="16">
        <f t="shared" si="7"/>
        <v>115</v>
      </c>
      <c r="O35" s="17">
        <f t="shared" si="8"/>
        <v>215</v>
      </c>
      <c r="P35" s="31">
        <f t="shared" si="9"/>
        <v>255.69446205948776</v>
      </c>
    </row>
    <row r="36" spans="1:16" ht="12.75">
      <c r="A36" s="56">
        <v>8</v>
      </c>
      <c r="B36" s="80" t="s">
        <v>83</v>
      </c>
      <c r="C36" s="70">
        <v>37654</v>
      </c>
      <c r="D36" s="13" t="s">
        <v>47</v>
      </c>
      <c r="E36" s="37">
        <v>61.9</v>
      </c>
      <c r="F36" s="30">
        <f t="shared" si="5"/>
        <v>1.425731581031537</v>
      </c>
      <c r="G36" s="86" t="s">
        <v>94</v>
      </c>
      <c r="H36" s="83">
        <v>76</v>
      </c>
      <c r="I36" s="86" t="s">
        <v>95</v>
      </c>
      <c r="J36" s="86" t="s">
        <v>102</v>
      </c>
      <c r="K36" s="83">
        <v>100</v>
      </c>
      <c r="L36" s="85" t="s">
        <v>103</v>
      </c>
      <c r="M36" s="16">
        <f t="shared" si="6"/>
        <v>76</v>
      </c>
      <c r="N36" s="16">
        <f t="shared" si="7"/>
        <v>100</v>
      </c>
      <c r="O36" s="17">
        <f t="shared" si="8"/>
        <v>176</v>
      </c>
      <c r="P36" s="31">
        <f t="shared" si="9"/>
        <v>250.9287582615505</v>
      </c>
    </row>
    <row r="37" spans="1:16" ht="12.75">
      <c r="A37" s="56">
        <v>9</v>
      </c>
      <c r="B37" s="19" t="s">
        <v>60</v>
      </c>
      <c r="C37" s="70">
        <v>35857</v>
      </c>
      <c r="D37" s="13" t="s">
        <v>38</v>
      </c>
      <c r="E37" s="37">
        <v>85.8</v>
      </c>
      <c r="F37" s="30">
        <f t="shared" si="5"/>
        <v>1.1820609333325562</v>
      </c>
      <c r="G37" s="82">
        <v>95</v>
      </c>
      <c r="H37" s="85" t="s">
        <v>102</v>
      </c>
      <c r="I37" s="86" t="s">
        <v>118</v>
      </c>
      <c r="J37" s="82">
        <v>110</v>
      </c>
      <c r="K37" s="83">
        <v>117</v>
      </c>
      <c r="L37" s="85" t="s">
        <v>124</v>
      </c>
      <c r="M37" s="16">
        <f t="shared" si="6"/>
        <v>95</v>
      </c>
      <c r="N37" s="16">
        <f t="shared" si="7"/>
        <v>117</v>
      </c>
      <c r="O37" s="17">
        <f t="shared" si="8"/>
        <v>212</v>
      </c>
      <c r="P37" s="31">
        <f t="shared" si="9"/>
        <v>250.5969178665019</v>
      </c>
    </row>
    <row r="38" spans="1:16" ht="12.75">
      <c r="A38" s="56">
        <v>10</v>
      </c>
      <c r="B38" s="19" t="s">
        <v>52</v>
      </c>
      <c r="C38" s="70">
        <v>37037</v>
      </c>
      <c r="D38" s="13" t="s">
        <v>47</v>
      </c>
      <c r="E38" s="37">
        <v>59</v>
      </c>
      <c r="F38" s="30">
        <f t="shared" si="5"/>
        <v>1.474173288295902</v>
      </c>
      <c r="G38" s="82">
        <v>67</v>
      </c>
      <c r="H38" s="83">
        <v>70</v>
      </c>
      <c r="I38" s="84">
        <v>72</v>
      </c>
      <c r="J38" s="82">
        <v>89</v>
      </c>
      <c r="K38" s="87">
        <v>93</v>
      </c>
      <c r="L38" s="85" t="s">
        <v>123</v>
      </c>
      <c r="M38" s="16">
        <f t="shared" si="6"/>
        <v>72</v>
      </c>
      <c r="N38" s="16">
        <f t="shared" si="7"/>
        <v>93</v>
      </c>
      <c r="O38" s="17">
        <f t="shared" si="8"/>
        <v>165</v>
      </c>
      <c r="P38" s="31">
        <f t="shared" si="9"/>
        <v>243.23859256882383</v>
      </c>
    </row>
    <row r="39" spans="1:16" ht="12.75">
      <c r="A39" s="56">
        <v>11</v>
      </c>
      <c r="B39" s="19" t="s">
        <v>53</v>
      </c>
      <c r="C39" s="70">
        <v>37214</v>
      </c>
      <c r="D39" s="13" t="s">
        <v>38</v>
      </c>
      <c r="E39" s="37">
        <v>56</v>
      </c>
      <c r="F39" s="30">
        <f t="shared" si="5"/>
        <v>1.5313404055652953</v>
      </c>
      <c r="G39" s="82">
        <v>67</v>
      </c>
      <c r="H39" s="85" t="s">
        <v>115</v>
      </c>
      <c r="I39" s="84">
        <v>73</v>
      </c>
      <c r="J39" s="82">
        <v>85</v>
      </c>
      <c r="K39" s="85" t="s">
        <v>121</v>
      </c>
      <c r="L39" s="85" t="s">
        <v>122</v>
      </c>
      <c r="M39" s="16">
        <f t="shared" si="6"/>
        <v>73</v>
      </c>
      <c r="N39" s="16">
        <f t="shared" si="7"/>
        <v>85</v>
      </c>
      <c r="O39" s="17">
        <f t="shared" si="8"/>
        <v>158</v>
      </c>
      <c r="P39" s="31">
        <f t="shared" si="9"/>
        <v>241.95178407931667</v>
      </c>
    </row>
    <row r="40" spans="1:16" ht="12.75">
      <c r="A40" s="56">
        <v>12</v>
      </c>
      <c r="B40" s="19" t="s">
        <v>71</v>
      </c>
      <c r="C40" s="70">
        <v>27579</v>
      </c>
      <c r="D40" s="58" t="s">
        <v>63</v>
      </c>
      <c r="E40" s="59">
        <v>83.8</v>
      </c>
      <c r="F40" s="59">
        <f t="shared" si="5"/>
        <v>1.1953819854604761</v>
      </c>
      <c r="G40" s="88">
        <v>85</v>
      </c>
      <c r="H40" s="89" t="s">
        <v>122</v>
      </c>
      <c r="I40" s="89" t="s">
        <v>122</v>
      </c>
      <c r="J40" s="87">
        <v>107</v>
      </c>
      <c r="K40" s="91">
        <v>112</v>
      </c>
      <c r="L40" s="93" t="s">
        <v>130</v>
      </c>
      <c r="M40" s="64">
        <f t="shared" si="6"/>
        <v>85</v>
      </c>
      <c r="N40" s="65">
        <f t="shared" si="7"/>
        <v>112</v>
      </c>
      <c r="O40" s="101">
        <f t="shared" si="8"/>
        <v>197</v>
      </c>
      <c r="P40" s="56">
        <f t="shared" si="9"/>
        <v>235.4902511357138</v>
      </c>
    </row>
    <row r="41" spans="1:16" ht="12.75">
      <c r="A41" s="56">
        <v>13</v>
      </c>
      <c r="B41" s="19" t="s">
        <v>54</v>
      </c>
      <c r="C41" s="70">
        <v>36645</v>
      </c>
      <c r="D41" s="13" t="s">
        <v>38</v>
      </c>
      <c r="E41" s="37">
        <v>74.5</v>
      </c>
      <c r="F41" s="30">
        <f t="shared" si="5"/>
        <v>1.2709716373427433</v>
      </c>
      <c r="G41" s="82">
        <v>70</v>
      </c>
      <c r="H41" s="83">
        <v>75</v>
      </c>
      <c r="I41" s="86" t="s">
        <v>116</v>
      </c>
      <c r="J41" s="82">
        <v>90</v>
      </c>
      <c r="K41" s="87">
        <v>95</v>
      </c>
      <c r="L41" s="85" t="s">
        <v>102</v>
      </c>
      <c r="M41" s="16">
        <f t="shared" si="6"/>
        <v>75</v>
      </c>
      <c r="N41" s="16">
        <f t="shared" si="7"/>
        <v>95</v>
      </c>
      <c r="O41" s="17">
        <f t="shared" si="8"/>
        <v>170</v>
      </c>
      <c r="P41" s="31">
        <f t="shared" si="9"/>
        <v>216.06517834826636</v>
      </c>
    </row>
    <row r="42" spans="1:16" ht="12.75">
      <c r="A42" s="56">
        <v>14</v>
      </c>
      <c r="B42" s="19" t="s">
        <v>61</v>
      </c>
      <c r="C42" s="70">
        <v>36409</v>
      </c>
      <c r="D42" s="13" t="s">
        <v>38</v>
      </c>
      <c r="E42" s="37">
        <v>69</v>
      </c>
      <c r="F42" s="30">
        <f t="shared" si="5"/>
        <v>1.3292623209708812</v>
      </c>
      <c r="G42" s="82">
        <v>60</v>
      </c>
      <c r="H42" s="83">
        <v>65</v>
      </c>
      <c r="I42" s="84">
        <v>70</v>
      </c>
      <c r="J42" s="82">
        <v>85</v>
      </c>
      <c r="K42" s="87">
        <v>90</v>
      </c>
      <c r="L42" s="85" t="s">
        <v>117</v>
      </c>
      <c r="M42" s="16">
        <f t="shared" si="6"/>
        <v>70</v>
      </c>
      <c r="N42" s="16">
        <f t="shared" si="7"/>
        <v>90</v>
      </c>
      <c r="O42" s="17">
        <f t="shared" si="8"/>
        <v>160</v>
      </c>
      <c r="P42" s="31">
        <f t="shared" si="9"/>
        <v>212.68197135534098</v>
      </c>
    </row>
    <row r="43" spans="1:16" ht="12.75">
      <c r="A43" s="56">
        <v>15</v>
      </c>
      <c r="B43" s="19" t="s">
        <v>48</v>
      </c>
      <c r="C43" s="70">
        <v>38071</v>
      </c>
      <c r="D43" s="13" t="s">
        <v>47</v>
      </c>
      <c r="E43" s="37">
        <v>87.5</v>
      </c>
      <c r="F43" s="30">
        <f t="shared" si="5"/>
        <v>1.171417349963567</v>
      </c>
      <c r="G43" s="82">
        <v>70</v>
      </c>
      <c r="H43" s="83">
        <v>74</v>
      </c>
      <c r="I43" s="86" t="s">
        <v>94</v>
      </c>
      <c r="J43" s="82">
        <v>90</v>
      </c>
      <c r="K43" s="83">
        <v>95</v>
      </c>
      <c r="L43" s="85" t="s">
        <v>102</v>
      </c>
      <c r="M43" s="16">
        <f t="shared" si="6"/>
        <v>74</v>
      </c>
      <c r="N43" s="16">
        <f t="shared" si="7"/>
        <v>95</v>
      </c>
      <c r="O43" s="17">
        <f t="shared" si="8"/>
        <v>169</v>
      </c>
      <c r="P43" s="31">
        <f t="shared" si="9"/>
        <v>197.96953214384283</v>
      </c>
    </row>
    <row r="44" spans="1:16" ht="12.75">
      <c r="A44" s="56">
        <v>16</v>
      </c>
      <c r="B44" s="19" t="s">
        <v>55</v>
      </c>
      <c r="C44" s="70">
        <v>36706</v>
      </c>
      <c r="D44" s="13" t="s">
        <v>47</v>
      </c>
      <c r="E44" s="37">
        <v>74.3</v>
      </c>
      <c r="F44" s="30">
        <f t="shared" si="5"/>
        <v>1.2728882056678452</v>
      </c>
      <c r="G44" s="86" t="s">
        <v>114</v>
      </c>
      <c r="H44" s="83">
        <v>62</v>
      </c>
      <c r="I44" s="84">
        <v>66</v>
      </c>
      <c r="J44" s="82">
        <v>78</v>
      </c>
      <c r="K44" s="87">
        <v>82</v>
      </c>
      <c r="L44" s="87">
        <v>85</v>
      </c>
      <c r="M44" s="16">
        <f t="shared" si="6"/>
        <v>66</v>
      </c>
      <c r="N44" s="16">
        <f t="shared" si="7"/>
        <v>85</v>
      </c>
      <c r="O44" s="17">
        <f t="shared" si="8"/>
        <v>151</v>
      </c>
      <c r="P44" s="31">
        <f t="shared" si="9"/>
        <v>192.20611905584462</v>
      </c>
    </row>
    <row r="45" spans="1:16" ht="12.75">
      <c r="A45" s="56">
        <v>17</v>
      </c>
      <c r="B45" s="19" t="s">
        <v>70</v>
      </c>
      <c r="C45" s="70">
        <v>30049</v>
      </c>
      <c r="D45" s="58" t="s">
        <v>38</v>
      </c>
      <c r="E45" s="59">
        <v>102.7</v>
      </c>
      <c r="F45" s="59">
        <f t="shared" si="5"/>
        <v>1.0983140887859786</v>
      </c>
      <c r="G45" s="88">
        <v>65</v>
      </c>
      <c r="H45" s="88">
        <v>70</v>
      </c>
      <c r="I45" s="90">
        <v>75</v>
      </c>
      <c r="J45" s="87">
        <v>90</v>
      </c>
      <c r="K45" s="91">
        <v>98</v>
      </c>
      <c r="L45" s="93" t="s">
        <v>119</v>
      </c>
      <c r="M45" s="64">
        <f t="shared" si="6"/>
        <v>75</v>
      </c>
      <c r="N45" s="65">
        <f t="shared" si="7"/>
        <v>98</v>
      </c>
      <c r="O45" s="101">
        <f t="shared" si="8"/>
        <v>173</v>
      </c>
      <c r="P45" s="56">
        <f t="shared" si="9"/>
        <v>190.0083373599743</v>
      </c>
    </row>
    <row r="46" spans="1:16" ht="12.75">
      <c r="A46" s="56">
        <v>18</v>
      </c>
      <c r="B46" s="19" t="s">
        <v>56</v>
      </c>
      <c r="C46" s="70">
        <v>36892</v>
      </c>
      <c r="D46" s="13" t="s">
        <v>38</v>
      </c>
      <c r="E46" s="37">
        <v>65.2</v>
      </c>
      <c r="F46" s="30">
        <f t="shared" si="5"/>
        <v>1.3774204698749137</v>
      </c>
      <c r="G46" s="82">
        <v>50</v>
      </c>
      <c r="H46" s="83">
        <v>55</v>
      </c>
      <c r="I46" s="86" t="s">
        <v>100</v>
      </c>
      <c r="J46" s="82">
        <v>65</v>
      </c>
      <c r="K46" s="87">
        <v>70</v>
      </c>
      <c r="L46" s="85" t="s">
        <v>120</v>
      </c>
      <c r="M46" s="16">
        <f t="shared" si="6"/>
        <v>55</v>
      </c>
      <c r="N46" s="16">
        <f t="shared" si="7"/>
        <v>70</v>
      </c>
      <c r="O46" s="17">
        <f t="shared" si="8"/>
        <v>125</v>
      </c>
      <c r="P46" s="31">
        <f t="shared" si="9"/>
        <v>172.17755873436423</v>
      </c>
    </row>
    <row r="47" spans="1:16" ht="12.75">
      <c r="A47" s="56">
        <v>19</v>
      </c>
      <c r="B47" s="19" t="s">
        <v>51</v>
      </c>
      <c r="C47" s="70">
        <v>37692</v>
      </c>
      <c r="D47" s="13" t="s">
        <v>50</v>
      </c>
      <c r="E47" s="37">
        <v>94.3</v>
      </c>
      <c r="F47" s="30">
        <f t="shared" si="5"/>
        <v>1.1343044025912519</v>
      </c>
      <c r="G47" s="82">
        <v>50</v>
      </c>
      <c r="H47" s="83">
        <v>55</v>
      </c>
      <c r="I47" s="84">
        <v>60</v>
      </c>
      <c r="J47" s="86" t="s">
        <v>101</v>
      </c>
      <c r="K47" s="87">
        <v>70</v>
      </c>
      <c r="L47" s="83">
        <v>73</v>
      </c>
      <c r="M47" s="16">
        <f t="shared" si="6"/>
        <v>60</v>
      </c>
      <c r="N47" s="16">
        <f t="shared" si="7"/>
        <v>73</v>
      </c>
      <c r="O47" s="17">
        <f t="shared" si="8"/>
        <v>133</v>
      </c>
      <c r="P47" s="31">
        <f t="shared" si="9"/>
        <v>150.86248554463648</v>
      </c>
    </row>
    <row r="48" spans="1:16" ht="12.75">
      <c r="A48" s="56">
        <v>20</v>
      </c>
      <c r="B48" s="19" t="s">
        <v>37</v>
      </c>
      <c r="C48" s="70">
        <v>39034</v>
      </c>
      <c r="D48" s="13" t="s">
        <v>38</v>
      </c>
      <c r="E48" s="79">
        <v>40</v>
      </c>
      <c r="F48" s="30">
        <f t="shared" si="5"/>
        <v>2.0424595530076806</v>
      </c>
      <c r="G48" s="82">
        <v>30</v>
      </c>
      <c r="H48" s="85" t="s">
        <v>92</v>
      </c>
      <c r="I48" s="86" t="s">
        <v>92</v>
      </c>
      <c r="J48" s="82">
        <v>40</v>
      </c>
      <c r="K48" s="87">
        <v>42</v>
      </c>
      <c r="L48" s="87">
        <v>43</v>
      </c>
      <c r="M48" s="16">
        <f t="shared" si="6"/>
        <v>30</v>
      </c>
      <c r="N48" s="16">
        <f t="shared" si="7"/>
        <v>43</v>
      </c>
      <c r="O48" s="17">
        <f t="shared" si="8"/>
        <v>73</v>
      </c>
      <c r="P48" s="31">
        <f t="shared" si="9"/>
        <v>149.09954736956067</v>
      </c>
    </row>
    <row r="49" spans="1:16" ht="12.75">
      <c r="A49" s="56">
        <v>21</v>
      </c>
      <c r="B49" s="19" t="s">
        <v>67</v>
      </c>
      <c r="C49" s="70">
        <v>33395</v>
      </c>
      <c r="D49" s="58" t="s">
        <v>38</v>
      </c>
      <c r="E49" s="59">
        <v>78</v>
      </c>
      <c r="F49" s="59">
        <f t="shared" si="5"/>
        <v>1.2395844708627883</v>
      </c>
      <c r="G49" s="88">
        <v>45</v>
      </c>
      <c r="H49" s="89" t="s">
        <v>99</v>
      </c>
      <c r="I49" s="90">
        <v>50</v>
      </c>
      <c r="J49" s="87">
        <v>60</v>
      </c>
      <c r="K49" s="91">
        <v>65</v>
      </c>
      <c r="L49" s="92">
        <v>70</v>
      </c>
      <c r="M49" s="64">
        <f t="shared" si="6"/>
        <v>50</v>
      </c>
      <c r="N49" s="65">
        <f t="shared" si="7"/>
        <v>70</v>
      </c>
      <c r="O49" s="101">
        <f t="shared" si="8"/>
        <v>120</v>
      </c>
      <c r="P49" s="56">
        <f t="shared" si="9"/>
        <v>148.7501365035346</v>
      </c>
    </row>
    <row r="50" spans="1:16" ht="12.75">
      <c r="A50" s="56">
        <v>22</v>
      </c>
      <c r="B50" s="19" t="s">
        <v>39</v>
      </c>
      <c r="C50" s="70">
        <v>38467</v>
      </c>
      <c r="D50" s="13" t="s">
        <v>38</v>
      </c>
      <c r="E50" s="37">
        <v>40.8</v>
      </c>
      <c r="F50" s="30">
        <f t="shared" si="5"/>
        <v>2.004022406794069</v>
      </c>
      <c r="G50" s="82">
        <v>30</v>
      </c>
      <c r="H50" s="85" t="s">
        <v>91</v>
      </c>
      <c r="I50" s="86" t="s">
        <v>91</v>
      </c>
      <c r="J50" s="82">
        <v>40</v>
      </c>
      <c r="K50" s="87">
        <v>42</v>
      </c>
      <c r="L50" s="87">
        <v>43</v>
      </c>
      <c r="M50" s="16">
        <f t="shared" si="6"/>
        <v>30</v>
      </c>
      <c r="N50" s="16">
        <f t="shared" si="7"/>
        <v>43</v>
      </c>
      <c r="O50" s="17">
        <f t="shared" si="8"/>
        <v>73</v>
      </c>
      <c r="P50" s="31">
        <f t="shared" si="9"/>
        <v>146.29363569596705</v>
      </c>
    </row>
    <row r="51" spans="1:16" ht="12.75">
      <c r="A51" s="56">
        <v>23</v>
      </c>
      <c r="B51" s="19" t="s">
        <v>49</v>
      </c>
      <c r="C51" s="70">
        <v>37876</v>
      </c>
      <c r="D51" s="13" t="s">
        <v>50</v>
      </c>
      <c r="E51" s="37">
        <v>84.2</v>
      </c>
      <c r="F51" s="30">
        <f t="shared" si="5"/>
        <v>1.1926455680858805</v>
      </c>
      <c r="G51" s="82">
        <v>45</v>
      </c>
      <c r="H51" s="83">
        <v>48</v>
      </c>
      <c r="I51" s="86" t="s">
        <v>93</v>
      </c>
      <c r="J51" s="82">
        <v>63</v>
      </c>
      <c r="K51" s="83">
        <v>68</v>
      </c>
      <c r="L51" s="87">
        <v>70</v>
      </c>
      <c r="M51" s="16">
        <f t="shared" si="6"/>
        <v>48</v>
      </c>
      <c r="N51" s="16">
        <f t="shared" si="7"/>
        <v>70</v>
      </c>
      <c r="O51" s="17">
        <f t="shared" si="8"/>
        <v>118</v>
      </c>
      <c r="P51" s="31">
        <f t="shared" si="9"/>
        <v>140.7321770341339</v>
      </c>
    </row>
    <row r="52" spans="1:16" ht="12.75">
      <c r="A52" s="56">
        <v>24</v>
      </c>
      <c r="B52" s="19" t="s">
        <v>40</v>
      </c>
      <c r="C52" s="70">
        <v>38578</v>
      </c>
      <c r="D52" s="13" t="s">
        <v>38</v>
      </c>
      <c r="E52" s="37">
        <v>74.8</v>
      </c>
      <c r="F52" s="30">
        <f t="shared" si="5"/>
        <v>1.2681229530840907</v>
      </c>
      <c r="G52" s="82">
        <v>43</v>
      </c>
      <c r="H52" s="83">
        <v>46</v>
      </c>
      <c r="I52" s="84">
        <v>48</v>
      </c>
      <c r="J52" s="82">
        <v>57</v>
      </c>
      <c r="K52" s="85" t="s">
        <v>100</v>
      </c>
      <c r="L52" s="83">
        <v>60</v>
      </c>
      <c r="M52" s="16">
        <f t="shared" si="6"/>
        <v>48</v>
      </c>
      <c r="N52" s="16">
        <f t="shared" si="7"/>
        <v>60</v>
      </c>
      <c r="O52" s="17">
        <f t="shared" si="8"/>
        <v>108</v>
      </c>
      <c r="P52" s="31">
        <f t="shared" si="9"/>
        <v>136.9572789330818</v>
      </c>
    </row>
    <row r="53" spans="1:16" ht="12.75">
      <c r="A53" s="56">
        <v>25</v>
      </c>
      <c r="B53" s="19" t="s">
        <v>43</v>
      </c>
      <c r="C53" s="70">
        <v>39421</v>
      </c>
      <c r="D53" s="13" t="s">
        <v>44</v>
      </c>
      <c r="E53" s="37">
        <v>53.8</v>
      </c>
      <c r="F53" s="30">
        <f t="shared" si="5"/>
        <v>1.5786500383077717</v>
      </c>
      <c r="G53" s="82">
        <v>32</v>
      </c>
      <c r="H53" s="83">
        <v>35</v>
      </c>
      <c r="I53" s="84">
        <v>37</v>
      </c>
      <c r="J53" s="82">
        <v>47</v>
      </c>
      <c r="K53" s="85" t="s">
        <v>99</v>
      </c>
      <c r="L53" s="85" t="s">
        <v>93</v>
      </c>
      <c r="M53" s="16">
        <f t="shared" si="6"/>
        <v>37</v>
      </c>
      <c r="N53" s="16">
        <f t="shared" si="7"/>
        <v>47</v>
      </c>
      <c r="O53" s="17">
        <f t="shared" si="8"/>
        <v>84</v>
      </c>
      <c r="P53" s="31">
        <f t="shared" si="9"/>
        <v>132.60660321785284</v>
      </c>
    </row>
    <row r="54" spans="1:16" ht="12.75">
      <c r="A54" s="56">
        <v>26</v>
      </c>
      <c r="B54" s="19" t="s">
        <v>41</v>
      </c>
      <c r="C54" s="70">
        <v>39597</v>
      </c>
      <c r="D54" s="13" t="s">
        <v>38</v>
      </c>
      <c r="E54" s="37">
        <v>31.6</v>
      </c>
      <c r="F54" s="30">
        <f t="shared" si="5"/>
        <v>2.6116276876433453</v>
      </c>
      <c r="G54" s="82">
        <v>16</v>
      </c>
      <c r="H54" s="83">
        <v>18</v>
      </c>
      <c r="I54" s="84">
        <v>20</v>
      </c>
      <c r="J54" s="82">
        <v>22</v>
      </c>
      <c r="K54" s="87">
        <v>25</v>
      </c>
      <c r="L54" s="85" t="s">
        <v>96</v>
      </c>
      <c r="M54" s="16">
        <f t="shared" si="6"/>
        <v>20</v>
      </c>
      <c r="N54" s="16">
        <f t="shared" si="7"/>
        <v>25</v>
      </c>
      <c r="O54" s="17">
        <f t="shared" si="8"/>
        <v>45</v>
      </c>
      <c r="P54" s="31">
        <f t="shared" si="9"/>
        <v>117.52324594395054</v>
      </c>
    </row>
    <row r="55" spans="1:16" ht="12.75">
      <c r="A55" s="56">
        <v>27</v>
      </c>
      <c r="B55" s="19" t="s">
        <v>45</v>
      </c>
      <c r="C55" s="70">
        <v>39420</v>
      </c>
      <c r="D55" s="13" t="s">
        <v>44</v>
      </c>
      <c r="E55" s="37">
        <v>38</v>
      </c>
      <c r="F55" s="30">
        <f t="shared" si="5"/>
        <v>2.1480399157593855</v>
      </c>
      <c r="G55" s="82">
        <v>20</v>
      </c>
      <c r="H55" s="83">
        <v>22</v>
      </c>
      <c r="I55" s="86" t="s">
        <v>89</v>
      </c>
      <c r="J55" s="82">
        <v>30</v>
      </c>
      <c r="K55" s="87">
        <v>32</v>
      </c>
      <c r="L55" s="85" t="s">
        <v>98</v>
      </c>
      <c r="M55" s="16">
        <f t="shared" si="6"/>
        <v>22</v>
      </c>
      <c r="N55" s="16">
        <f t="shared" si="7"/>
        <v>32</v>
      </c>
      <c r="O55" s="17">
        <f t="shared" si="8"/>
        <v>54</v>
      </c>
      <c r="P55" s="31">
        <f t="shared" si="9"/>
        <v>115.99415545100682</v>
      </c>
    </row>
    <row r="56" spans="1:16" ht="12.75">
      <c r="A56" s="56">
        <v>28</v>
      </c>
      <c r="B56" s="19" t="s">
        <v>46</v>
      </c>
      <c r="C56" s="70">
        <v>39713</v>
      </c>
      <c r="D56" s="13" t="s">
        <v>44</v>
      </c>
      <c r="E56" s="37">
        <v>45</v>
      </c>
      <c r="F56" s="30">
        <f t="shared" si="5"/>
        <v>1.8311129544086713</v>
      </c>
      <c r="G56" s="82">
        <v>22</v>
      </c>
      <c r="H56" s="83">
        <v>24</v>
      </c>
      <c r="I56" s="86" t="s">
        <v>90</v>
      </c>
      <c r="J56" s="82">
        <v>32</v>
      </c>
      <c r="K56" s="85" t="s">
        <v>98</v>
      </c>
      <c r="L56" s="85" t="s">
        <v>98</v>
      </c>
      <c r="M56" s="16">
        <f t="shared" si="6"/>
        <v>24</v>
      </c>
      <c r="N56" s="16">
        <f t="shared" si="7"/>
        <v>32</v>
      </c>
      <c r="O56" s="17">
        <f t="shared" si="8"/>
        <v>56</v>
      </c>
      <c r="P56" s="31">
        <f t="shared" si="9"/>
        <v>102.5423254468856</v>
      </c>
    </row>
    <row r="57" spans="1:16" ht="12.75">
      <c r="A57" s="56">
        <v>29</v>
      </c>
      <c r="B57" s="19" t="s">
        <v>42</v>
      </c>
      <c r="C57" s="70">
        <v>38448</v>
      </c>
      <c r="D57" s="13" t="s">
        <v>38</v>
      </c>
      <c r="E57" s="37">
        <v>42</v>
      </c>
      <c r="F57" s="30">
        <f t="shared" si="5"/>
        <v>1.9499582570915641</v>
      </c>
      <c r="G57" s="82">
        <v>21</v>
      </c>
      <c r="H57" s="85" t="s">
        <v>88</v>
      </c>
      <c r="I57" s="86" t="s">
        <v>88</v>
      </c>
      <c r="J57" s="82">
        <v>25</v>
      </c>
      <c r="K57" s="87">
        <v>27</v>
      </c>
      <c r="L57" s="85" t="s">
        <v>97</v>
      </c>
      <c r="M57" s="16">
        <f t="shared" si="6"/>
        <v>21</v>
      </c>
      <c r="N57" s="16">
        <f t="shared" si="7"/>
        <v>27</v>
      </c>
      <c r="O57" s="17">
        <f t="shared" si="8"/>
        <v>48</v>
      </c>
      <c r="P57" s="31">
        <f t="shared" si="9"/>
        <v>93.59799634039507</v>
      </c>
    </row>
    <row r="58" spans="1:16" ht="12.75">
      <c r="A58" s="56"/>
      <c r="B58" s="19"/>
      <c r="C58" s="73"/>
      <c r="D58" s="58"/>
      <c r="E58" s="59"/>
      <c r="F58" s="59"/>
      <c r="G58" s="57"/>
      <c r="H58" s="57"/>
      <c r="I58" s="60"/>
      <c r="J58" s="61"/>
      <c r="K58" s="62"/>
      <c r="L58" s="63"/>
      <c r="M58" s="64"/>
      <c r="N58" s="65"/>
      <c r="O58" s="56"/>
      <c r="P58" s="56"/>
    </row>
    <row r="59" spans="2:14" ht="12.75">
      <c r="B59" s="1"/>
      <c r="C59" s="72"/>
      <c r="D59" s="36"/>
      <c r="E59" s="54"/>
      <c r="F59" s="54"/>
      <c r="G59" s="34"/>
      <c r="H59" s="34"/>
      <c r="I59" s="35"/>
      <c r="J59" s="2"/>
      <c r="K59" s="21"/>
      <c r="L59" s="11"/>
      <c r="M59" s="33"/>
      <c r="N59" s="9"/>
    </row>
    <row r="60" spans="2:14" ht="12.75">
      <c r="B60" s="1" t="s">
        <v>11</v>
      </c>
      <c r="C60" s="72"/>
      <c r="D60" s="36"/>
      <c r="E60" s="54" t="s">
        <v>10</v>
      </c>
      <c r="F60" s="54"/>
      <c r="G60" s="34"/>
      <c r="H60" s="34"/>
      <c r="I60" s="35"/>
      <c r="J60" s="2"/>
      <c r="K60" s="21" t="s">
        <v>9</v>
      </c>
      <c r="L60" s="11"/>
      <c r="M60" s="33"/>
      <c r="N60" s="9"/>
    </row>
    <row r="61" spans="2:14" ht="12.75">
      <c r="B61" s="1"/>
      <c r="C61" s="72"/>
      <c r="D61" s="36"/>
      <c r="E61" s="54"/>
      <c r="F61" s="54"/>
      <c r="G61" s="34"/>
      <c r="H61" s="34"/>
      <c r="I61" s="35"/>
      <c r="J61" s="2"/>
      <c r="K61" s="21"/>
      <c r="L61" s="11" t="s">
        <v>17</v>
      </c>
      <c r="M61" s="33"/>
      <c r="N61" s="9"/>
    </row>
    <row r="62" spans="2:14" ht="12.75">
      <c r="B62" s="1"/>
      <c r="C62" s="72"/>
      <c r="D62" s="36"/>
      <c r="E62" s="54"/>
      <c r="F62" s="54"/>
      <c r="G62" s="34"/>
      <c r="H62" s="34"/>
      <c r="I62" s="35"/>
      <c r="J62" s="2"/>
      <c r="K62" s="21"/>
      <c r="L62" s="11"/>
      <c r="M62" s="33"/>
      <c r="N62" s="9"/>
    </row>
    <row r="63" spans="2:14" ht="12.75">
      <c r="B63" s="1"/>
      <c r="C63" s="72"/>
      <c r="D63" s="36"/>
      <c r="E63" s="54"/>
      <c r="F63" s="67"/>
      <c r="G63" s="34"/>
      <c r="H63" s="34"/>
      <c r="I63" s="35"/>
      <c r="J63" s="2"/>
      <c r="K63" s="21"/>
      <c r="L63" s="11"/>
      <c r="M63" s="33"/>
      <c r="N63" s="9"/>
    </row>
    <row r="64" spans="2:14" ht="12.75">
      <c r="B64" s="1"/>
      <c r="C64" s="72"/>
      <c r="D64" s="36"/>
      <c r="E64" s="54"/>
      <c r="F64" s="54"/>
      <c r="G64" s="34"/>
      <c r="H64" s="34"/>
      <c r="I64" s="35"/>
      <c r="J64" s="2"/>
      <c r="K64" s="21"/>
      <c r="L64" s="11"/>
      <c r="M64" s="33"/>
      <c r="N64" s="9"/>
    </row>
    <row r="65" spans="2:14" ht="12.75">
      <c r="B65" s="1"/>
      <c r="C65" s="72"/>
      <c r="D65" s="36"/>
      <c r="E65" s="54"/>
      <c r="F65" s="54"/>
      <c r="G65" s="34"/>
      <c r="H65" s="34"/>
      <c r="I65" s="35"/>
      <c r="J65" s="2"/>
      <c r="K65" s="21"/>
      <c r="L65" s="21"/>
      <c r="M65" s="33"/>
      <c r="N65" s="9"/>
    </row>
    <row r="66" spans="2:14" ht="12.75">
      <c r="B66" s="6"/>
      <c r="C66" s="72"/>
      <c r="D66" s="36"/>
      <c r="E66" s="39"/>
      <c r="F66" s="3"/>
      <c r="G66" s="34"/>
      <c r="H66" s="34"/>
      <c r="I66" s="35"/>
      <c r="J66" s="2"/>
      <c r="K66" s="35"/>
      <c r="L66" s="11"/>
      <c r="M66" s="33"/>
      <c r="N66" s="18"/>
    </row>
    <row r="67" spans="1:3" ht="12.75">
      <c r="A67" s="41"/>
      <c r="B67" s="41" t="s">
        <v>19</v>
      </c>
      <c r="C67" s="75"/>
    </row>
    <row r="68" spans="1:3" ht="12.75">
      <c r="A68" s="43" t="s">
        <v>12</v>
      </c>
      <c r="B68" s="43" t="s">
        <v>3</v>
      </c>
      <c r="C68" s="76" t="s">
        <v>8</v>
      </c>
    </row>
    <row r="69" spans="1:5" ht="12.75">
      <c r="A69" s="43"/>
      <c r="B69" s="42"/>
      <c r="C69" s="77"/>
      <c r="D69" s="44"/>
      <c r="E69" s="45"/>
    </row>
    <row r="70" spans="1:5" ht="12.75">
      <c r="A70" s="43"/>
      <c r="B70" s="42"/>
      <c r="C70" s="77"/>
      <c r="D70" s="44"/>
      <c r="E70" s="45"/>
    </row>
    <row r="71" spans="1:5" ht="12.75">
      <c r="A71" s="43"/>
      <c r="B71" s="42"/>
      <c r="C71" s="77"/>
      <c r="D71" s="44"/>
      <c r="E71" s="45"/>
    </row>
    <row r="72" spans="1:5" ht="12.75">
      <c r="A72" s="1"/>
      <c r="B72" s="6"/>
      <c r="C72" s="78"/>
      <c r="D72" s="44"/>
      <c r="E72" s="45"/>
    </row>
    <row r="73" spans="1:5" ht="12.75">
      <c r="A73" s="1"/>
      <c r="B73" s="6"/>
      <c r="C73" s="78"/>
      <c r="D73" s="44"/>
      <c r="E73" s="45"/>
    </row>
    <row r="74" spans="1:5" ht="12.75">
      <c r="A74" s="1"/>
      <c r="B74" s="6"/>
      <c r="C74" s="78"/>
      <c r="D74" s="44"/>
      <c r="E74" s="45"/>
    </row>
    <row r="75" spans="4:5" ht="12.75">
      <c r="D75" s="46"/>
      <c r="E75" s="47"/>
    </row>
    <row r="76" spans="1:5" ht="12.75">
      <c r="A76" s="41"/>
      <c r="B76" s="41" t="s">
        <v>20</v>
      </c>
      <c r="C76" s="75"/>
      <c r="D76" s="46"/>
      <c r="E76" s="47"/>
    </row>
    <row r="77" spans="1:5" ht="12.75">
      <c r="A77" s="43" t="s">
        <v>12</v>
      </c>
      <c r="B77" s="43" t="s">
        <v>3</v>
      </c>
      <c r="C77" s="76" t="s">
        <v>8</v>
      </c>
      <c r="D77" s="46"/>
      <c r="E77" s="47"/>
    </row>
    <row r="78" spans="1:5" ht="12.75">
      <c r="A78" s="43"/>
      <c r="B78" s="48"/>
      <c r="C78" s="77"/>
      <c r="D78" s="44"/>
      <c r="E78" s="45"/>
    </row>
    <row r="79" spans="1:5" ht="12.75">
      <c r="A79" s="43"/>
      <c r="B79" s="42"/>
      <c r="C79" s="77"/>
      <c r="D79" s="44"/>
      <c r="E79" s="45"/>
    </row>
    <row r="80" spans="1:5" ht="12.75">
      <c r="A80" s="43"/>
      <c r="B80" s="42"/>
      <c r="C80" s="77"/>
      <c r="D80" s="44"/>
      <c r="E80" s="45"/>
    </row>
    <row r="81" spans="1:5" ht="12.75">
      <c r="A81" s="1"/>
      <c r="B81" s="6"/>
      <c r="C81" s="78"/>
      <c r="D81" s="44"/>
      <c r="E81" s="45"/>
    </row>
    <row r="82" spans="1:5" ht="12.75">
      <c r="A82" s="1"/>
      <c r="B82" s="6"/>
      <c r="C82" s="78"/>
      <c r="D82" s="44"/>
      <c r="E82" s="45"/>
    </row>
    <row r="83" spans="1:5" ht="12.75">
      <c r="A83" s="1"/>
      <c r="B83" s="6"/>
      <c r="C83" s="78"/>
      <c r="D83" s="44"/>
      <c r="E83" s="45"/>
    </row>
    <row r="84" spans="1:5" ht="12.75">
      <c r="A84" s="1"/>
      <c r="B84" s="6"/>
      <c r="C84" s="78"/>
      <c r="D84" s="44"/>
      <c r="E84" s="45"/>
    </row>
    <row r="85" spans="1:5" ht="12.75">
      <c r="A85" s="1"/>
      <c r="B85" s="6"/>
      <c r="C85" s="78"/>
      <c r="D85" s="44"/>
      <c r="E85" s="45"/>
    </row>
    <row r="86" spans="1:5" ht="12.75">
      <c r="A86" s="1"/>
      <c r="B86" s="6"/>
      <c r="C86" s="78"/>
      <c r="D86" s="44"/>
      <c r="E86" s="45"/>
    </row>
    <row r="87" spans="1:5" ht="12.75">
      <c r="A87" s="1"/>
      <c r="B87" s="6"/>
      <c r="C87" s="78"/>
      <c r="D87" s="44"/>
      <c r="E87" s="45"/>
    </row>
    <row r="88" spans="1:5" ht="12.75">
      <c r="A88" s="1"/>
      <c r="B88" s="6"/>
      <c r="C88" s="78"/>
      <c r="D88" s="44"/>
      <c r="E88" s="45"/>
    </row>
    <row r="89" spans="1:5" ht="12.75">
      <c r="A89" s="1"/>
      <c r="B89" s="6"/>
      <c r="C89" s="78"/>
      <c r="D89" s="44"/>
      <c r="E89" s="45"/>
    </row>
    <row r="90" spans="1:5" ht="12.75">
      <c r="A90" s="1"/>
      <c r="B90" s="24"/>
      <c r="C90" s="78"/>
      <c r="D90" s="44"/>
      <c r="E90" s="45"/>
    </row>
    <row r="91" spans="1:5" ht="12.75">
      <c r="A91" s="1"/>
      <c r="B91" s="6"/>
      <c r="C91" s="78"/>
      <c r="D91" s="44"/>
      <c r="E91" s="45"/>
    </row>
    <row r="92" spans="1:5" ht="12.75">
      <c r="A92" s="1"/>
      <c r="B92" s="6"/>
      <c r="C92" s="78"/>
      <c r="D92" s="44"/>
      <c r="E92" s="45"/>
    </row>
    <row r="93" spans="1:5" ht="12.75">
      <c r="A93" s="1"/>
      <c r="B93" s="6"/>
      <c r="C93" s="78"/>
      <c r="D93" s="44"/>
      <c r="E93" s="45"/>
    </row>
    <row r="94" spans="1:5" ht="12.75">
      <c r="A94" s="1"/>
      <c r="B94" s="6"/>
      <c r="C94" s="78"/>
      <c r="D94" s="44"/>
      <c r="E94" s="45"/>
    </row>
    <row r="95" spans="1:5" ht="12.75">
      <c r="A95" s="1"/>
      <c r="B95" s="27"/>
      <c r="C95" s="78"/>
      <c r="D95" s="44"/>
      <c r="E95" s="45"/>
    </row>
    <row r="96" spans="1:5" ht="12.75">
      <c r="A96" s="1"/>
      <c r="B96" s="6"/>
      <c r="C96" s="78"/>
      <c r="D96" s="44"/>
      <c r="E96" s="45"/>
    </row>
    <row r="97" spans="1:5" ht="12.75">
      <c r="A97" s="1"/>
      <c r="B97" s="6"/>
      <c r="C97" s="78"/>
      <c r="D97" s="44"/>
      <c r="E97" s="45"/>
    </row>
    <row r="98" spans="1:5" ht="12.75">
      <c r="A98" s="1"/>
      <c r="B98" s="6"/>
      <c r="C98" s="78"/>
      <c r="D98" s="44"/>
      <c r="E98" s="45"/>
    </row>
    <row r="99" spans="1:5" ht="12.75">
      <c r="A99" s="1"/>
      <c r="B99" s="6"/>
      <c r="C99" s="78"/>
      <c r="D99" s="44"/>
      <c r="E99" s="45"/>
    </row>
    <row r="100" spans="1:5" ht="12.75">
      <c r="A100" s="1"/>
      <c r="B100" s="6"/>
      <c r="C100" s="78"/>
      <c r="D100" s="44"/>
      <c r="E100" s="45"/>
    </row>
    <row r="101" spans="1:5" ht="12.75">
      <c r="A101" s="1"/>
      <c r="B101" s="6"/>
      <c r="C101" s="78"/>
      <c r="D101" s="44"/>
      <c r="E101" s="45"/>
    </row>
    <row r="102" spans="1:5" ht="12.75">
      <c r="A102" s="1"/>
      <c r="B102" s="6"/>
      <c r="C102" s="78"/>
      <c r="D102" s="44"/>
      <c r="E102" s="45"/>
    </row>
    <row r="103" spans="1:5" ht="12.75">
      <c r="A103" s="1"/>
      <c r="B103" s="6"/>
      <c r="C103" s="78"/>
      <c r="D103" s="44"/>
      <c r="E103" s="45"/>
    </row>
    <row r="104" spans="1:5" ht="12.75">
      <c r="A104" s="1"/>
      <c r="B104" s="6"/>
      <c r="C104" s="78"/>
      <c r="D104" s="44"/>
      <c r="E104" s="45"/>
    </row>
  </sheetData>
  <sheetProtection/>
  <mergeCells count="37">
    <mergeCell ref="O27:O28"/>
    <mergeCell ref="G27:I27"/>
    <mergeCell ref="J27:L27"/>
    <mergeCell ref="M27:M28"/>
    <mergeCell ref="N27:N28"/>
    <mergeCell ref="A26:F26"/>
    <mergeCell ref="G26:L26"/>
    <mergeCell ref="M26:P26"/>
    <mergeCell ref="A27:A28"/>
    <mergeCell ref="B27:B28"/>
    <mergeCell ref="C27:C28"/>
    <mergeCell ref="D27:D28"/>
    <mergeCell ref="E27:E28"/>
    <mergeCell ref="P27:P28"/>
    <mergeCell ref="F27:F28"/>
    <mergeCell ref="A16:P16"/>
    <mergeCell ref="E20:F20"/>
    <mergeCell ref="K20:L20"/>
    <mergeCell ref="G7:I7"/>
    <mergeCell ref="J7:L7"/>
    <mergeCell ref="M7:M8"/>
    <mergeCell ref="N7:N8"/>
    <mergeCell ref="O7:O8"/>
    <mergeCell ref="E7:E8"/>
    <mergeCell ref="F7:F8"/>
    <mergeCell ref="P7:P8"/>
    <mergeCell ref="A9:P9"/>
    <mergeCell ref="A7:A8"/>
    <mergeCell ref="B7:B8"/>
    <mergeCell ref="C7:C8"/>
    <mergeCell ref="D7:D8"/>
    <mergeCell ref="A1:P1"/>
    <mergeCell ref="A2:P2"/>
    <mergeCell ref="A3:P3"/>
    <mergeCell ref="A6:F6"/>
    <mergeCell ref="G6:L6"/>
    <mergeCell ref="M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W19" sqref="V19:W19"/>
    </sheetView>
  </sheetViews>
  <sheetFormatPr defaultColWidth="9.140625" defaultRowHeight="12.75"/>
  <cols>
    <col min="1" max="1" width="3.7109375" style="0" customWidth="1"/>
    <col min="2" max="2" width="17.57421875" style="0" customWidth="1"/>
    <col min="5" max="5" width="6.7109375" style="0" customWidth="1"/>
    <col min="6" max="6" width="5.8515625" style="0" customWidth="1"/>
    <col min="7" max="12" width="5.28125" style="0" customWidth="1"/>
    <col min="13" max="13" width="6.7109375" style="0" customWidth="1"/>
    <col min="14" max="14" width="7.7109375" style="0" customWidth="1"/>
    <col min="15" max="15" width="6.140625" style="1" customWidth="1"/>
    <col min="16" max="16" width="4.8515625" style="1" customWidth="1"/>
    <col min="17" max="17" width="7.28125" style="99" customWidth="1"/>
  </cols>
  <sheetData>
    <row r="2" spans="5:17" s="32" customFormat="1" ht="12.75">
      <c r="E2" s="32" t="s">
        <v>141</v>
      </c>
      <c r="O2" s="5"/>
      <c r="P2" s="5"/>
      <c r="Q2" s="100"/>
    </row>
    <row r="4" spans="1:17" ht="12.75">
      <c r="A4" s="109" t="s">
        <v>18</v>
      </c>
      <c r="B4" s="109" t="s">
        <v>3</v>
      </c>
      <c r="C4" s="109" t="s">
        <v>21</v>
      </c>
      <c r="D4" s="109" t="s">
        <v>4</v>
      </c>
      <c r="E4" s="106" t="s">
        <v>5</v>
      </c>
      <c r="F4" s="110" t="s">
        <v>13</v>
      </c>
      <c r="G4" s="102" t="s">
        <v>6</v>
      </c>
      <c r="H4" s="102"/>
      <c r="I4" s="102"/>
      <c r="J4" s="102" t="s">
        <v>7</v>
      </c>
      <c r="K4" s="102"/>
      <c r="L4" s="102"/>
      <c r="M4" s="102" t="s">
        <v>14</v>
      </c>
      <c r="N4" s="102" t="s">
        <v>15</v>
      </c>
      <c r="O4" s="102" t="s">
        <v>16</v>
      </c>
      <c r="P4" s="105" t="s">
        <v>12</v>
      </c>
      <c r="Q4" s="114" t="s">
        <v>8</v>
      </c>
    </row>
    <row r="5" spans="1:17" ht="12.75">
      <c r="A5" s="109"/>
      <c r="B5" s="109"/>
      <c r="C5" s="109"/>
      <c r="D5" s="109"/>
      <c r="E5" s="106"/>
      <c r="F5" s="110"/>
      <c r="G5" s="52">
        <v>1</v>
      </c>
      <c r="H5" s="52">
        <v>2</v>
      </c>
      <c r="I5" s="52">
        <v>3</v>
      </c>
      <c r="J5" s="52">
        <v>1</v>
      </c>
      <c r="K5" s="52">
        <v>2</v>
      </c>
      <c r="L5" s="52">
        <v>3</v>
      </c>
      <c r="M5" s="102"/>
      <c r="N5" s="102"/>
      <c r="O5" s="102"/>
      <c r="P5" s="105"/>
      <c r="Q5" s="114"/>
    </row>
    <row r="6" spans="1:17" ht="12.75">
      <c r="A6" s="117" t="s">
        <v>142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12.75">
      <c r="A7" s="12">
        <v>2</v>
      </c>
      <c r="B7" s="19" t="s">
        <v>73</v>
      </c>
      <c r="C7" s="70">
        <v>37848</v>
      </c>
      <c r="D7" s="20" t="s">
        <v>38</v>
      </c>
      <c r="E7" s="37">
        <v>48.4</v>
      </c>
      <c r="F7" s="30">
        <f>POWER(10,(0.783497476*(LOG10(E7/153.655)*LOG10(E7/153.655))))</f>
        <v>1.5747427906801097</v>
      </c>
      <c r="G7" s="82">
        <v>35</v>
      </c>
      <c r="H7" s="85" t="s">
        <v>106</v>
      </c>
      <c r="I7" s="84">
        <v>38</v>
      </c>
      <c r="J7" s="82">
        <v>43</v>
      </c>
      <c r="K7" s="83">
        <v>45</v>
      </c>
      <c r="L7" s="85" t="s">
        <v>111</v>
      </c>
      <c r="M7" s="16">
        <f>MAX(G7:I7)</f>
        <v>38</v>
      </c>
      <c r="N7" s="16">
        <f>MAX(J7:L7)</f>
        <v>45</v>
      </c>
      <c r="O7" s="17">
        <f>M7+N7</f>
        <v>83</v>
      </c>
      <c r="P7" s="26">
        <v>1</v>
      </c>
      <c r="Q7" s="31">
        <f>O7*F7</f>
        <v>130.7036516264491</v>
      </c>
    </row>
    <row r="8" spans="1:17" ht="12.75">
      <c r="A8" s="12">
        <v>37</v>
      </c>
      <c r="B8" s="19" t="s">
        <v>72</v>
      </c>
      <c r="C8" s="70">
        <v>38951</v>
      </c>
      <c r="D8" s="20" t="s">
        <v>38</v>
      </c>
      <c r="E8" s="37">
        <v>39.7</v>
      </c>
      <c r="F8" s="30">
        <f>POWER(10,(0.783497476*(LOG10(E8/153.655)*LOG10(E8/153.655))))</f>
        <v>1.8649403833647735</v>
      </c>
      <c r="G8" s="82">
        <v>25</v>
      </c>
      <c r="H8" s="85" t="s">
        <v>105</v>
      </c>
      <c r="I8" s="86" t="s">
        <v>105</v>
      </c>
      <c r="J8" s="82">
        <v>35</v>
      </c>
      <c r="K8" s="83">
        <v>37</v>
      </c>
      <c r="L8" s="85" t="s">
        <v>107</v>
      </c>
      <c r="M8" s="16">
        <f>MAX(G8:I8)</f>
        <v>25</v>
      </c>
      <c r="N8" s="16">
        <f>MAX(J8:L8)</f>
        <v>37</v>
      </c>
      <c r="O8" s="17">
        <f>M8+N8</f>
        <v>62</v>
      </c>
      <c r="P8" s="26">
        <v>2</v>
      </c>
      <c r="Q8" s="31">
        <f>O8*F8</f>
        <v>115.62630376861595</v>
      </c>
    </row>
    <row r="11" spans="1:17" ht="12.75">
      <c r="A11" s="107" t="s">
        <v>0</v>
      </c>
      <c r="B11" s="107"/>
      <c r="C11" s="107"/>
      <c r="D11" s="107"/>
      <c r="E11" s="107"/>
      <c r="F11" s="107"/>
      <c r="G11" s="107" t="s">
        <v>1</v>
      </c>
      <c r="H11" s="107"/>
      <c r="I11" s="107"/>
      <c r="J11" s="107"/>
      <c r="K11" s="107"/>
      <c r="L11" s="107"/>
      <c r="M11" s="107" t="s">
        <v>2</v>
      </c>
      <c r="N11" s="107"/>
      <c r="O11" s="107"/>
      <c r="P11" s="107"/>
      <c r="Q11" s="107"/>
    </row>
    <row r="12" spans="1:17" ht="12" customHeight="1">
      <c r="A12" s="109" t="s">
        <v>18</v>
      </c>
      <c r="B12" s="109" t="s">
        <v>3</v>
      </c>
      <c r="C12" s="109" t="s">
        <v>21</v>
      </c>
      <c r="D12" s="109" t="s">
        <v>4</v>
      </c>
      <c r="E12" s="106" t="s">
        <v>5</v>
      </c>
      <c r="F12" s="110" t="s">
        <v>13</v>
      </c>
      <c r="G12" s="102" t="s">
        <v>6</v>
      </c>
      <c r="H12" s="102"/>
      <c r="I12" s="102"/>
      <c r="J12" s="102" t="s">
        <v>7</v>
      </c>
      <c r="K12" s="102"/>
      <c r="L12" s="102"/>
      <c r="M12" s="102" t="s">
        <v>80</v>
      </c>
      <c r="N12" s="102" t="s">
        <v>81</v>
      </c>
      <c r="O12" s="102" t="s">
        <v>16</v>
      </c>
      <c r="P12" s="105" t="s">
        <v>12</v>
      </c>
      <c r="Q12" s="114" t="s">
        <v>8</v>
      </c>
    </row>
    <row r="13" spans="1:17" ht="12.75">
      <c r="A13" s="109"/>
      <c r="B13" s="109"/>
      <c r="C13" s="109"/>
      <c r="D13" s="109"/>
      <c r="E13" s="106"/>
      <c r="F13" s="110"/>
      <c r="G13" s="52">
        <v>1</v>
      </c>
      <c r="H13" s="52">
        <v>2</v>
      </c>
      <c r="I13" s="52">
        <v>3</v>
      </c>
      <c r="J13" s="52">
        <v>1</v>
      </c>
      <c r="K13" s="52">
        <v>2</v>
      </c>
      <c r="L13" s="52">
        <v>3</v>
      </c>
      <c r="M13" s="102"/>
      <c r="N13" s="102"/>
      <c r="O13" s="102"/>
      <c r="P13" s="105"/>
      <c r="Q13" s="114"/>
    </row>
    <row r="14" spans="1:17" ht="12.75">
      <c r="A14" s="103" t="s">
        <v>150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12">
        <v>49</v>
      </c>
      <c r="B15" s="19" t="s">
        <v>37</v>
      </c>
      <c r="C15" s="70">
        <v>39034</v>
      </c>
      <c r="D15" s="13" t="s">
        <v>38</v>
      </c>
      <c r="E15" s="79">
        <v>40</v>
      </c>
      <c r="F15" s="30">
        <f>POWER(10,(0.75194503*(LOG10(E15/175.508)*LOG10(E15/175.508))))</f>
        <v>2.0424595530076806</v>
      </c>
      <c r="G15" s="82">
        <v>30</v>
      </c>
      <c r="H15" s="85" t="s">
        <v>92</v>
      </c>
      <c r="I15" s="86" t="s">
        <v>92</v>
      </c>
      <c r="J15" s="82">
        <v>40</v>
      </c>
      <c r="K15" s="87">
        <v>42</v>
      </c>
      <c r="L15" s="87">
        <v>43</v>
      </c>
      <c r="M15" s="16">
        <f>MAX(G15:I15)</f>
        <v>30</v>
      </c>
      <c r="N15" s="16">
        <f>MAX(J15:L15)</f>
        <v>43</v>
      </c>
      <c r="O15" s="17">
        <f>M15+N15</f>
        <v>73</v>
      </c>
      <c r="P15" s="26">
        <v>1</v>
      </c>
      <c r="Q15" s="31">
        <f>O15*F15</f>
        <v>149.09954736956067</v>
      </c>
    </row>
    <row r="16" spans="1:17" ht="12.75">
      <c r="A16" s="12">
        <v>28</v>
      </c>
      <c r="B16" s="19" t="s">
        <v>41</v>
      </c>
      <c r="C16" s="70">
        <v>39597</v>
      </c>
      <c r="D16" s="13" t="s">
        <v>38</v>
      </c>
      <c r="E16" s="37">
        <v>31.6</v>
      </c>
      <c r="F16" s="30">
        <f>POWER(10,(0.75194503*(LOG10(E16/175.508)*LOG10(E16/175.508))))</f>
        <v>2.6116276876433453</v>
      </c>
      <c r="G16" s="82">
        <v>16</v>
      </c>
      <c r="H16" s="83">
        <v>18</v>
      </c>
      <c r="I16" s="84">
        <v>20</v>
      </c>
      <c r="J16" s="82">
        <v>22</v>
      </c>
      <c r="K16" s="87">
        <v>25</v>
      </c>
      <c r="L16" s="85" t="s">
        <v>96</v>
      </c>
      <c r="M16" s="16">
        <f>MAX(G16:I16)</f>
        <v>20</v>
      </c>
      <c r="N16" s="16">
        <f>MAX(J16:L16)</f>
        <v>25</v>
      </c>
      <c r="O16" s="17">
        <f>M16+N16</f>
        <v>45</v>
      </c>
      <c r="P16" s="26">
        <v>2</v>
      </c>
      <c r="Q16" s="31">
        <f>O16*F16</f>
        <v>117.52324594395054</v>
      </c>
    </row>
    <row r="17" spans="1:17" ht="12.75">
      <c r="A17" s="103" t="s">
        <v>149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20" ht="12.75">
      <c r="A18" s="12">
        <v>47</v>
      </c>
      <c r="B18" s="19" t="s">
        <v>39</v>
      </c>
      <c r="C18" s="70">
        <v>38467</v>
      </c>
      <c r="D18" s="13" t="s">
        <v>38</v>
      </c>
      <c r="E18" s="37">
        <v>40.8</v>
      </c>
      <c r="F18" s="30">
        <f>POWER(10,(0.75194503*(LOG10(E18/175.508)*LOG10(E18/175.508))))</f>
        <v>2.004022406794069</v>
      </c>
      <c r="G18" s="82">
        <v>30</v>
      </c>
      <c r="H18" s="85" t="s">
        <v>91</v>
      </c>
      <c r="I18" s="86" t="s">
        <v>91</v>
      </c>
      <c r="J18" s="82">
        <v>40</v>
      </c>
      <c r="K18" s="87">
        <v>42</v>
      </c>
      <c r="L18" s="87">
        <v>43</v>
      </c>
      <c r="M18" s="16">
        <f>MAX(G18:I18)</f>
        <v>30</v>
      </c>
      <c r="N18" s="16">
        <f>MAX(J18:L18)</f>
        <v>43</v>
      </c>
      <c r="O18" s="17">
        <f>M18+N18</f>
        <v>73</v>
      </c>
      <c r="P18" s="26">
        <v>1</v>
      </c>
      <c r="Q18" s="31">
        <f>O18*F18</f>
        <v>146.29363569596705</v>
      </c>
      <c r="T18" s="10" t="s">
        <v>29</v>
      </c>
    </row>
    <row r="19" spans="1:17" ht="12.75">
      <c r="A19" s="12">
        <v>59</v>
      </c>
      <c r="B19" s="19" t="s">
        <v>42</v>
      </c>
      <c r="C19" s="70">
        <v>38448</v>
      </c>
      <c r="D19" s="13" t="s">
        <v>38</v>
      </c>
      <c r="E19" s="37">
        <v>42</v>
      </c>
      <c r="F19" s="30">
        <f>POWER(10,(0.75194503*(LOG10(E19/175.508)*LOG10(E19/175.508))))</f>
        <v>1.9499582570915641</v>
      </c>
      <c r="G19" s="82">
        <v>21</v>
      </c>
      <c r="H19" s="85" t="s">
        <v>88</v>
      </c>
      <c r="I19" s="86" t="s">
        <v>88</v>
      </c>
      <c r="J19" s="82">
        <v>25</v>
      </c>
      <c r="K19" s="87">
        <v>27</v>
      </c>
      <c r="L19" s="85" t="s">
        <v>97</v>
      </c>
      <c r="M19" s="16">
        <f>MAX(G19:I19)</f>
        <v>21</v>
      </c>
      <c r="N19" s="16">
        <f>MAX(J19:L19)</f>
        <v>27</v>
      </c>
      <c r="O19" s="17">
        <f>M19+N19</f>
        <v>48</v>
      </c>
      <c r="P19" s="26">
        <v>2</v>
      </c>
      <c r="Q19" s="31">
        <f>O19*F19</f>
        <v>93.59799634039507</v>
      </c>
    </row>
    <row r="20" spans="1:17" ht="12.75">
      <c r="A20" s="103" t="s">
        <v>148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12">
        <v>4</v>
      </c>
      <c r="B21" s="19" t="s">
        <v>53</v>
      </c>
      <c r="C21" s="70">
        <v>37214</v>
      </c>
      <c r="D21" s="13" t="s">
        <v>38</v>
      </c>
      <c r="E21" s="37">
        <v>56</v>
      </c>
      <c r="F21" s="30">
        <f>POWER(10,(0.75194503*(LOG10(E21/175.508)*LOG10(E21/175.508))))</f>
        <v>1.5313404055652953</v>
      </c>
      <c r="G21" s="82">
        <v>67</v>
      </c>
      <c r="H21" s="85" t="s">
        <v>115</v>
      </c>
      <c r="I21" s="84">
        <v>73</v>
      </c>
      <c r="J21" s="82">
        <v>85</v>
      </c>
      <c r="K21" s="85" t="s">
        <v>121</v>
      </c>
      <c r="L21" s="85" t="s">
        <v>122</v>
      </c>
      <c r="M21" s="16">
        <f>MAX(G21:I21)</f>
        <v>73</v>
      </c>
      <c r="N21" s="16">
        <f>MAX(J21:L21)</f>
        <v>85</v>
      </c>
      <c r="O21" s="17">
        <f>M21+N21</f>
        <v>158</v>
      </c>
      <c r="P21" s="26">
        <v>1</v>
      </c>
      <c r="Q21" s="31">
        <f>O21*F21</f>
        <v>241.95178407931667</v>
      </c>
    </row>
    <row r="22" spans="1:17" ht="12.75">
      <c r="A22" s="103" t="s">
        <v>147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12">
        <v>43</v>
      </c>
      <c r="B23" s="19" t="s">
        <v>61</v>
      </c>
      <c r="C23" s="70">
        <v>36409</v>
      </c>
      <c r="D23" s="13" t="s">
        <v>38</v>
      </c>
      <c r="E23" s="37">
        <v>69</v>
      </c>
      <c r="F23" s="30">
        <f>POWER(10,(0.75194503*(LOG10(E23/175.508)*LOG10(E23/175.508))))</f>
        <v>1.3292623209708812</v>
      </c>
      <c r="G23" s="82">
        <v>60</v>
      </c>
      <c r="H23" s="83">
        <v>65</v>
      </c>
      <c r="I23" s="84">
        <v>70</v>
      </c>
      <c r="J23" s="82">
        <v>85</v>
      </c>
      <c r="K23" s="87">
        <v>90</v>
      </c>
      <c r="L23" s="85" t="s">
        <v>117</v>
      </c>
      <c r="M23" s="16">
        <f>MAX(G23:I23)</f>
        <v>70</v>
      </c>
      <c r="N23" s="16">
        <f>MAX(J23:L23)</f>
        <v>90</v>
      </c>
      <c r="O23" s="17">
        <f>M23+N23</f>
        <v>160</v>
      </c>
      <c r="P23" s="26">
        <v>1</v>
      </c>
      <c r="Q23" s="31">
        <f>O23*F23</f>
        <v>212.68197135534098</v>
      </c>
    </row>
    <row r="24" spans="1:17" ht="12.75">
      <c r="A24" s="12">
        <v>6</v>
      </c>
      <c r="B24" s="19" t="s">
        <v>56</v>
      </c>
      <c r="C24" s="70">
        <v>36892</v>
      </c>
      <c r="D24" s="13" t="s">
        <v>38</v>
      </c>
      <c r="E24" s="37">
        <v>65.2</v>
      </c>
      <c r="F24" s="30">
        <f>POWER(10,(0.75194503*(LOG10(E24/175.508)*LOG10(E24/175.508))))</f>
        <v>1.3774204698749137</v>
      </c>
      <c r="G24" s="82">
        <v>50</v>
      </c>
      <c r="H24" s="83">
        <v>55</v>
      </c>
      <c r="I24" s="86" t="s">
        <v>100</v>
      </c>
      <c r="J24" s="82">
        <v>65</v>
      </c>
      <c r="K24" s="87">
        <v>70</v>
      </c>
      <c r="L24" s="85" t="s">
        <v>120</v>
      </c>
      <c r="M24" s="16">
        <f>MAX(G24:I24)</f>
        <v>55</v>
      </c>
      <c r="N24" s="16">
        <f>MAX(J24:L24)</f>
        <v>70</v>
      </c>
      <c r="O24" s="17">
        <f>M24+N24</f>
        <v>125</v>
      </c>
      <c r="P24" s="26">
        <v>2</v>
      </c>
      <c r="Q24" s="31">
        <f>O24*F24</f>
        <v>172.17755873436423</v>
      </c>
    </row>
    <row r="25" spans="1:17" ht="12.75">
      <c r="A25" s="103" t="s">
        <v>146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56">
        <v>21</v>
      </c>
      <c r="B26" s="19" t="s">
        <v>65</v>
      </c>
      <c r="C26" s="70">
        <v>33511</v>
      </c>
      <c r="D26" s="58" t="s">
        <v>44</v>
      </c>
      <c r="E26" s="61">
        <v>74.8</v>
      </c>
      <c r="F26" s="61">
        <f>POWER(10,(0.75194503*(LOG10(E26/175.508)*LOG10(E26/175.508))))</f>
        <v>1.2681229530840907</v>
      </c>
      <c r="G26" s="86" t="s">
        <v>128</v>
      </c>
      <c r="H26" s="84">
        <v>100</v>
      </c>
      <c r="I26" s="82">
        <v>105</v>
      </c>
      <c r="J26" s="87">
        <v>131</v>
      </c>
      <c r="K26" s="86" t="s">
        <v>132</v>
      </c>
      <c r="L26" s="84">
        <v>134</v>
      </c>
      <c r="M26" s="49">
        <f>MAX(G26:I26)</f>
        <v>105</v>
      </c>
      <c r="N26" s="49">
        <f>MAX(J26:L26)</f>
        <v>134</v>
      </c>
      <c r="O26" s="82">
        <f>M26+N26</f>
        <v>239</v>
      </c>
      <c r="P26" s="96">
        <v>1</v>
      </c>
      <c r="Q26" s="97">
        <f>O26*F26</f>
        <v>303.0813857870977</v>
      </c>
    </row>
    <row r="27" spans="1:17" ht="12.75">
      <c r="A27" s="56">
        <v>14</v>
      </c>
      <c r="B27" s="19" t="s">
        <v>66</v>
      </c>
      <c r="C27" s="70">
        <v>35409</v>
      </c>
      <c r="D27" s="58" t="s">
        <v>38</v>
      </c>
      <c r="E27" s="61">
        <v>76.8</v>
      </c>
      <c r="F27" s="61">
        <f>POWER(10,(0.75194503*(LOG10(E27/175.508)*LOG10(E27/175.508))))</f>
        <v>1.2499041604806405</v>
      </c>
      <c r="G27" s="84">
        <v>95</v>
      </c>
      <c r="H27" s="84">
        <v>101</v>
      </c>
      <c r="I27" s="82">
        <v>106</v>
      </c>
      <c r="J27" s="87">
        <v>123</v>
      </c>
      <c r="K27" s="82">
        <v>131</v>
      </c>
      <c r="L27" s="86" t="s">
        <v>132</v>
      </c>
      <c r="M27" s="49">
        <f>MAX(G27:I27)</f>
        <v>106</v>
      </c>
      <c r="N27" s="49">
        <f>MAX(J27:L27)</f>
        <v>131</v>
      </c>
      <c r="O27" s="82">
        <f>M27+N27</f>
        <v>237</v>
      </c>
      <c r="P27" s="96">
        <v>2</v>
      </c>
      <c r="Q27" s="97">
        <f>O27*F27</f>
        <v>296.2272860339118</v>
      </c>
    </row>
    <row r="28" spans="1:17" ht="12.75">
      <c r="A28" s="12">
        <v>54</v>
      </c>
      <c r="B28" s="19" t="s">
        <v>58</v>
      </c>
      <c r="C28" s="70" t="s">
        <v>59</v>
      </c>
      <c r="D28" s="13" t="s">
        <v>38</v>
      </c>
      <c r="E28" s="37">
        <v>76.1</v>
      </c>
      <c r="F28" s="30">
        <f>POWER(10,(0.75194503*(LOG10(E28/175.508)*LOG10(E28/175.508))))</f>
        <v>1.2561316325700338</v>
      </c>
      <c r="G28" s="82">
        <v>90</v>
      </c>
      <c r="H28" s="85" t="s">
        <v>117</v>
      </c>
      <c r="I28" s="86" t="s">
        <v>117</v>
      </c>
      <c r="J28" s="82">
        <v>115</v>
      </c>
      <c r="K28" s="83">
        <v>120</v>
      </c>
      <c r="L28" s="85" t="s">
        <v>126</v>
      </c>
      <c r="M28" s="16">
        <f>MAX(G28:I28)</f>
        <v>90</v>
      </c>
      <c r="N28" s="16">
        <f>MAX(J28:L28)</f>
        <v>120</v>
      </c>
      <c r="O28" s="17">
        <f>M28+N28</f>
        <v>210</v>
      </c>
      <c r="P28" s="26">
        <v>3</v>
      </c>
      <c r="Q28" s="31">
        <f>O28*F28</f>
        <v>263.7876428397071</v>
      </c>
    </row>
    <row r="29" spans="1:17" ht="12.75">
      <c r="A29" s="12">
        <v>20</v>
      </c>
      <c r="B29" s="19" t="s">
        <v>54</v>
      </c>
      <c r="C29" s="70">
        <v>36645</v>
      </c>
      <c r="D29" s="13" t="s">
        <v>38</v>
      </c>
      <c r="E29" s="37">
        <v>74.5</v>
      </c>
      <c r="F29" s="30">
        <f>POWER(10,(0.75194503*(LOG10(E29/175.508)*LOG10(E29/175.508))))</f>
        <v>1.2709716373427433</v>
      </c>
      <c r="G29" s="82">
        <v>70</v>
      </c>
      <c r="H29" s="83">
        <v>75</v>
      </c>
      <c r="I29" s="86" t="s">
        <v>116</v>
      </c>
      <c r="J29" s="82">
        <v>90</v>
      </c>
      <c r="K29" s="87">
        <v>95</v>
      </c>
      <c r="L29" s="85" t="s">
        <v>102</v>
      </c>
      <c r="M29" s="16">
        <f>MAX(G29:I29)</f>
        <v>75</v>
      </c>
      <c r="N29" s="16">
        <f>MAX(J29:L29)</f>
        <v>95</v>
      </c>
      <c r="O29" s="17">
        <f>M29+N29</f>
        <v>170</v>
      </c>
      <c r="P29" s="26">
        <v>4</v>
      </c>
      <c r="Q29" s="31">
        <f>O29*F29</f>
        <v>216.06517834826636</v>
      </c>
    </row>
    <row r="30" spans="1:17" ht="12.75">
      <c r="A30" s="12">
        <v>8</v>
      </c>
      <c r="B30" s="19" t="s">
        <v>40</v>
      </c>
      <c r="C30" s="70">
        <v>38578</v>
      </c>
      <c r="D30" s="13" t="s">
        <v>38</v>
      </c>
      <c r="E30" s="37">
        <v>74.8</v>
      </c>
      <c r="F30" s="30">
        <f>POWER(10,(0.75194503*(LOG10(E30/175.508)*LOG10(E30/175.508))))</f>
        <v>1.2681229530840907</v>
      </c>
      <c r="G30" s="82">
        <v>43</v>
      </c>
      <c r="H30" s="83">
        <v>46</v>
      </c>
      <c r="I30" s="84">
        <v>48</v>
      </c>
      <c r="J30" s="82">
        <v>57</v>
      </c>
      <c r="K30" s="85" t="s">
        <v>100</v>
      </c>
      <c r="L30" s="83">
        <v>60</v>
      </c>
      <c r="M30" s="16">
        <f>MAX(G30:I30)</f>
        <v>48</v>
      </c>
      <c r="N30" s="16">
        <f>MAX(J30:L30)</f>
        <v>60</v>
      </c>
      <c r="O30" s="17">
        <f>M30+N30</f>
        <v>108</v>
      </c>
      <c r="P30" s="26">
        <v>5</v>
      </c>
      <c r="Q30" s="31">
        <f>O30*F30</f>
        <v>136.9572789330818</v>
      </c>
    </row>
    <row r="31" spans="1:17" ht="12.75">
      <c r="A31" s="103" t="s">
        <v>145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12">
        <v>3</v>
      </c>
      <c r="B32" s="19" t="s">
        <v>57</v>
      </c>
      <c r="C32" s="70">
        <v>36393</v>
      </c>
      <c r="D32" s="13" t="s">
        <v>38</v>
      </c>
      <c r="E32" s="37">
        <v>83.6</v>
      </c>
      <c r="F32" s="30">
        <f>POWER(10,(0.75194503*(LOG10(E32/175.508)*LOG10(E32/175.508))))</f>
        <v>1.196764139378938</v>
      </c>
      <c r="G32" s="86" t="s">
        <v>117</v>
      </c>
      <c r="H32" s="83">
        <v>95</v>
      </c>
      <c r="I32" s="84">
        <v>100</v>
      </c>
      <c r="J32" s="82">
        <v>125</v>
      </c>
      <c r="K32" s="83">
        <v>130</v>
      </c>
      <c r="L32" s="85" t="s">
        <v>127</v>
      </c>
      <c r="M32" s="16">
        <f>MAX(G32:I32)</f>
        <v>100</v>
      </c>
      <c r="N32" s="16">
        <f>MAX(J32:L32)</f>
        <v>130</v>
      </c>
      <c r="O32" s="17">
        <f>M32+N32</f>
        <v>230</v>
      </c>
      <c r="P32" s="26">
        <v>1</v>
      </c>
      <c r="Q32" s="31">
        <f>O32*F32</f>
        <v>275.25575205715575</v>
      </c>
    </row>
    <row r="33" spans="1:17" ht="12.75">
      <c r="A33" s="56">
        <v>56</v>
      </c>
      <c r="B33" s="19" t="s">
        <v>67</v>
      </c>
      <c r="C33" s="70">
        <v>33395</v>
      </c>
      <c r="D33" s="58" t="s">
        <v>38</v>
      </c>
      <c r="E33" s="61">
        <v>78</v>
      </c>
      <c r="F33" s="61">
        <f>POWER(10,(0.75194503*(LOG10(E33/175.508)*LOG10(E33/175.508))))</f>
        <v>1.2395844708627883</v>
      </c>
      <c r="G33" s="84">
        <v>45</v>
      </c>
      <c r="H33" s="86" t="s">
        <v>99</v>
      </c>
      <c r="I33" s="82">
        <v>50</v>
      </c>
      <c r="J33" s="87">
        <v>60</v>
      </c>
      <c r="K33" s="82">
        <v>65</v>
      </c>
      <c r="L33" s="84">
        <v>70</v>
      </c>
      <c r="M33" s="49">
        <f>MAX(G33:I33)</f>
        <v>50</v>
      </c>
      <c r="N33" s="49">
        <f>MAX(J33:L33)</f>
        <v>70</v>
      </c>
      <c r="O33" s="82">
        <f>M33+N33</f>
        <v>120</v>
      </c>
      <c r="P33" s="96">
        <v>2</v>
      </c>
      <c r="Q33" s="97">
        <f>O33*F33</f>
        <v>148.7501365035346</v>
      </c>
    </row>
    <row r="34" spans="1:17" ht="12.75">
      <c r="A34" s="103" t="s">
        <v>144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2.75">
      <c r="A35" s="56">
        <v>23</v>
      </c>
      <c r="B35" s="19" t="s">
        <v>64</v>
      </c>
      <c r="C35" s="70">
        <v>31946</v>
      </c>
      <c r="D35" s="58" t="s">
        <v>38</v>
      </c>
      <c r="E35" s="61">
        <v>85.6</v>
      </c>
      <c r="F35" s="61">
        <f>POWER(10,(0.75194503*(LOG10(E35/175.508)*LOG10(E35/175.508))))</f>
        <v>1.1833531775315131</v>
      </c>
      <c r="G35" s="84">
        <v>100</v>
      </c>
      <c r="H35" s="84">
        <v>105</v>
      </c>
      <c r="I35" s="86" t="s">
        <v>129</v>
      </c>
      <c r="J35" s="87">
        <v>120</v>
      </c>
      <c r="K35" s="86" t="s">
        <v>131</v>
      </c>
      <c r="L35" s="84">
        <v>125</v>
      </c>
      <c r="M35" s="49">
        <f>MAX(G35:I35)</f>
        <v>105</v>
      </c>
      <c r="N35" s="49">
        <f>MAX(J35:L35)</f>
        <v>125</v>
      </c>
      <c r="O35" s="82">
        <f>M35+N35</f>
        <v>230</v>
      </c>
      <c r="P35" s="96">
        <v>1</v>
      </c>
      <c r="Q35" s="98">
        <f>O35*F35</f>
        <v>272.171230832248</v>
      </c>
    </row>
    <row r="36" spans="1:17" ht="12.75">
      <c r="A36" s="12">
        <v>62</v>
      </c>
      <c r="B36" s="19" t="s">
        <v>60</v>
      </c>
      <c r="C36" s="70">
        <v>35857</v>
      </c>
      <c r="D36" s="13" t="s">
        <v>38</v>
      </c>
      <c r="E36" s="37">
        <v>85.8</v>
      </c>
      <c r="F36" s="30">
        <f>POWER(10,(0.75194503*(LOG10(E36/175.508)*LOG10(E36/175.508))))</f>
        <v>1.1820609333325562</v>
      </c>
      <c r="G36" s="82">
        <v>95</v>
      </c>
      <c r="H36" s="85" t="s">
        <v>102</v>
      </c>
      <c r="I36" s="86" t="s">
        <v>118</v>
      </c>
      <c r="J36" s="82">
        <v>110</v>
      </c>
      <c r="K36" s="83">
        <v>117</v>
      </c>
      <c r="L36" s="85" t="s">
        <v>124</v>
      </c>
      <c r="M36" s="16">
        <f>MAX(G36:I36)</f>
        <v>95</v>
      </c>
      <c r="N36" s="16">
        <f>MAX(J36:L36)</f>
        <v>117</v>
      </c>
      <c r="O36" s="17">
        <f>M36+N36</f>
        <v>212</v>
      </c>
      <c r="P36" s="26">
        <v>2</v>
      </c>
      <c r="Q36" s="31">
        <f>O36*F36</f>
        <v>250.5969178665019</v>
      </c>
    </row>
    <row r="37" spans="1:17" ht="12.75">
      <c r="A37" s="103" t="s">
        <v>143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56">
        <v>17</v>
      </c>
      <c r="B38" s="19" t="s">
        <v>70</v>
      </c>
      <c r="C38" s="70">
        <v>30049</v>
      </c>
      <c r="D38" s="58" t="s">
        <v>38</v>
      </c>
      <c r="E38" s="61">
        <v>102.7</v>
      </c>
      <c r="F38" s="61">
        <f>POWER(10,(0.75194503*(LOG10(E38/175.508)*LOG10(E38/175.508))))</f>
        <v>1.0983140887859786</v>
      </c>
      <c r="G38" s="84">
        <v>65</v>
      </c>
      <c r="H38" s="84">
        <v>70</v>
      </c>
      <c r="I38" s="82">
        <v>75</v>
      </c>
      <c r="J38" s="87">
        <v>90</v>
      </c>
      <c r="K38" s="82">
        <v>98</v>
      </c>
      <c r="L38" s="86" t="s">
        <v>119</v>
      </c>
      <c r="M38" s="49">
        <f>MAX(G38:I38)</f>
        <v>75</v>
      </c>
      <c r="N38" s="49">
        <f>MAX(J38:L38)</f>
        <v>98</v>
      </c>
      <c r="O38" s="82">
        <f>M38+N38</f>
        <v>173</v>
      </c>
      <c r="P38" s="96">
        <v>1</v>
      </c>
      <c r="Q38" s="98">
        <f>O38*F38</f>
        <v>190.0083373599743</v>
      </c>
    </row>
    <row r="40" spans="2:17" ht="12.75">
      <c r="B40" s="1" t="s">
        <v>11</v>
      </c>
      <c r="C40" s="72"/>
      <c r="D40" s="36"/>
      <c r="E40" s="54" t="s">
        <v>10</v>
      </c>
      <c r="F40" s="67"/>
      <c r="G40" s="34" t="s">
        <v>133</v>
      </c>
      <c r="H40" s="34"/>
      <c r="I40" s="35" t="s">
        <v>134</v>
      </c>
      <c r="J40" s="2"/>
      <c r="K40" s="21"/>
      <c r="L40" s="11" t="s">
        <v>9</v>
      </c>
      <c r="M40" s="33"/>
      <c r="N40" s="9" t="s">
        <v>84</v>
      </c>
      <c r="O40"/>
      <c r="P40" s="15"/>
      <c r="Q40"/>
    </row>
    <row r="41" spans="2:17" ht="12.75">
      <c r="B41" s="1"/>
      <c r="C41" s="72"/>
      <c r="D41" s="36"/>
      <c r="E41" s="54"/>
      <c r="F41" s="54"/>
      <c r="G41" s="34" t="s">
        <v>86</v>
      </c>
      <c r="H41" s="34"/>
      <c r="I41" s="35"/>
      <c r="J41" s="2"/>
      <c r="K41" s="21"/>
      <c r="L41" s="11" t="s">
        <v>17</v>
      </c>
      <c r="M41" s="33"/>
      <c r="N41" s="9" t="s">
        <v>57</v>
      </c>
      <c r="O41"/>
      <c r="P41" s="15"/>
      <c r="Q41"/>
    </row>
    <row r="42" spans="2:17" ht="12.75">
      <c r="B42" s="1"/>
      <c r="C42" s="72"/>
      <c r="D42" s="36"/>
      <c r="E42" s="54"/>
      <c r="F42" s="54"/>
      <c r="G42" s="34" t="s">
        <v>85</v>
      </c>
      <c r="H42" s="34"/>
      <c r="I42" s="35"/>
      <c r="J42" s="2"/>
      <c r="K42" s="21"/>
      <c r="L42" s="11"/>
      <c r="M42" s="33"/>
      <c r="N42" s="9"/>
      <c r="O42"/>
      <c r="P42" s="15"/>
      <c r="Q42"/>
    </row>
    <row r="44" spans="2:17" ht="12.75">
      <c r="B44" s="1" t="s">
        <v>136</v>
      </c>
      <c r="C44" s="72"/>
      <c r="D44" s="36" t="s">
        <v>137</v>
      </c>
      <c r="E44" s="54"/>
      <c r="F44" s="54"/>
      <c r="G44" s="34"/>
      <c r="H44" s="34"/>
      <c r="I44" s="35"/>
      <c r="J44" s="2"/>
      <c r="K44" s="21"/>
      <c r="L44" s="11"/>
      <c r="M44" s="33"/>
      <c r="N44" s="9"/>
      <c r="O44"/>
      <c r="P44" s="15"/>
      <c r="Q44"/>
    </row>
  </sheetData>
  <sheetProtection/>
  <mergeCells count="38">
    <mergeCell ref="P4:P5"/>
    <mergeCell ref="A4:A5"/>
    <mergeCell ref="B4:B5"/>
    <mergeCell ref="C4:C5"/>
    <mergeCell ref="D4:D5"/>
    <mergeCell ref="E4:E5"/>
    <mergeCell ref="F4:F5"/>
    <mergeCell ref="Q4:Q5"/>
    <mergeCell ref="A6:Q6"/>
    <mergeCell ref="A11:F11"/>
    <mergeCell ref="G11:L11"/>
    <mergeCell ref="M11:Q11"/>
    <mergeCell ref="G4:I4"/>
    <mergeCell ref="J4:L4"/>
    <mergeCell ref="M4:M5"/>
    <mergeCell ref="N4:N5"/>
    <mergeCell ref="O4:O5"/>
    <mergeCell ref="A20:Q20"/>
    <mergeCell ref="A22:Q22"/>
    <mergeCell ref="F12:F13"/>
    <mergeCell ref="G12:I12"/>
    <mergeCell ref="J12:L12"/>
    <mergeCell ref="M12:M13"/>
    <mergeCell ref="N12:N13"/>
    <mergeCell ref="O12:O13"/>
    <mergeCell ref="A12:A13"/>
    <mergeCell ref="B12:B13"/>
    <mergeCell ref="P12:P13"/>
    <mergeCell ref="Q12:Q13"/>
    <mergeCell ref="A14:Q14"/>
    <mergeCell ref="A17:Q17"/>
    <mergeCell ref="C12:C13"/>
    <mergeCell ref="D12:D13"/>
    <mergeCell ref="E12:E13"/>
    <mergeCell ref="A25:Q25"/>
    <mergeCell ref="A31:Q31"/>
    <mergeCell ref="A34:Q34"/>
    <mergeCell ref="A37:Q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Riho</cp:lastModifiedBy>
  <cp:lastPrinted>2017-03-16T18:08:57Z</cp:lastPrinted>
  <dcterms:created xsi:type="dcterms:W3CDTF">2009-02-01T09:46:56Z</dcterms:created>
  <dcterms:modified xsi:type="dcterms:W3CDTF">2017-06-04T17:31:57Z</dcterms:modified>
  <cp:category/>
  <cp:version/>
  <cp:contentType/>
  <cp:contentStatus/>
</cp:coreProperties>
</file>