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570" windowHeight="8010"/>
  </bookViews>
  <sheets>
    <sheet name="Leht1" sheetId="1" r:id="rId1"/>
    <sheet name="Leht2" sheetId="2" r:id="rId2"/>
    <sheet name="Leht3" sheetId="3" r:id="rId3"/>
  </sheets>
  <calcPr calcId="144525"/>
</workbook>
</file>

<file path=xl/calcChain.xml><?xml version="1.0" encoding="utf-8"?>
<calcChain xmlns="http://schemas.openxmlformats.org/spreadsheetml/2006/main">
  <c r="O27" i="1" l="1"/>
  <c r="O26" i="1"/>
  <c r="O23" i="1"/>
  <c r="O21" i="1"/>
  <c r="O19" i="1"/>
  <c r="O17" i="1"/>
  <c r="O16" i="1"/>
  <c r="O14" i="1"/>
  <c r="N27" i="1"/>
  <c r="N26" i="1"/>
  <c r="P26" i="1" s="1"/>
  <c r="N23" i="1"/>
  <c r="N21" i="1"/>
  <c r="N19" i="1"/>
  <c r="N17" i="1"/>
  <c r="N16" i="1"/>
  <c r="P16" i="1" s="1"/>
  <c r="N14" i="1"/>
  <c r="G21" i="1"/>
  <c r="P27" i="1" l="1"/>
  <c r="P21" i="1"/>
  <c r="S21" i="1" s="1"/>
  <c r="P19" i="1"/>
  <c r="P14" i="1"/>
  <c r="P23" i="1"/>
  <c r="P17" i="1"/>
  <c r="O52" i="1"/>
  <c r="N52" i="1"/>
  <c r="G52" i="1"/>
  <c r="O81" i="1"/>
  <c r="N81" i="1"/>
  <c r="G81" i="1"/>
  <c r="P52" i="1" l="1"/>
  <c r="S52" i="1" s="1"/>
  <c r="P81" i="1"/>
  <c r="S81" i="1" s="1"/>
  <c r="G23" i="1"/>
  <c r="S23" i="1" l="1"/>
  <c r="G27" i="1"/>
  <c r="S27" i="1" s="1"/>
  <c r="G26" i="1"/>
  <c r="S26" i="1" s="1"/>
  <c r="O53" i="1"/>
  <c r="N53" i="1"/>
  <c r="G53" i="1"/>
  <c r="P53" i="1" l="1"/>
  <c r="S53" i="1" s="1"/>
  <c r="G14" i="1"/>
  <c r="G16" i="1"/>
  <c r="G17" i="1"/>
  <c r="G19" i="1"/>
  <c r="G48" i="1"/>
  <c r="N48" i="1"/>
  <c r="O48" i="1"/>
  <c r="G50" i="1"/>
  <c r="N50" i="1"/>
  <c r="O50" i="1"/>
  <c r="G55" i="1"/>
  <c r="N55" i="1"/>
  <c r="O55" i="1"/>
  <c r="G56" i="1"/>
  <c r="N56" i="1"/>
  <c r="O56" i="1"/>
  <c r="G57" i="1"/>
  <c r="N57" i="1"/>
  <c r="O57" i="1"/>
  <c r="G78" i="1"/>
  <c r="N78" i="1"/>
  <c r="O78" i="1"/>
  <c r="G79" i="1"/>
  <c r="N79" i="1"/>
  <c r="O79" i="1"/>
  <c r="G82" i="1"/>
  <c r="N82" i="1"/>
  <c r="O82" i="1"/>
  <c r="G84" i="1"/>
  <c r="N84" i="1"/>
  <c r="O84" i="1"/>
  <c r="G86" i="1"/>
  <c r="N86" i="1"/>
  <c r="O86" i="1"/>
  <c r="S16" i="1" l="1"/>
  <c r="P84" i="1"/>
  <c r="S84" i="1" s="1"/>
  <c r="P82" i="1"/>
  <c r="S82" i="1" s="1"/>
  <c r="P56" i="1"/>
  <c r="S56" i="1" s="1"/>
  <c r="P50" i="1"/>
  <c r="S50" i="1" s="1"/>
  <c r="P79" i="1"/>
  <c r="S79" i="1" s="1"/>
  <c r="P78" i="1"/>
  <c r="S78" i="1" s="1"/>
  <c r="S19" i="1"/>
  <c r="P86" i="1"/>
  <c r="S86" i="1" s="1"/>
  <c r="P57" i="1"/>
  <c r="S57" i="1" s="1"/>
  <c r="P55" i="1"/>
  <c r="S55" i="1" s="1"/>
  <c r="P48" i="1"/>
  <c r="S48" i="1" s="1"/>
  <c r="S17" i="1"/>
  <c r="S14" i="1"/>
</calcChain>
</file>

<file path=xl/sharedStrings.xml><?xml version="1.0" encoding="utf-8"?>
<sst xmlns="http://schemas.openxmlformats.org/spreadsheetml/2006/main" count="251" uniqueCount="127">
  <si>
    <t>Kaalumine 9.00-10.00</t>
  </si>
  <si>
    <t>I grupp</t>
  </si>
  <si>
    <t>Võistleja</t>
  </si>
  <si>
    <t>Võistluse käik</t>
  </si>
  <si>
    <t>Saavutatud tulemused</t>
  </si>
  <si>
    <t>Loto</t>
  </si>
  <si>
    <t>Jrk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</si>
  <si>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</si>
  <si>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</si>
  <si>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</si>
  <si>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</si>
  <si>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</si>
  <si>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</si>
  <si>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</si>
  <si>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</si>
  <si>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</si>
  <si>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</si>
  <si>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</si>
  <si>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</si>
  <si>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nr.</t>
  </si>
  <si>
    <t>Naised</t>
  </si>
  <si>
    <t>Liisa Babak</t>
  </si>
  <si>
    <t>03.07.2010</t>
  </si>
  <si>
    <t>.-55kg</t>
  </si>
  <si>
    <t>Loore-Lii Aviste</t>
  </si>
  <si>
    <t>Emma  Kivirand</t>
  </si>
  <si>
    <t>Nele Marie Palmeos</t>
  </si>
  <si>
    <t>10.01.2010</t>
  </si>
  <si>
    <t>Kohtunikud:</t>
  </si>
  <si>
    <t>Georgi Georgijevski</t>
  </si>
  <si>
    <t>Sekretär:</t>
  </si>
  <si>
    <t>Endel Põld</t>
  </si>
  <si>
    <t>Teet Karbus</t>
  </si>
  <si>
    <t>Aeg:</t>
  </si>
  <si>
    <t>Eduard Kaljapulk</t>
  </si>
  <si>
    <t>II grupp</t>
  </si>
  <si>
    <t>.-71kg</t>
  </si>
  <si>
    <t>.-81kg</t>
  </si>
  <si>
    <t>Žürii:</t>
  </si>
  <si>
    <t>Jrk.</t>
  </si>
  <si>
    <t>Mehed</t>
  </si>
  <si>
    <t xml:space="preserve"> Daniel Purk</t>
  </si>
  <si>
    <t>.-61kg</t>
  </si>
  <si>
    <t>Alex Purk</t>
  </si>
  <si>
    <t>.-73kg</t>
  </si>
  <si>
    <t>Kait Viks</t>
  </si>
  <si>
    <t>Aimar Kiivits</t>
  </si>
  <si>
    <t>Džan Baškirov</t>
  </si>
  <si>
    <t>.-89kg</t>
  </si>
  <si>
    <t>Vladislav Maznik</t>
  </si>
  <si>
    <t>.-96kg</t>
  </si>
  <si>
    <t>Roomet Väli</t>
  </si>
  <si>
    <t>Mati Karbus</t>
  </si>
  <si>
    <t>Võistlus 11.00</t>
  </si>
  <si>
    <t>Võistlus 12.30</t>
  </si>
  <si>
    <t>Kaalumine 10.30-11.30</t>
  </si>
  <si>
    <t>Inger Iris Prants</t>
  </si>
  <si>
    <t>15.07.2009</t>
  </si>
  <si>
    <t>.-76kg</t>
  </si>
  <si>
    <t>Ahti Uppin</t>
  </si>
  <si>
    <t>Erki Jalast</t>
  </si>
  <si>
    <t>.-102kg</t>
  </si>
  <si>
    <t>Karl-Jaagup Kägu</t>
  </si>
  <si>
    <t>Emma Kivirand</t>
  </si>
  <si>
    <t>EESTIMAA SPORDILIIT JÕUD MV TÕSTMISES</t>
  </si>
  <si>
    <t>Koha</t>
  </si>
  <si>
    <t>Punkt</t>
  </si>
  <si>
    <t>Punktid sinc.</t>
  </si>
  <si>
    <t>Maakond</t>
  </si>
  <si>
    <t>Kehakaalud: Kõik naised  -45, -55,-59, -64, -71, -76, -81, +81kg ja M-55kg</t>
  </si>
  <si>
    <t>-64kg</t>
  </si>
  <si>
    <t>Järvamaa</t>
  </si>
  <si>
    <t>Tartumaa</t>
  </si>
  <si>
    <t>Ave Bombul</t>
  </si>
  <si>
    <t>Aleksander Rumjantsev</t>
  </si>
  <si>
    <t>20.11.2021  Albu rahvamaja</t>
  </si>
  <si>
    <t>Daniil Masjukov</t>
  </si>
  <si>
    <t>Alexander Moiseenko</t>
  </si>
  <si>
    <t>Martin Metsma</t>
  </si>
  <si>
    <t>Kehakaalud: -61, -67, -73, -81, -89kg</t>
  </si>
  <si>
    <t>III grupp</t>
  </si>
  <si>
    <t>Kehakaalud  -96, -102, -109, +109kg</t>
  </si>
  <si>
    <t>Võistlus 14.00</t>
  </si>
  <si>
    <t>Kaalumine 12.00-13.00</t>
  </si>
  <si>
    <t xml:space="preserve">Teet Karbus </t>
  </si>
  <si>
    <t>Robert Põldoja</t>
  </si>
  <si>
    <t>.-109kg</t>
  </si>
  <si>
    <t>.+109kg</t>
  </si>
  <si>
    <t>Žürii: Ahti Uppin</t>
  </si>
  <si>
    <t>Keha     kaal</t>
  </si>
  <si>
    <t>Tõuka     mine</t>
  </si>
  <si>
    <t>Rebi      mine</t>
  </si>
  <si>
    <t>-49kg</t>
  </si>
  <si>
    <t>20x</t>
  </si>
  <si>
    <t>33x</t>
  </si>
  <si>
    <t>50x</t>
  </si>
  <si>
    <t>51x</t>
  </si>
  <si>
    <t>55x</t>
  </si>
  <si>
    <t>27x</t>
  </si>
  <si>
    <t>42x</t>
  </si>
  <si>
    <t>62x</t>
  </si>
  <si>
    <t>71x</t>
  </si>
  <si>
    <t>II</t>
  </si>
  <si>
    <t>I</t>
  </si>
  <si>
    <t>79x</t>
  </si>
  <si>
    <t>80x</t>
  </si>
  <si>
    <t>116x</t>
  </si>
  <si>
    <t>120x</t>
  </si>
  <si>
    <t>135x</t>
  </si>
  <si>
    <t>93x</t>
  </si>
  <si>
    <t>128x</t>
  </si>
  <si>
    <t>III</t>
  </si>
  <si>
    <t>155x</t>
  </si>
  <si>
    <t>115x</t>
  </si>
  <si>
    <t>117x</t>
  </si>
  <si>
    <t>121x</t>
  </si>
  <si>
    <t>124x</t>
  </si>
  <si>
    <t>148x</t>
  </si>
  <si>
    <t>150x</t>
  </si>
  <si>
    <t>Eesti rekordid U-15 kk-64kg</t>
  </si>
  <si>
    <t xml:space="preserve">tõukamine </t>
  </si>
  <si>
    <t>70kg ja summas 124kg</t>
  </si>
  <si>
    <t>Naiste sinclairi paremus</t>
  </si>
  <si>
    <t>Meeste sinclairi paremus</t>
  </si>
  <si>
    <t>Maakondlik paremus</t>
  </si>
  <si>
    <t>200 p.</t>
  </si>
  <si>
    <t>189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</si>
</sst>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E38BB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/>
    <xf numFmtId="0" fontId="1" fillId="4" borderId="22" xfId="0" applyNumberFormat="1" applyFont="1" applyFill="1" applyBorder="1" applyAlignment="1" applyProtection="1"/>
    <xf numFmtId="49" fontId="2" fillId="4" borderId="9" xfId="0" applyNumberFormat="1" applyFont="1" applyFill="1" applyBorder="1" applyAlignment="1" applyProtection="1">
      <alignment horizontal="center"/>
    </xf>
    <xf numFmtId="49" fontId="2" fillId="4" borderId="17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center"/>
    </xf>
    <xf numFmtId="0" fontId="1" fillId="5" borderId="12" xfId="0" applyNumberFormat="1" applyFont="1" applyFill="1" applyBorder="1" applyAlignment="1" applyProtection="1">
      <alignment horizontal="center"/>
    </xf>
    <xf numFmtId="14" fontId="1" fillId="0" borderId="12" xfId="0" applyNumberFormat="1" applyFont="1" applyFill="1" applyBorder="1" applyAlignment="1" applyProtection="1">
      <alignment horizontal="center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165" fontId="5" fillId="0" borderId="12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/>
    </xf>
    <xf numFmtId="2" fontId="5" fillId="0" borderId="19" xfId="0" applyNumberFormat="1" applyFont="1" applyFill="1" applyBorder="1" applyAlignment="1" applyProtection="1">
      <alignment horizontal="center"/>
    </xf>
    <xf numFmtId="0" fontId="1" fillId="0" borderId="22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center"/>
    </xf>
    <xf numFmtId="14" fontId="1" fillId="0" borderId="9" xfId="0" applyNumberFormat="1" applyFont="1" applyFill="1" applyBorder="1" applyAlignment="1" applyProtection="1">
      <alignment horizontal="center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165" fontId="5" fillId="0" borderId="9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5" borderId="9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/>
    </xf>
    <xf numFmtId="2" fontId="5" fillId="0" borderId="17" xfId="0" applyNumberFormat="1" applyFont="1" applyFill="1" applyBorder="1" applyAlignment="1" applyProtection="1">
      <alignment horizontal="center"/>
    </xf>
    <xf numFmtId="0" fontId="1" fillId="4" borderId="9" xfId="0" applyNumberFormat="1" applyFont="1" applyFill="1" applyBorder="1" applyAlignment="1" applyProtection="1">
      <alignment horizontal="center"/>
    </xf>
    <xf numFmtId="14" fontId="1" fillId="4" borderId="9" xfId="0" applyNumberFormat="1" applyFont="1" applyFill="1" applyBorder="1" applyAlignment="1" applyProtection="1">
      <alignment horizontal="center"/>
    </xf>
    <xf numFmtId="2" fontId="2" fillId="4" borderId="9" xfId="0" applyNumberFormat="1" applyFont="1" applyFill="1" applyBorder="1" applyAlignment="1" applyProtection="1">
      <alignment horizontal="center"/>
      <protection locked="0"/>
    </xf>
    <xf numFmtId="165" fontId="5" fillId="4" borderId="9" xfId="0" applyNumberFormat="1" applyFont="1" applyFill="1" applyBorder="1" applyAlignment="1" applyProtection="1">
      <alignment horizontal="center"/>
    </xf>
    <xf numFmtId="2" fontId="5" fillId="4" borderId="17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/>
    </xf>
    <xf numFmtId="0" fontId="1" fillId="6" borderId="31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1" fillId="6" borderId="3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2" fillId="4" borderId="14" xfId="0" applyNumberFormat="1" applyFont="1" applyFill="1" applyBorder="1" applyAlignment="1" applyProtection="1">
      <alignment horizontal="center"/>
    </xf>
    <xf numFmtId="0" fontId="6" fillId="0" borderId="38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6" fillId="4" borderId="14" xfId="0" applyNumberFormat="1" applyFont="1" applyFill="1" applyBorder="1" applyAlignment="1" applyProtection="1">
      <alignment horizontal="center"/>
    </xf>
    <xf numFmtId="0" fontId="4" fillId="0" borderId="39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3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49" fontId="2" fillId="8" borderId="9" xfId="0" applyNumberFormat="1" applyFont="1" applyFill="1" applyBorder="1" applyAlignment="1" applyProtection="1">
      <alignment horizontal="center"/>
    </xf>
    <xf numFmtId="0" fontId="1" fillId="8" borderId="9" xfId="0" applyNumberFormat="1" applyFont="1" applyFill="1" applyBorder="1" applyAlignment="1" applyProtection="1">
      <alignment horizontal="center"/>
    </xf>
    <xf numFmtId="0" fontId="5" fillId="8" borderId="9" xfId="0" applyNumberFormat="1" applyFont="1" applyFill="1" applyBorder="1" applyAlignment="1" applyProtection="1">
      <alignment horizontal="center"/>
      <protection locked="0"/>
    </xf>
    <xf numFmtId="0" fontId="5" fillId="8" borderId="9" xfId="0" applyNumberFormat="1" applyFont="1" applyFill="1" applyBorder="1" applyAlignment="1" applyProtection="1">
      <alignment horizontal="center"/>
    </xf>
    <xf numFmtId="0" fontId="6" fillId="8" borderId="9" xfId="0" applyNumberFormat="1" applyFont="1" applyFill="1" applyBorder="1" applyAlignment="1" applyProtection="1">
      <alignment horizontal="center"/>
    </xf>
    <xf numFmtId="0" fontId="6" fillId="8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" fillId="9" borderId="22" xfId="0" applyNumberFormat="1" applyFont="1" applyFill="1" applyBorder="1" applyAlignment="1" applyProtection="1"/>
    <xf numFmtId="0" fontId="1" fillId="9" borderId="9" xfId="0" applyNumberFormat="1" applyFont="1" applyFill="1" applyBorder="1" applyAlignment="1" applyProtection="1">
      <alignment horizontal="center"/>
    </xf>
    <xf numFmtId="14" fontId="1" fillId="9" borderId="9" xfId="0" applyNumberFormat="1" applyFont="1" applyFill="1" applyBorder="1" applyAlignment="1" applyProtection="1">
      <alignment horizontal="center"/>
    </xf>
    <xf numFmtId="2" fontId="2" fillId="9" borderId="9" xfId="0" applyNumberFormat="1" applyFont="1" applyFill="1" applyBorder="1" applyAlignment="1" applyProtection="1">
      <alignment horizontal="center"/>
      <protection locked="0"/>
    </xf>
    <xf numFmtId="165" fontId="5" fillId="9" borderId="9" xfId="0" applyNumberFormat="1" applyFont="1" applyFill="1" applyBorder="1" applyAlignment="1" applyProtection="1">
      <alignment horizontal="center"/>
    </xf>
    <xf numFmtId="0" fontId="5" fillId="9" borderId="9" xfId="0" applyNumberFormat="1" applyFont="1" applyFill="1" applyBorder="1" applyAlignment="1" applyProtection="1">
      <alignment horizontal="center"/>
      <protection locked="0"/>
    </xf>
    <xf numFmtId="0" fontId="5" fillId="9" borderId="9" xfId="0" applyNumberFormat="1" applyFont="1" applyFill="1" applyBorder="1" applyAlignment="1" applyProtection="1">
      <alignment horizontal="center"/>
    </xf>
    <xf numFmtId="0" fontId="6" fillId="9" borderId="9" xfId="0" applyNumberFormat="1" applyFont="1" applyFill="1" applyBorder="1" applyAlignment="1" applyProtection="1">
      <alignment horizontal="center"/>
    </xf>
    <xf numFmtId="0" fontId="6" fillId="9" borderId="14" xfId="0" applyNumberFormat="1" applyFont="1" applyFill="1" applyBorder="1" applyAlignment="1" applyProtection="1">
      <alignment horizontal="center"/>
    </xf>
    <xf numFmtId="2" fontId="5" fillId="9" borderId="17" xfId="0" applyNumberFormat="1" applyFont="1" applyFill="1" applyBorder="1" applyAlignment="1" applyProtection="1">
      <alignment horizontal="center"/>
    </xf>
    <xf numFmtId="0" fontId="1" fillId="9" borderId="15" xfId="0" applyNumberFormat="1" applyFont="1" applyFill="1" applyBorder="1" applyAlignment="1" applyProtection="1">
      <alignment horizontal="center"/>
    </xf>
    <xf numFmtId="0" fontId="1" fillId="9" borderId="37" xfId="0" applyNumberFormat="1" applyFont="1" applyFill="1" applyBorder="1" applyAlignment="1" applyProtection="1"/>
    <xf numFmtId="0" fontId="1" fillId="9" borderId="4" xfId="0" applyNumberFormat="1" applyFont="1" applyFill="1" applyBorder="1" applyAlignment="1" applyProtection="1">
      <alignment horizontal="center"/>
    </xf>
    <xf numFmtId="14" fontId="1" fillId="9" borderId="4" xfId="0" applyNumberFormat="1" applyFont="1" applyFill="1" applyBorder="1" applyAlignment="1" applyProtection="1">
      <alignment horizontal="center"/>
    </xf>
    <xf numFmtId="0" fontId="5" fillId="9" borderId="4" xfId="0" applyNumberFormat="1" applyFont="1" applyFill="1" applyBorder="1" applyAlignment="1" applyProtection="1">
      <alignment horizontal="center"/>
    </xf>
    <xf numFmtId="2" fontId="2" fillId="9" borderId="4" xfId="0" applyNumberFormat="1" applyFont="1" applyFill="1" applyBorder="1" applyAlignment="1" applyProtection="1">
      <alignment horizontal="center"/>
      <protection locked="0"/>
    </xf>
    <xf numFmtId="165" fontId="5" fillId="9" borderId="4" xfId="0" applyNumberFormat="1" applyFont="1" applyFill="1" applyBorder="1" applyAlignment="1" applyProtection="1">
      <alignment horizontal="center"/>
    </xf>
    <xf numFmtId="0" fontId="5" fillId="9" borderId="4" xfId="0" applyNumberFormat="1" applyFont="1" applyFill="1" applyBorder="1" applyAlignment="1" applyProtection="1">
      <alignment horizontal="center"/>
      <protection locked="0"/>
    </xf>
    <xf numFmtId="0" fontId="6" fillId="9" borderId="4" xfId="0" applyNumberFormat="1" applyFont="1" applyFill="1" applyBorder="1" applyAlignment="1" applyProtection="1">
      <alignment horizontal="center"/>
    </xf>
    <xf numFmtId="0" fontId="6" fillId="9" borderId="5" xfId="0" applyNumberFormat="1" applyFont="1" applyFill="1" applyBorder="1" applyAlignment="1" applyProtection="1">
      <alignment horizontal="center"/>
    </xf>
    <xf numFmtId="2" fontId="5" fillId="9" borderId="6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/>
    </xf>
    <xf numFmtId="0" fontId="10" fillId="0" borderId="0" xfId="0" applyFont="1"/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1" fillId="10" borderId="9" xfId="0" applyNumberFormat="1" applyFont="1" applyFill="1" applyBorder="1" applyAlignment="1" applyProtection="1">
      <alignment horizontal="center"/>
      <protection locked="0"/>
    </xf>
    <xf numFmtId="0" fontId="1" fillId="10" borderId="9" xfId="0" applyNumberFormat="1" applyFont="1" applyFill="1" applyBorder="1" applyAlignment="1" applyProtection="1">
      <alignment horizontal="center"/>
    </xf>
    <xf numFmtId="0" fontId="5" fillId="5" borderId="12" xfId="0" applyNumberFormat="1" applyFont="1" applyFill="1" applyBorder="1" applyAlignment="1" applyProtection="1">
      <alignment horizontal="center"/>
      <protection locked="0"/>
    </xf>
    <xf numFmtId="0" fontId="5" fillId="5" borderId="9" xfId="0" applyNumberFormat="1" applyFont="1" applyFill="1" applyBorder="1" applyAlignment="1" applyProtection="1">
      <alignment horizontal="center"/>
      <protection locked="0"/>
    </xf>
    <xf numFmtId="0" fontId="1" fillId="10" borderId="12" xfId="0" applyNumberFormat="1" applyFont="1" applyFill="1" applyBorder="1" applyAlignment="1" applyProtection="1">
      <alignment horizontal="center"/>
    </xf>
    <xf numFmtId="0" fontId="5" fillId="11" borderId="9" xfId="0" applyNumberFormat="1" applyFont="1" applyFill="1" applyBorder="1" applyAlignment="1" applyProtection="1">
      <alignment horizontal="center"/>
      <protection locked="0"/>
    </xf>
    <xf numFmtId="0" fontId="5" fillId="11" borderId="9" xfId="0" applyNumberFormat="1" applyFont="1" applyFill="1" applyBorder="1" applyAlignment="1" applyProtection="1">
      <alignment horizontal="center"/>
    </xf>
    <xf numFmtId="0" fontId="1" fillId="10" borderId="12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</xf>
    <xf numFmtId="2" fontId="3" fillId="0" borderId="18" xfId="0" applyNumberFormat="1" applyFont="1" applyFill="1" applyBorder="1" applyAlignment="1" applyProtection="1">
      <alignment horizontal="center" vertical="center"/>
    </xf>
    <xf numFmtId="2" fontId="3" fillId="0" borderId="29" xfId="0" applyNumberFormat="1" applyFont="1" applyFill="1" applyBorder="1" applyAlignment="1" applyProtection="1">
      <alignment horizontal="center" vertical="center"/>
    </xf>
    <xf numFmtId="49" fontId="2" fillId="7" borderId="0" xfId="0" applyNumberFormat="1" applyFont="1" applyFill="1" applyBorder="1" applyAlignment="1" applyProtection="1">
      <alignment horizontal="center"/>
    </xf>
    <xf numFmtId="49" fontId="2" fillId="7" borderId="3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2" fontId="3" fillId="0" borderId="11" xfId="0" applyNumberFormat="1" applyFont="1" applyFill="1" applyBorder="1" applyAlignment="1" applyProtection="1">
      <alignment horizontal="center" vertic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49" fontId="2" fillId="7" borderId="33" xfId="0" applyNumberFormat="1" applyFont="1" applyFill="1" applyBorder="1" applyAlignment="1" applyProtection="1">
      <alignment horizontal="center"/>
    </xf>
    <xf numFmtId="49" fontId="2" fillId="7" borderId="32" xfId="0" applyNumberFormat="1" applyFont="1" applyFill="1" applyBorder="1" applyAlignment="1" applyProtection="1">
      <alignment horizontal="center"/>
    </xf>
    <xf numFmtId="2" fontId="3" fillId="0" borderId="18" xfId="0" applyNumberFormat="1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center"/>
    </xf>
    <xf numFmtId="49" fontId="2" fillId="3" borderId="21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</xf>
    <xf numFmtId="2" fontId="5" fillId="5" borderId="0" xfId="0" applyNumberFormat="1" applyFont="1" applyFill="1" applyBorder="1" applyAlignment="1" applyProtection="1">
      <alignment horizontal="center"/>
    </xf>
    <xf numFmtId="0" fontId="1" fillId="12" borderId="0" xfId="0" applyNumberFormat="1" applyFont="1" applyFill="1" applyBorder="1" applyAlignment="1" applyProtection="1">
      <alignment horizontal="center"/>
    </xf>
    <xf numFmtId="0" fontId="0" fillId="12" borderId="0" xfId="0" applyFill="1"/>
    <xf numFmtId="0" fontId="2" fillId="5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2" fontId="0" fillId="1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8" borderId="0" xfId="0" applyNumberFormat="1" applyFont="1" applyFill="1" applyBorder="1" applyAlignment="1" applyProtection="1">
      <alignment horizontal="center"/>
    </xf>
    <xf numFmtId="0" fontId="1" fillId="8" borderId="0" xfId="0" applyNumberFormat="1" applyFont="1" applyFill="1" applyBorder="1" applyAlignment="1" applyProtection="1">
      <alignment horizontal="left"/>
    </xf>
    <xf numFmtId="2" fontId="1" fillId="8" borderId="0" xfId="0" applyNumberFormat="1" applyFont="1" applyFill="1" applyBorder="1" applyAlignment="1" applyProtection="1">
      <alignment horizontal="center"/>
    </xf>
    <xf numFmtId="0" fontId="12" fillId="5" borderId="0" xfId="0" applyFont="1" applyFill="1" applyAlignment="1">
      <alignment horizontal="left"/>
    </xf>
    <xf numFmtId="0" fontId="0" fillId="9" borderId="0" xfId="0" applyFill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0</xdr:row>
      <xdr:rowOff>1</xdr:rowOff>
    </xdr:from>
    <xdr:to>
      <xdr:col>18</xdr:col>
      <xdr:colOff>433916</xdr:colOff>
      <xdr:row>5</xdr:row>
      <xdr:rowOff>137583</xdr:rowOff>
    </xdr:to>
    <xdr:pic>
      <xdr:nvPicPr>
        <xdr:cNvPr id="8" name="Pilt 7" descr="ba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167" y="1"/>
          <a:ext cx="1598083" cy="1142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190500</xdr:colOff>
      <xdr:row>33</xdr:row>
      <xdr:rowOff>52916</xdr:rowOff>
    </xdr:from>
    <xdr:to>
      <xdr:col>18</xdr:col>
      <xdr:colOff>275166</xdr:colOff>
      <xdr:row>39</xdr:row>
      <xdr:rowOff>74084</xdr:rowOff>
    </xdr:to>
    <xdr:pic>
      <xdr:nvPicPr>
        <xdr:cNvPr id="9" name="Pilt 8" descr="bann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833" y="6424083"/>
          <a:ext cx="1598083" cy="12170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402167</xdr:colOff>
      <xdr:row>62</xdr:row>
      <xdr:rowOff>158750</xdr:rowOff>
    </xdr:from>
    <xdr:to>
      <xdr:col>18</xdr:col>
      <xdr:colOff>391582</xdr:colOff>
      <xdr:row>69</xdr:row>
      <xdr:rowOff>52918</xdr:rowOff>
    </xdr:to>
    <xdr:pic>
      <xdr:nvPicPr>
        <xdr:cNvPr id="10" name="Pilt 9" descr="banne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2901083"/>
          <a:ext cx="1502832" cy="1291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22"/>
  <sheetViews>
    <sheetView tabSelected="1" topLeftCell="A7" zoomScale="90" zoomScaleNormal="90" workbookViewId="0">
      <selection activeCell="A52" sqref="A52"/>
    </sheetView>
  </sheetViews>
  <sheetFormatPr defaultRowHeight="15" x14ac:dyDescent="0.25"/>
  <cols>
    <col min="1" max="1" width="3.85546875" customWidth="1"/>
    <col min="2" max="2" width="4.42578125" customWidth="1"/>
    <col min="3" max="3" width="20.140625" customWidth="1"/>
    <col min="4" max="4" width="10.85546875" customWidth="1"/>
    <col min="5" max="5" width="10" customWidth="1"/>
    <col min="6" max="6" width="7" customWidth="1"/>
    <col min="7" max="7" width="8.140625" customWidth="1"/>
    <col min="8" max="11" width="6.7109375" customWidth="1"/>
    <col min="12" max="12" width="6.85546875" customWidth="1"/>
    <col min="13" max="15" width="6.7109375" customWidth="1"/>
    <col min="16" max="16" width="7" customWidth="1"/>
    <col min="17" max="17" width="4.28515625" customWidth="1"/>
    <col min="18" max="18" width="4.7109375" customWidth="1"/>
    <col min="19" max="19" width="7.7109375" customWidth="1"/>
  </cols>
  <sheetData>
    <row r="4" spans="1:19" ht="18" x14ac:dyDescent="0.25">
      <c r="A4" s="1"/>
      <c r="B4" s="144" t="s">
        <v>64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15.75" x14ac:dyDescent="0.25">
      <c r="A5" s="1"/>
      <c r="B5" s="145" t="s">
        <v>75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x14ac:dyDescent="0.25">
      <c r="A6" s="1"/>
      <c r="B6" s="3"/>
      <c r="C6" s="3" t="s"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3"/>
      <c r="S6" s="3"/>
    </row>
    <row r="7" spans="1:19" x14ac:dyDescent="0.25">
      <c r="A7" s="1"/>
      <c r="B7" s="3"/>
      <c r="C7" s="3" t="s">
        <v>53</v>
      </c>
      <c r="D7" s="3"/>
      <c r="E7" s="3"/>
      <c r="F7" s="3"/>
      <c r="G7" s="3"/>
      <c r="H7" s="3" t="s">
        <v>1</v>
      </c>
      <c r="I7" s="3"/>
      <c r="J7" s="3"/>
      <c r="K7" s="3"/>
      <c r="L7" s="3"/>
      <c r="M7" s="3"/>
      <c r="N7" s="3" t="s">
        <v>69</v>
      </c>
      <c r="O7" s="3"/>
      <c r="P7" s="3"/>
      <c r="Q7" s="3"/>
      <c r="R7" s="63"/>
      <c r="S7" s="3"/>
    </row>
    <row r="8" spans="1:19" ht="15.75" thickBot="1" x14ac:dyDescent="0.3">
      <c r="A8" s="1"/>
      <c r="B8" s="4"/>
      <c r="C8" s="3"/>
      <c r="D8" s="1"/>
      <c r="E8" s="5"/>
      <c r="F8" s="6"/>
      <c r="G8" s="4"/>
      <c r="H8" s="4"/>
      <c r="I8" s="4"/>
      <c r="J8" s="4"/>
      <c r="K8" s="4"/>
      <c r="L8" s="7"/>
      <c r="M8" s="7"/>
      <c r="N8" s="8"/>
      <c r="O8" s="9"/>
      <c r="P8" s="9"/>
      <c r="Q8" s="10"/>
      <c r="R8" s="10"/>
      <c r="S8" s="9"/>
    </row>
    <row r="9" spans="1:19" x14ac:dyDescent="0.25">
      <c r="A9" s="11"/>
      <c r="B9" s="140" t="s">
        <v>2</v>
      </c>
      <c r="C9" s="140"/>
      <c r="D9" s="140"/>
      <c r="E9" s="140"/>
      <c r="F9" s="140"/>
      <c r="G9" s="141"/>
      <c r="H9" s="142" t="s">
        <v>3</v>
      </c>
      <c r="I9" s="140"/>
      <c r="J9" s="140"/>
      <c r="K9" s="140"/>
      <c r="L9" s="140"/>
      <c r="M9" s="141"/>
      <c r="N9" s="142" t="s">
        <v>4</v>
      </c>
      <c r="O9" s="140"/>
      <c r="P9" s="140"/>
      <c r="Q9" s="140"/>
      <c r="R9" s="140"/>
      <c r="S9" s="143"/>
    </row>
    <row r="10" spans="1:19" x14ac:dyDescent="0.25">
      <c r="A10" s="12" t="s">
        <v>5</v>
      </c>
      <c r="B10" s="136" t="s">
        <v>6</v>
      </c>
      <c r="C10" s="136" t="s">
        <v>7</v>
      </c>
      <c r="D10" s="136" t="s">
        <v>8</v>
      </c>
      <c r="E10" s="156" t="s">
        <v>68</v>
      </c>
      <c r="F10" s="138" t="s">
        <v>89</v>
      </c>
      <c r="G10" s="119" t="s">
        <v>11</v>
      </c>
      <c r="H10" s="127" t="s">
        <v>12</v>
      </c>
      <c r="I10" s="128"/>
      <c r="J10" s="129"/>
      <c r="K10" s="127" t="s">
        <v>13</v>
      </c>
      <c r="L10" s="128"/>
      <c r="M10" s="129"/>
      <c r="N10" s="136" t="s">
        <v>91</v>
      </c>
      <c r="O10" s="136" t="s">
        <v>90</v>
      </c>
      <c r="P10" s="130" t="s">
        <v>16</v>
      </c>
      <c r="Q10" s="132" t="s">
        <v>17</v>
      </c>
      <c r="R10" s="73" t="s">
        <v>65</v>
      </c>
      <c r="S10" s="148" t="s">
        <v>67</v>
      </c>
    </row>
    <row r="11" spans="1:19" x14ac:dyDescent="0.25">
      <c r="A11" s="14" t="s">
        <v>19</v>
      </c>
      <c r="B11" s="153"/>
      <c r="C11" s="153"/>
      <c r="D11" s="153"/>
      <c r="E11" s="157"/>
      <c r="F11" s="158"/>
      <c r="G11" s="159"/>
      <c r="H11" s="13">
        <v>1</v>
      </c>
      <c r="I11" s="13">
        <v>2</v>
      </c>
      <c r="J11" s="13">
        <v>3</v>
      </c>
      <c r="K11" s="13">
        <v>1</v>
      </c>
      <c r="L11" s="13">
        <v>2</v>
      </c>
      <c r="M11" s="13">
        <v>3</v>
      </c>
      <c r="N11" s="153"/>
      <c r="O11" s="153"/>
      <c r="P11" s="154"/>
      <c r="Q11" s="155"/>
      <c r="R11" s="74" t="s">
        <v>66</v>
      </c>
      <c r="S11" s="149"/>
    </row>
    <row r="12" spans="1:19" x14ac:dyDescent="0.25">
      <c r="A12" s="15"/>
      <c r="B12" s="150" t="s">
        <v>20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2"/>
    </row>
    <row r="13" spans="1:19" x14ac:dyDescent="0.25">
      <c r="A13" s="16"/>
      <c r="B13" s="17"/>
      <c r="C13" s="17"/>
      <c r="D13" s="17"/>
      <c r="E13" s="17"/>
      <c r="F13" s="17" t="s">
        <v>92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68"/>
      <c r="S13" s="18"/>
    </row>
    <row r="14" spans="1:19" x14ac:dyDescent="0.25">
      <c r="A14" s="19">
        <v>45</v>
      </c>
      <c r="B14" s="20">
        <v>1</v>
      </c>
      <c r="C14" s="21" t="s">
        <v>21</v>
      </c>
      <c r="D14" s="22" t="s">
        <v>22</v>
      </c>
      <c r="E14" s="25" t="s">
        <v>71</v>
      </c>
      <c r="F14" s="23">
        <v>37.6</v>
      </c>
      <c r="G14" s="24">
        <f>POWER(10,(0.783497476*(LOG10(F14/153.655)*LOG10(F14/153.655))))</f>
        <v>1.9626359029560347</v>
      </c>
      <c r="H14" s="21">
        <v>26</v>
      </c>
      <c r="I14" s="113">
        <v>30</v>
      </c>
      <c r="J14" s="115" t="s">
        <v>94</v>
      </c>
      <c r="K14" s="21">
        <v>30</v>
      </c>
      <c r="L14" s="113">
        <v>33</v>
      </c>
      <c r="M14" s="113">
        <v>35</v>
      </c>
      <c r="N14" s="25">
        <f>MAX(H14:J14)</f>
        <v>30</v>
      </c>
      <c r="O14" s="25">
        <f t="shared" ref="O14:O23" si="0">MAX(K14:M14)</f>
        <v>35</v>
      </c>
      <c r="P14" s="26">
        <f t="shared" ref="P14:P23" si="1">N14+O14</f>
        <v>65</v>
      </c>
      <c r="Q14" s="27" t="s">
        <v>103</v>
      </c>
      <c r="R14" s="69">
        <v>25</v>
      </c>
      <c r="S14" s="28">
        <f>P14*G14</f>
        <v>127.57133369214226</v>
      </c>
    </row>
    <row r="15" spans="1:19" x14ac:dyDescent="0.25">
      <c r="A15" s="16"/>
      <c r="B15" s="17"/>
      <c r="C15" s="17"/>
      <c r="D15" s="17"/>
      <c r="E15" s="17"/>
      <c r="F15" s="17" t="s">
        <v>70</v>
      </c>
      <c r="G15" s="1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68"/>
      <c r="S15" s="18"/>
    </row>
    <row r="16" spans="1:19" x14ac:dyDescent="0.25">
      <c r="A16" s="29">
        <v>46</v>
      </c>
      <c r="B16" s="30">
        <v>1</v>
      </c>
      <c r="C16" s="31" t="s">
        <v>26</v>
      </c>
      <c r="D16" s="32" t="s">
        <v>27</v>
      </c>
      <c r="E16" s="35" t="s">
        <v>71</v>
      </c>
      <c r="F16" s="33">
        <v>61.4</v>
      </c>
      <c r="G16" s="34">
        <f>POWER(10,(0.783497476*(LOG10(F16/153.655)*LOG10(F16/153.655))))</f>
        <v>1.3315123364121253</v>
      </c>
      <c r="H16" s="31">
        <v>29</v>
      </c>
      <c r="I16" s="114">
        <v>32</v>
      </c>
      <c r="J16" s="36">
        <v>34</v>
      </c>
      <c r="K16" s="31">
        <v>39</v>
      </c>
      <c r="L16" s="114">
        <v>41</v>
      </c>
      <c r="M16" s="114">
        <v>45</v>
      </c>
      <c r="N16" s="35">
        <f>MAX(H16:J16)</f>
        <v>34</v>
      </c>
      <c r="O16" s="35">
        <f t="shared" si="0"/>
        <v>45</v>
      </c>
      <c r="P16" s="36">
        <f t="shared" si="1"/>
        <v>79</v>
      </c>
      <c r="Q16" s="37" t="s">
        <v>102</v>
      </c>
      <c r="R16" s="70">
        <v>22</v>
      </c>
      <c r="S16" s="38">
        <f>P16*G16</f>
        <v>105.1894745765579</v>
      </c>
    </row>
    <row r="17" spans="1:19" ht="14.45" x14ac:dyDescent="0.3">
      <c r="A17" s="29">
        <v>8</v>
      </c>
      <c r="B17" s="30">
        <v>2</v>
      </c>
      <c r="C17" s="31" t="s">
        <v>24</v>
      </c>
      <c r="D17" s="32">
        <v>39257</v>
      </c>
      <c r="E17" s="35" t="s">
        <v>72</v>
      </c>
      <c r="F17" s="33">
        <v>62.3</v>
      </c>
      <c r="G17" s="34">
        <f>POWER(10,(0.783497476*(LOG10(F17/153.655)*LOG10(F17/153.655))))</f>
        <v>1.319566815903503</v>
      </c>
      <c r="H17" s="31">
        <v>49</v>
      </c>
      <c r="I17" s="114">
        <v>54</v>
      </c>
      <c r="J17" s="112" t="s">
        <v>97</v>
      </c>
      <c r="K17" s="31">
        <v>65</v>
      </c>
      <c r="L17" s="116">
        <v>70</v>
      </c>
      <c r="M17" s="111" t="s">
        <v>101</v>
      </c>
      <c r="N17" s="35">
        <f>MAX(H17:J17)</f>
        <v>54</v>
      </c>
      <c r="O17" s="35">
        <f t="shared" si="0"/>
        <v>70</v>
      </c>
      <c r="P17" s="117">
        <f t="shared" si="1"/>
        <v>124</v>
      </c>
      <c r="Q17" s="37" t="s">
        <v>103</v>
      </c>
      <c r="R17" s="70">
        <v>25</v>
      </c>
      <c r="S17" s="38">
        <f>P17*G17</f>
        <v>163.62628517203439</v>
      </c>
    </row>
    <row r="18" spans="1:19" x14ac:dyDescent="0.25">
      <c r="A18" s="16"/>
      <c r="B18" s="39"/>
      <c r="C18" s="39"/>
      <c r="D18" s="40"/>
      <c r="E18" s="39"/>
      <c r="F18" s="41" t="s">
        <v>36</v>
      </c>
      <c r="G18" s="42"/>
      <c r="H18" s="77"/>
      <c r="I18" s="78"/>
      <c r="J18" s="79"/>
      <c r="K18" s="77"/>
      <c r="L18" s="78"/>
      <c r="M18" s="78"/>
      <c r="N18" s="79"/>
      <c r="O18" s="79"/>
      <c r="P18" s="79"/>
      <c r="Q18" s="80"/>
      <c r="R18" s="81"/>
      <c r="S18" s="43"/>
    </row>
    <row r="19" spans="1:19" x14ac:dyDescent="0.25">
      <c r="A19" s="29">
        <v>62</v>
      </c>
      <c r="B19" s="30">
        <v>1</v>
      </c>
      <c r="C19" s="31" t="s">
        <v>25</v>
      </c>
      <c r="D19" s="32">
        <v>38951</v>
      </c>
      <c r="E19" s="35" t="s">
        <v>71</v>
      </c>
      <c r="F19" s="33">
        <v>64.599999999999994</v>
      </c>
      <c r="G19" s="34">
        <f>POWER(10,(0.783497476*(LOG10(F19/153.655)*LOG10(F19/153.655))))</f>
        <v>1.2910793283651669</v>
      </c>
      <c r="H19" s="31">
        <v>42</v>
      </c>
      <c r="I19" s="114">
        <v>47</v>
      </c>
      <c r="J19" s="112" t="s">
        <v>96</v>
      </c>
      <c r="K19" s="31">
        <v>55</v>
      </c>
      <c r="L19" s="114">
        <v>60</v>
      </c>
      <c r="M19" s="111" t="s">
        <v>100</v>
      </c>
      <c r="N19" s="35">
        <f>MAX(H19:J19)</f>
        <v>47</v>
      </c>
      <c r="O19" s="35">
        <f t="shared" si="0"/>
        <v>60</v>
      </c>
      <c r="P19" s="36">
        <f t="shared" si="1"/>
        <v>107</v>
      </c>
      <c r="Q19" s="37" t="s">
        <v>103</v>
      </c>
      <c r="R19" s="70">
        <v>25</v>
      </c>
      <c r="S19" s="38">
        <f>P19*G19</f>
        <v>138.14548813507287</v>
      </c>
    </row>
    <row r="20" spans="1:19" x14ac:dyDescent="0.25">
      <c r="A20" s="16"/>
      <c r="B20" s="39"/>
      <c r="C20" s="39"/>
      <c r="D20" s="40"/>
      <c r="E20" s="39"/>
      <c r="F20" s="41" t="s">
        <v>58</v>
      </c>
      <c r="G20" s="42"/>
      <c r="H20" s="77"/>
      <c r="I20" s="78"/>
      <c r="J20" s="79"/>
      <c r="K20" s="77"/>
      <c r="L20" s="78"/>
      <c r="M20" s="78"/>
      <c r="N20" s="79"/>
      <c r="O20" s="79"/>
      <c r="P20" s="79"/>
      <c r="Q20" s="80"/>
      <c r="R20" s="71"/>
      <c r="S20" s="43"/>
    </row>
    <row r="21" spans="1:19" x14ac:dyDescent="0.25">
      <c r="A21" s="19">
        <v>21</v>
      </c>
      <c r="B21" s="20">
        <v>1</v>
      </c>
      <c r="C21" s="26" t="s">
        <v>73</v>
      </c>
      <c r="D21" s="22">
        <v>35418</v>
      </c>
      <c r="E21" s="25" t="s">
        <v>71</v>
      </c>
      <c r="F21" s="23">
        <v>76</v>
      </c>
      <c r="G21" s="24">
        <f>POWER(10,(0.783497476*(LOG10(F21/153.655)*LOG10(F21/153.655))))</f>
        <v>1.1836836505909252</v>
      </c>
      <c r="H21" s="21">
        <v>40</v>
      </c>
      <c r="I21" s="113">
        <v>45</v>
      </c>
      <c r="J21" s="115" t="s">
        <v>95</v>
      </c>
      <c r="K21" s="21">
        <v>55</v>
      </c>
      <c r="L21" s="113">
        <v>62</v>
      </c>
      <c r="M21" s="113">
        <v>65</v>
      </c>
      <c r="N21" s="25">
        <f>MAX(H21:J21)</f>
        <v>45</v>
      </c>
      <c r="O21" s="25">
        <f t="shared" si="0"/>
        <v>65</v>
      </c>
      <c r="P21" s="26">
        <f t="shared" si="1"/>
        <v>110</v>
      </c>
      <c r="Q21" s="27" t="s">
        <v>103</v>
      </c>
      <c r="R21" s="69">
        <v>25</v>
      </c>
      <c r="S21" s="28">
        <f>P21*G21</f>
        <v>130.20520156500177</v>
      </c>
    </row>
    <row r="22" spans="1:19" x14ac:dyDescent="0.25">
      <c r="A22" s="16"/>
      <c r="B22" s="39"/>
      <c r="C22" s="39"/>
      <c r="D22" s="40"/>
      <c r="E22" s="39"/>
      <c r="F22" s="41" t="s">
        <v>37</v>
      </c>
      <c r="G22" s="42"/>
      <c r="H22" s="77"/>
      <c r="I22" s="78"/>
      <c r="J22" s="79"/>
      <c r="K22" s="77"/>
      <c r="L22" s="78"/>
      <c r="M22" s="78"/>
      <c r="N22" s="79"/>
      <c r="O22" s="79"/>
      <c r="P22" s="79"/>
      <c r="Q22" s="80"/>
      <c r="R22" s="71"/>
      <c r="S22" s="43"/>
    </row>
    <row r="23" spans="1:19" ht="15.75" thickBot="1" x14ac:dyDescent="0.3">
      <c r="A23" s="19">
        <v>56</v>
      </c>
      <c r="B23" s="20">
        <v>1</v>
      </c>
      <c r="C23" s="26" t="s">
        <v>56</v>
      </c>
      <c r="D23" s="22" t="s">
        <v>57</v>
      </c>
      <c r="E23" s="20" t="s">
        <v>71</v>
      </c>
      <c r="F23" s="23">
        <v>79.900000000000006</v>
      </c>
      <c r="G23" s="24">
        <f>POWER(10,(0.783497476*(LOG10(F23/153.655)*LOG10(F23/153.655))))</f>
        <v>1.1566280909340747</v>
      </c>
      <c r="H23" s="21">
        <v>25</v>
      </c>
      <c r="I23" s="113">
        <v>30</v>
      </c>
      <c r="J23" s="26">
        <v>35</v>
      </c>
      <c r="K23" s="21">
        <v>35</v>
      </c>
      <c r="L23" s="113">
        <v>40</v>
      </c>
      <c r="M23" s="113">
        <v>45</v>
      </c>
      <c r="N23" s="25">
        <f>MAX(H23:J23)</f>
        <v>35</v>
      </c>
      <c r="O23" s="25">
        <f t="shared" si="0"/>
        <v>45</v>
      </c>
      <c r="P23" s="26">
        <f t="shared" si="1"/>
        <v>80</v>
      </c>
      <c r="Q23" s="27" t="s">
        <v>103</v>
      </c>
      <c r="R23" s="69">
        <v>25</v>
      </c>
      <c r="S23" s="28">
        <f>P23*G23</f>
        <v>92.53024727472598</v>
      </c>
    </row>
    <row r="24" spans="1:19" ht="15.75" thickBot="1" x14ac:dyDescent="0.3">
      <c r="A24" s="56"/>
      <c r="B24" s="146" t="s">
        <v>40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1:19" x14ac:dyDescent="0.25">
      <c r="A25" s="83"/>
      <c r="B25" s="84"/>
      <c r="C25" s="84"/>
      <c r="D25" s="85"/>
      <c r="E25" s="84"/>
      <c r="F25" s="86" t="s">
        <v>23</v>
      </c>
      <c r="G25" s="87"/>
      <c r="H25" s="84"/>
      <c r="I25" s="88"/>
      <c r="J25" s="89"/>
      <c r="K25" s="84"/>
      <c r="L25" s="88"/>
      <c r="M25" s="88"/>
      <c r="N25" s="89"/>
      <c r="O25" s="89"/>
      <c r="P25" s="89"/>
      <c r="Q25" s="90"/>
      <c r="R25" s="91"/>
      <c r="S25" s="92"/>
    </row>
    <row r="26" spans="1:19" x14ac:dyDescent="0.25">
      <c r="A26" s="29">
        <v>21</v>
      </c>
      <c r="B26" s="58">
        <v>1</v>
      </c>
      <c r="C26" s="36" t="s">
        <v>43</v>
      </c>
      <c r="D26" s="32">
        <v>39960</v>
      </c>
      <c r="E26" s="30" t="s">
        <v>71</v>
      </c>
      <c r="F26" s="33">
        <v>51.4</v>
      </c>
      <c r="G26" s="34">
        <f>POWER(10,(0.75194503*(LOG10(F26/175.508)*LOG10(F26/175.508))))</f>
        <v>1.6363905363934375</v>
      </c>
      <c r="H26" s="31">
        <v>18</v>
      </c>
      <c r="I26" s="111" t="s">
        <v>93</v>
      </c>
      <c r="J26" s="112" t="s">
        <v>93</v>
      </c>
      <c r="K26" s="31">
        <v>20</v>
      </c>
      <c r="L26" s="114">
        <v>23</v>
      </c>
      <c r="M26" s="111" t="s">
        <v>98</v>
      </c>
      <c r="N26" s="35">
        <f t="shared" ref="N26:N27" si="2">MAX(H26:J26)</f>
        <v>18</v>
      </c>
      <c r="O26" s="35">
        <f t="shared" ref="O26:O27" si="3">MAX(K26:M26)</f>
        <v>23</v>
      </c>
      <c r="P26" s="36">
        <f t="shared" ref="P26:P27" si="4">N26+O26</f>
        <v>41</v>
      </c>
      <c r="Q26" s="37" t="s">
        <v>102</v>
      </c>
      <c r="R26" s="70">
        <v>22</v>
      </c>
      <c r="S26" s="38">
        <f t="shared" ref="S26:S27" si="5">P26*G26</f>
        <v>67.092011992130935</v>
      </c>
    </row>
    <row r="27" spans="1:19" x14ac:dyDescent="0.25">
      <c r="A27" s="29">
        <v>17</v>
      </c>
      <c r="B27" s="58">
        <v>2</v>
      </c>
      <c r="C27" s="31" t="s">
        <v>41</v>
      </c>
      <c r="D27" s="32">
        <v>40442</v>
      </c>
      <c r="E27" s="30" t="s">
        <v>71</v>
      </c>
      <c r="F27" s="33">
        <v>32</v>
      </c>
      <c r="G27" s="34">
        <f>POWER(10,(0.75194503*(LOG10(F27/175.508)*LOG10(F27/175.508))))</f>
        <v>2.5752315961812977</v>
      </c>
      <c r="H27" s="31">
        <v>29</v>
      </c>
      <c r="I27" s="114">
        <v>31</v>
      </c>
      <c r="J27" s="36">
        <v>33</v>
      </c>
      <c r="K27" s="31">
        <v>37</v>
      </c>
      <c r="L27" s="114">
        <v>40</v>
      </c>
      <c r="M27" s="111" t="s">
        <v>99</v>
      </c>
      <c r="N27" s="35">
        <f t="shared" si="2"/>
        <v>33</v>
      </c>
      <c r="O27" s="35">
        <f t="shared" si="3"/>
        <v>40</v>
      </c>
      <c r="P27" s="36">
        <f t="shared" si="4"/>
        <v>73</v>
      </c>
      <c r="Q27" s="37" t="s">
        <v>103</v>
      </c>
      <c r="R27" s="70">
        <v>25</v>
      </c>
      <c r="S27" s="38">
        <f t="shared" si="5"/>
        <v>187.99190652123474</v>
      </c>
    </row>
    <row r="28" spans="1:19" x14ac:dyDescent="0.25">
      <c r="A28" s="1"/>
      <c r="B28" s="4"/>
      <c r="C28" s="4"/>
      <c r="D28" s="44"/>
      <c r="E28" s="4"/>
      <c r="F28" s="45"/>
      <c r="G28" s="46"/>
      <c r="H28" s="4"/>
      <c r="I28" s="7"/>
      <c r="J28" s="8"/>
      <c r="K28" s="4"/>
      <c r="L28" s="7"/>
      <c r="M28" s="7"/>
      <c r="N28" s="8"/>
      <c r="O28" s="8"/>
      <c r="P28" s="8"/>
      <c r="Q28" s="47"/>
      <c r="R28" s="47"/>
      <c r="S28" s="48"/>
    </row>
    <row r="29" spans="1:19" x14ac:dyDescent="0.25">
      <c r="A29" s="1"/>
      <c r="B29" s="1"/>
      <c r="C29" s="49"/>
      <c r="D29" s="5"/>
      <c r="E29" s="1"/>
      <c r="F29" s="125" t="s">
        <v>28</v>
      </c>
      <c r="G29" s="125"/>
      <c r="H29" s="5" t="s">
        <v>29</v>
      </c>
      <c r="I29" s="5"/>
      <c r="J29" s="1"/>
      <c r="K29" s="7"/>
      <c r="L29" s="126" t="s">
        <v>30</v>
      </c>
      <c r="M29" s="126"/>
      <c r="N29" s="5" t="s">
        <v>31</v>
      </c>
      <c r="O29" s="9"/>
      <c r="P29" s="1"/>
      <c r="Q29" s="2"/>
      <c r="R29" s="2"/>
      <c r="S29" s="1"/>
    </row>
    <row r="30" spans="1:19" x14ac:dyDescent="0.25">
      <c r="A30" s="1"/>
      <c r="B30" s="1"/>
      <c r="C30" s="49"/>
      <c r="D30" s="5"/>
      <c r="E30" s="1"/>
      <c r="F30" s="50"/>
      <c r="G30" s="50"/>
      <c r="H30" s="5" t="s">
        <v>74</v>
      </c>
      <c r="I30" s="5"/>
      <c r="J30" s="1"/>
      <c r="K30" s="7"/>
      <c r="L30" s="49"/>
      <c r="M30" s="49" t="s">
        <v>33</v>
      </c>
      <c r="N30" s="5" t="s">
        <v>32</v>
      </c>
      <c r="O30" s="9"/>
      <c r="P30" s="1"/>
      <c r="Q30" s="2"/>
      <c r="R30" s="2"/>
      <c r="S30" s="1"/>
    </row>
    <row r="31" spans="1:19" x14ac:dyDescent="0.25">
      <c r="A31" s="1"/>
      <c r="B31" s="1"/>
      <c r="C31" s="49" t="s">
        <v>38</v>
      </c>
      <c r="D31" s="5" t="s">
        <v>59</v>
      </c>
      <c r="E31" s="1"/>
      <c r="F31" s="50"/>
      <c r="G31" s="50"/>
      <c r="H31" s="5" t="s">
        <v>34</v>
      </c>
      <c r="I31" s="5"/>
      <c r="J31" s="1"/>
      <c r="K31" s="7"/>
      <c r="L31" s="49"/>
      <c r="M31" s="49"/>
      <c r="N31" s="5"/>
      <c r="O31" s="9"/>
      <c r="P31" s="1"/>
      <c r="Q31" s="2"/>
      <c r="R31" s="2"/>
      <c r="S31" s="1"/>
    </row>
    <row r="32" spans="1:19" x14ac:dyDescent="0.25">
      <c r="A32" s="1"/>
      <c r="B32" s="1" t="s">
        <v>119</v>
      </c>
      <c r="C32" s="62"/>
      <c r="D32" s="5"/>
      <c r="E32" s="1"/>
      <c r="F32" s="61"/>
      <c r="G32" s="61"/>
      <c r="H32" s="5"/>
      <c r="I32" s="5"/>
      <c r="J32" s="1"/>
      <c r="K32" s="7"/>
      <c r="L32" s="62"/>
      <c r="M32" s="62"/>
      <c r="N32" s="5"/>
      <c r="O32" s="9"/>
      <c r="P32" s="1"/>
      <c r="Q32" s="2"/>
      <c r="R32" s="2"/>
      <c r="S32" s="1"/>
    </row>
    <row r="33" spans="1:19" x14ac:dyDescent="0.25">
      <c r="A33" s="1"/>
      <c r="B33" s="1"/>
      <c r="C33" s="62" t="s">
        <v>24</v>
      </c>
      <c r="D33" s="1" t="s">
        <v>120</v>
      </c>
      <c r="E33" s="1" t="s">
        <v>121</v>
      </c>
      <c r="F33" s="61"/>
      <c r="G33" s="61"/>
      <c r="H33" s="5"/>
      <c r="I33" s="5"/>
      <c r="J33" s="1"/>
      <c r="K33" s="7"/>
      <c r="L33" s="62"/>
      <c r="M33" s="62"/>
      <c r="N33" s="5"/>
      <c r="O33" s="9"/>
      <c r="P33" s="1"/>
      <c r="Q33" s="2"/>
      <c r="R33" s="2"/>
      <c r="S33" s="1"/>
    </row>
    <row r="34" spans="1:19" x14ac:dyDescent="0.25">
      <c r="A34" s="1"/>
      <c r="B34" s="1"/>
      <c r="C34" s="109"/>
      <c r="D34" s="5"/>
      <c r="E34" s="1"/>
      <c r="F34" s="108"/>
      <c r="G34" s="108"/>
      <c r="H34" s="5"/>
      <c r="I34" s="5"/>
      <c r="J34" s="1"/>
      <c r="K34" s="7"/>
      <c r="L34" s="109"/>
      <c r="M34" s="109"/>
      <c r="N34" s="5"/>
      <c r="O34" s="9"/>
      <c r="P34" s="1"/>
      <c r="Q34" s="2"/>
      <c r="R34" s="2"/>
      <c r="S34" s="1"/>
    </row>
    <row r="35" spans="1:19" x14ac:dyDescent="0.25">
      <c r="A35" s="1"/>
      <c r="B35" s="1"/>
      <c r="C35" s="65"/>
      <c r="D35" s="5"/>
      <c r="E35" s="1"/>
      <c r="F35" s="64"/>
      <c r="G35" s="64"/>
      <c r="H35" s="5"/>
      <c r="I35" s="5"/>
      <c r="J35" s="1"/>
      <c r="K35" s="7"/>
      <c r="L35" s="65"/>
      <c r="M35" s="65"/>
      <c r="N35" s="5"/>
      <c r="O35" s="9"/>
      <c r="P35" s="1"/>
      <c r="Q35" s="2"/>
      <c r="R35" s="2"/>
      <c r="S35" s="1"/>
    </row>
    <row r="36" spans="1:19" x14ac:dyDescent="0.25">
      <c r="A36" s="1"/>
      <c r="B36" s="1"/>
      <c r="C36" s="62"/>
      <c r="D36" s="5"/>
      <c r="E36" s="1"/>
      <c r="F36" s="61"/>
      <c r="G36" s="61"/>
      <c r="H36" s="5"/>
      <c r="I36" s="5"/>
      <c r="J36" s="1"/>
      <c r="K36" s="7"/>
      <c r="L36" s="62"/>
      <c r="M36" s="62"/>
      <c r="N36" s="5"/>
      <c r="O36" s="9"/>
      <c r="P36" s="1"/>
      <c r="Q36" s="2"/>
      <c r="R36" s="2"/>
      <c r="S36" s="1"/>
    </row>
    <row r="37" spans="1:19" ht="18" x14ac:dyDescent="0.25">
      <c r="A37" s="1"/>
      <c r="B37" s="144" t="s">
        <v>64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5.75" x14ac:dyDescent="0.25">
      <c r="A38" s="1"/>
      <c r="B38" s="145" t="s">
        <v>75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x14ac:dyDescent="0.25">
      <c r="A39" s="1"/>
      <c r="B39" s="1"/>
      <c r="C39" s="49"/>
      <c r="D39" s="5"/>
      <c r="E39" s="1"/>
      <c r="F39" s="50"/>
      <c r="G39" s="50"/>
      <c r="H39" s="5"/>
      <c r="I39" s="5"/>
      <c r="J39" s="1"/>
      <c r="K39" s="7"/>
      <c r="L39" s="49"/>
      <c r="M39" s="49"/>
      <c r="N39" s="5"/>
      <c r="O39" s="9"/>
      <c r="P39" s="1"/>
      <c r="Q39" s="2"/>
      <c r="R39" s="2"/>
      <c r="S39" s="1"/>
    </row>
    <row r="40" spans="1:19" s="107" customFormat="1" x14ac:dyDescent="0.25">
      <c r="A40" s="52"/>
      <c r="B40" s="52"/>
      <c r="C40" s="66" t="s">
        <v>55</v>
      </c>
      <c r="D40" s="52"/>
      <c r="E40" s="52"/>
      <c r="F40" s="104"/>
      <c r="G40" s="66"/>
      <c r="H40" s="52"/>
      <c r="I40" s="52"/>
      <c r="J40" s="52"/>
      <c r="K40" s="105"/>
      <c r="L40" s="66"/>
      <c r="M40" s="106"/>
      <c r="N40" s="52"/>
      <c r="O40" s="52"/>
      <c r="P40" s="52"/>
      <c r="Q40" s="2"/>
      <c r="R40" s="2"/>
      <c r="S40" s="52"/>
    </row>
    <row r="41" spans="1:19" x14ac:dyDescent="0.25">
      <c r="A41" s="1"/>
      <c r="B41" s="1"/>
      <c r="C41" s="3" t="s">
        <v>54</v>
      </c>
      <c r="D41" s="5"/>
      <c r="E41" s="1"/>
      <c r="F41" s="45"/>
      <c r="G41" s="8"/>
      <c r="H41" s="52" t="s">
        <v>35</v>
      </c>
      <c r="I41" s="5"/>
      <c r="J41" s="1"/>
      <c r="K41" s="7"/>
      <c r="L41" s="4"/>
      <c r="M41" s="51"/>
      <c r="N41" s="52" t="s">
        <v>79</v>
      </c>
      <c r="O41" s="52"/>
      <c r="P41" s="52"/>
      <c r="Q41" s="52"/>
      <c r="R41" s="52"/>
      <c r="S41" s="52"/>
    </row>
    <row r="42" spans="1:19" ht="15.75" thickBot="1" x14ac:dyDescent="0.3">
      <c r="A42" s="1"/>
      <c r="B42" s="4"/>
      <c r="C42" s="52"/>
      <c r="D42" s="1"/>
      <c r="E42" s="5"/>
      <c r="F42" s="45"/>
      <c r="G42" s="8"/>
      <c r="H42" s="51"/>
      <c r="I42" s="9"/>
      <c r="J42" s="1"/>
      <c r="K42" s="7"/>
      <c r="L42" s="7"/>
      <c r="M42" s="1"/>
      <c r="N42" s="1"/>
      <c r="O42" s="1"/>
      <c r="P42" s="1"/>
      <c r="Q42" s="2"/>
      <c r="R42" s="2"/>
      <c r="S42" s="1"/>
    </row>
    <row r="43" spans="1:19" x14ac:dyDescent="0.25">
      <c r="A43" s="53"/>
      <c r="B43" s="140" t="s">
        <v>2</v>
      </c>
      <c r="C43" s="140"/>
      <c r="D43" s="140"/>
      <c r="E43" s="140"/>
      <c r="F43" s="140"/>
      <c r="G43" s="141"/>
      <c r="H43" s="142" t="s">
        <v>3</v>
      </c>
      <c r="I43" s="140"/>
      <c r="J43" s="140"/>
      <c r="K43" s="140"/>
      <c r="L43" s="140"/>
      <c r="M43" s="141"/>
      <c r="N43" s="142" t="s">
        <v>4</v>
      </c>
      <c r="O43" s="140"/>
      <c r="P43" s="140"/>
      <c r="Q43" s="140"/>
      <c r="R43" s="140"/>
      <c r="S43" s="143"/>
    </row>
    <row r="44" spans="1:19" x14ac:dyDescent="0.25">
      <c r="A44" s="14" t="s">
        <v>5</v>
      </c>
      <c r="B44" s="134" t="s">
        <v>39</v>
      </c>
      <c r="C44" s="136" t="s">
        <v>7</v>
      </c>
      <c r="D44" s="136" t="s">
        <v>8</v>
      </c>
      <c r="E44" s="136" t="s">
        <v>9</v>
      </c>
      <c r="F44" s="138" t="s">
        <v>10</v>
      </c>
      <c r="G44" s="119" t="s">
        <v>11</v>
      </c>
      <c r="H44" s="127" t="s">
        <v>12</v>
      </c>
      <c r="I44" s="128"/>
      <c r="J44" s="129"/>
      <c r="K44" s="127" t="s">
        <v>13</v>
      </c>
      <c r="L44" s="128"/>
      <c r="M44" s="129"/>
      <c r="N44" s="130" t="s">
        <v>14</v>
      </c>
      <c r="O44" s="130" t="s">
        <v>15</v>
      </c>
      <c r="P44" s="130" t="s">
        <v>16</v>
      </c>
      <c r="Q44" s="132" t="s">
        <v>17</v>
      </c>
      <c r="R44" s="67" t="s">
        <v>65</v>
      </c>
      <c r="S44" s="121" t="s">
        <v>18</v>
      </c>
    </row>
    <row r="45" spans="1:19" ht="15.75" thickBot="1" x14ac:dyDescent="0.3">
      <c r="A45" s="55" t="s">
        <v>19</v>
      </c>
      <c r="B45" s="135"/>
      <c r="C45" s="137"/>
      <c r="D45" s="137"/>
      <c r="E45" s="137"/>
      <c r="F45" s="139"/>
      <c r="G45" s="120"/>
      <c r="H45" s="54">
        <v>1</v>
      </c>
      <c r="I45" s="54">
        <v>2</v>
      </c>
      <c r="J45" s="54">
        <v>3</v>
      </c>
      <c r="K45" s="54">
        <v>1</v>
      </c>
      <c r="L45" s="54">
        <v>2</v>
      </c>
      <c r="M45" s="54">
        <v>3</v>
      </c>
      <c r="N45" s="131"/>
      <c r="O45" s="131"/>
      <c r="P45" s="131"/>
      <c r="Q45" s="133"/>
      <c r="R45" s="72" t="s">
        <v>66</v>
      </c>
      <c r="S45" s="122"/>
    </row>
    <row r="46" spans="1:19" thickBot="1" x14ac:dyDescent="0.35">
      <c r="A46" s="56"/>
      <c r="B46" s="146" t="s">
        <v>40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7"/>
    </row>
    <row r="47" spans="1:19" ht="14.45" x14ac:dyDescent="0.3">
      <c r="A47" s="83"/>
      <c r="B47" s="93"/>
      <c r="C47" s="84"/>
      <c r="D47" s="85"/>
      <c r="E47" s="89"/>
      <c r="F47" s="86" t="s">
        <v>42</v>
      </c>
      <c r="G47" s="87"/>
      <c r="H47" s="84"/>
      <c r="I47" s="88"/>
      <c r="J47" s="89"/>
      <c r="K47" s="84"/>
      <c r="L47" s="88"/>
      <c r="M47" s="88"/>
      <c r="N47" s="89"/>
      <c r="O47" s="89"/>
      <c r="P47" s="89"/>
      <c r="Q47" s="90"/>
      <c r="R47" s="91"/>
      <c r="S47" s="92"/>
    </row>
    <row r="48" spans="1:19" x14ac:dyDescent="0.25">
      <c r="A48" s="29">
        <v>52</v>
      </c>
      <c r="B48" s="58">
        <v>1</v>
      </c>
      <c r="C48" s="31" t="s">
        <v>60</v>
      </c>
      <c r="D48" s="32">
        <v>39597</v>
      </c>
      <c r="E48" s="35" t="s">
        <v>71</v>
      </c>
      <c r="F48" s="33">
        <v>55.1</v>
      </c>
      <c r="G48" s="34">
        <f>POWER(10,(0.75194503*(LOG10(F48/175.508)*LOG10(F48/175.508))))</f>
        <v>1.5500967405231143</v>
      </c>
      <c r="H48" s="31">
        <v>32</v>
      </c>
      <c r="I48" s="114">
        <v>35</v>
      </c>
      <c r="J48" s="36">
        <v>38</v>
      </c>
      <c r="K48" s="31">
        <v>40</v>
      </c>
      <c r="L48" s="114">
        <v>45</v>
      </c>
      <c r="M48" s="114">
        <v>50</v>
      </c>
      <c r="N48" s="35">
        <f>MAX(H48:J48)</f>
        <v>38</v>
      </c>
      <c r="O48" s="35">
        <f>MAX(K48:M48)</f>
        <v>50</v>
      </c>
      <c r="P48" s="36">
        <f>N48+O48</f>
        <v>88</v>
      </c>
      <c r="Q48" s="37" t="s">
        <v>103</v>
      </c>
      <c r="R48" s="70">
        <v>25</v>
      </c>
      <c r="S48" s="38">
        <f>P48*G48</f>
        <v>136.40851316603406</v>
      </c>
    </row>
    <row r="49" spans="1:19" ht="14.45" x14ac:dyDescent="0.3">
      <c r="A49" s="83"/>
      <c r="B49" s="93"/>
      <c r="C49" s="84"/>
      <c r="D49" s="85"/>
      <c r="E49" s="89"/>
      <c r="F49" s="86" t="s">
        <v>44</v>
      </c>
      <c r="G49" s="87"/>
      <c r="H49" s="84"/>
      <c r="I49" s="88"/>
      <c r="J49" s="89"/>
      <c r="K49" s="84"/>
      <c r="L49" s="88"/>
      <c r="M49" s="88"/>
      <c r="N49" s="89"/>
      <c r="O49" s="89"/>
      <c r="P49" s="89"/>
      <c r="Q49" s="90"/>
      <c r="R49" s="91"/>
      <c r="S49" s="92"/>
    </row>
    <row r="50" spans="1:19" ht="14.45" x14ac:dyDescent="0.3">
      <c r="A50" s="29">
        <v>43</v>
      </c>
      <c r="B50" s="58">
        <v>1</v>
      </c>
      <c r="C50" s="31" t="s">
        <v>76</v>
      </c>
      <c r="D50" s="32">
        <v>37037</v>
      </c>
      <c r="E50" s="30" t="s">
        <v>72</v>
      </c>
      <c r="F50" s="33">
        <v>72.3</v>
      </c>
      <c r="G50" s="34">
        <f>POWER(10,(0.75194503*(LOG10(F50/175.508)*LOG10(F50/175.508))))</f>
        <v>1.2928522975974459</v>
      </c>
      <c r="H50" s="31">
        <v>85</v>
      </c>
      <c r="I50" s="114">
        <v>90</v>
      </c>
      <c r="J50" s="36">
        <v>95</v>
      </c>
      <c r="K50" s="31">
        <v>115</v>
      </c>
      <c r="L50" s="114">
        <v>120</v>
      </c>
      <c r="M50" s="114">
        <v>125</v>
      </c>
      <c r="N50" s="35">
        <f>MAX(H50:J50)</f>
        <v>95</v>
      </c>
      <c r="O50" s="35">
        <f>MAX(K50:M50)</f>
        <v>125</v>
      </c>
      <c r="P50" s="36">
        <f>N50+O50</f>
        <v>220</v>
      </c>
      <c r="Q50" s="37" t="s">
        <v>103</v>
      </c>
      <c r="R50" s="70">
        <v>25</v>
      </c>
      <c r="S50" s="38">
        <f>P50*G50</f>
        <v>284.42750547143811</v>
      </c>
    </row>
    <row r="51" spans="1:19" ht="14.45" x14ac:dyDescent="0.3">
      <c r="A51" s="83"/>
      <c r="B51" s="93"/>
      <c r="C51" s="84"/>
      <c r="D51" s="85"/>
      <c r="E51" s="89"/>
      <c r="F51" s="86" t="s">
        <v>37</v>
      </c>
      <c r="G51" s="87"/>
      <c r="H51" s="84"/>
      <c r="I51" s="88"/>
      <c r="J51" s="89"/>
      <c r="K51" s="84"/>
      <c r="L51" s="88"/>
      <c r="M51" s="88"/>
      <c r="N51" s="89"/>
      <c r="O51" s="89"/>
      <c r="P51" s="89"/>
      <c r="Q51" s="90"/>
      <c r="R51" s="91"/>
      <c r="S51" s="92"/>
    </row>
    <row r="52" spans="1:19" ht="14.45" x14ac:dyDescent="0.3">
      <c r="A52" s="29">
        <v>23</v>
      </c>
      <c r="B52" s="58">
        <v>1</v>
      </c>
      <c r="C52" s="31" t="s">
        <v>77</v>
      </c>
      <c r="D52" s="32">
        <v>37654</v>
      </c>
      <c r="E52" s="30" t="s">
        <v>72</v>
      </c>
      <c r="F52" s="33">
        <v>80.25</v>
      </c>
      <c r="G52" s="34">
        <f>POWER(10,(0.75194503*(LOG10(F52/175.508)*LOG10(F52/175.508))))</f>
        <v>1.2213752716991497</v>
      </c>
      <c r="H52" s="31">
        <v>130</v>
      </c>
      <c r="I52" s="111" t="s">
        <v>108</v>
      </c>
      <c r="J52" s="35">
        <v>0</v>
      </c>
      <c r="K52" s="31">
        <v>145</v>
      </c>
      <c r="L52" s="114">
        <v>150</v>
      </c>
      <c r="M52" s="111" t="s">
        <v>112</v>
      </c>
      <c r="N52" s="35">
        <f>MAX(H52:J52)</f>
        <v>130</v>
      </c>
      <c r="O52" s="35">
        <f>MAX(K52:M52)</f>
        <v>150</v>
      </c>
      <c r="P52" s="36">
        <f>N52+O52</f>
        <v>280</v>
      </c>
      <c r="Q52" s="37" t="s">
        <v>103</v>
      </c>
      <c r="R52" s="70">
        <v>25</v>
      </c>
      <c r="S52" s="38">
        <f>P52*G52</f>
        <v>341.98507607576192</v>
      </c>
    </row>
    <row r="53" spans="1:19" x14ac:dyDescent="0.25">
      <c r="A53" s="19">
        <v>61</v>
      </c>
      <c r="B53" s="57">
        <v>2</v>
      </c>
      <c r="C53" s="21" t="s">
        <v>45</v>
      </c>
      <c r="D53" s="22">
        <v>39270</v>
      </c>
      <c r="E53" s="20" t="s">
        <v>71</v>
      </c>
      <c r="F53" s="23">
        <v>77.900000000000006</v>
      </c>
      <c r="G53" s="24">
        <f>POWER(10,(0.75194503*(LOG10(F53/175.508)*LOG10(F53/175.508))))</f>
        <v>1.2404277267970287</v>
      </c>
      <c r="H53" s="21">
        <v>72</v>
      </c>
      <c r="I53" s="113">
        <v>77</v>
      </c>
      <c r="J53" s="115" t="s">
        <v>105</v>
      </c>
      <c r="K53" s="21">
        <v>85</v>
      </c>
      <c r="L53" s="113">
        <v>90</v>
      </c>
      <c r="M53" s="118" t="s">
        <v>109</v>
      </c>
      <c r="N53" s="25">
        <f>MAX(H53:J53)</f>
        <v>77</v>
      </c>
      <c r="O53" s="25">
        <f>MAX(K53:M53)</f>
        <v>90</v>
      </c>
      <c r="P53" s="26">
        <f>N53+O53</f>
        <v>167</v>
      </c>
      <c r="Q53" s="27" t="s">
        <v>102</v>
      </c>
      <c r="R53" s="69">
        <v>22</v>
      </c>
      <c r="S53" s="28">
        <f>P53*G53</f>
        <v>207.15143037510379</v>
      </c>
    </row>
    <row r="54" spans="1:19" x14ac:dyDescent="0.25">
      <c r="A54" s="83"/>
      <c r="B54" s="93"/>
      <c r="C54" s="84"/>
      <c r="D54" s="85"/>
      <c r="E54" s="89"/>
      <c r="F54" s="86" t="s">
        <v>48</v>
      </c>
      <c r="G54" s="87"/>
      <c r="H54" s="84"/>
      <c r="I54" s="88"/>
      <c r="J54" s="89"/>
      <c r="K54" s="84"/>
      <c r="L54" s="88"/>
      <c r="M54" s="88"/>
      <c r="N54" s="89"/>
      <c r="O54" s="89"/>
      <c r="P54" s="89"/>
      <c r="Q54" s="90"/>
      <c r="R54" s="91"/>
      <c r="S54" s="92"/>
    </row>
    <row r="55" spans="1:19" x14ac:dyDescent="0.25">
      <c r="A55" s="29">
        <v>59</v>
      </c>
      <c r="B55" s="58">
        <v>1</v>
      </c>
      <c r="C55" s="31" t="s">
        <v>46</v>
      </c>
      <c r="D55" s="32">
        <v>38602</v>
      </c>
      <c r="E55" s="30" t="s">
        <v>72</v>
      </c>
      <c r="F55" s="33">
        <v>82.6</v>
      </c>
      <c r="G55" s="34">
        <f t="shared" ref="G55:G57" si="6">POWER(10,(0.75194503*(LOG10(F55/175.508)*LOG10(F55/175.508))))</f>
        <v>1.2038174472687866</v>
      </c>
      <c r="H55" s="31">
        <v>73</v>
      </c>
      <c r="I55" s="111" t="s">
        <v>104</v>
      </c>
      <c r="J55" s="36">
        <v>80</v>
      </c>
      <c r="K55" s="31">
        <v>93</v>
      </c>
      <c r="L55" s="114">
        <v>99</v>
      </c>
      <c r="M55" s="114">
        <v>100</v>
      </c>
      <c r="N55" s="35">
        <f t="shared" ref="N55:N57" si="7">MAX(H55:J55)</f>
        <v>80</v>
      </c>
      <c r="O55" s="35">
        <f t="shared" ref="O55:O57" si="8">MAX(K55:M55)</f>
        <v>100</v>
      </c>
      <c r="P55" s="36">
        <f t="shared" ref="P55:P57" si="9">N55+O55</f>
        <v>180</v>
      </c>
      <c r="Q55" s="37" t="s">
        <v>102</v>
      </c>
      <c r="R55" s="70">
        <v>22</v>
      </c>
      <c r="S55" s="38">
        <f t="shared" ref="S55:S57" si="10">P55*G55</f>
        <v>216.68714050838159</v>
      </c>
    </row>
    <row r="56" spans="1:19" x14ac:dyDescent="0.25">
      <c r="A56" s="19">
        <v>12</v>
      </c>
      <c r="B56" s="57">
        <v>2</v>
      </c>
      <c r="C56" s="21" t="s">
        <v>49</v>
      </c>
      <c r="D56" s="22">
        <v>38871</v>
      </c>
      <c r="E56" s="20" t="s">
        <v>72</v>
      </c>
      <c r="F56" s="23">
        <v>85.85</v>
      </c>
      <c r="G56" s="24">
        <f t="shared" si="6"/>
        <v>1.1817392187742444</v>
      </c>
      <c r="H56" s="115" t="s">
        <v>107</v>
      </c>
      <c r="I56" s="118" t="s">
        <v>107</v>
      </c>
      <c r="J56" s="115" t="s">
        <v>107</v>
      </c>
      <c r="K56" s="21">
        <v>135</v>
      </c>
      <c r="L56" s="113">
        <v>140</v>
      </c>
      <c r="M56" s="113">
        <v>145</v>
      </c>
      <c r="N56" s="25">
        <f t="shared" si="7"/>
        <v>0</v>
      </c>
      <c r="O56" s="25">
        <f t="shared" si="8"/>
        <v>145</v>
      </c>
      <c r="P56" s="26">
        <f t="shared" si="9"/>
        <v>145</v>
      </c>
      <c r="Q56" s="27" t="s">
        <v>111</v>
      </c>
      <c r="R56" s="69">
        <v>20</v>
      </c>
      <c r="S56" s="28">
        <f t="shared" si="10"/>
        <v>171.35218672226543</v>
      </c>
    </row>
    <row r="57" spans="1:19" x14ac:dyDescent="0.25">
      <c r="A57" s="29">
        <v>33</v>
      </c>
      <c r="B57" s="58">
        <v>3</v>
      </c>
      <c r="C57" s="31" t="s">
        <v>78</v>
      </c>
      <c r="D57" s="32">
        <v>32524</v>
      </c>
      <c r="E57" s="30" t="s">
        <v>71</v>
      </c>
      <c r="F57" s="33">
        <v>88</v>
      </c>
      <c r="G57" s="34">
        <f t="shared" si="6"/>
        <v>1.1683992570894237</v>
      </c>
      <c r="H57" s="31">
        <v>107</v>
      </c>
      <c r="I57" s="114">
        <v>113</v>
      </c>
      <c r="J57" s="112" t="s">
        <v>106</v>
      </c>
      <c r="K57" s="112" t="s">
        <v>110</v>
      </c>
      <c r="L57" s="114">
        <v>128</v>
      </c>
      <c r="M57" s="114">
        <v>133</v>
      </c>
      <c r="N57" s="35">
        <f t="shared" si="7"/>
        <v>113</v>
      </c>
      <c r="O57" s="35">
        <f t="shared" si="8"/>
        <v>133</v>
      </c>
      <c r="P57" s="36">
        <f t="shared" si="9"/>
        <v>246</v>
      </c>
      <c r="Q57" s="37" t="s">
        <v>103</v>
      </c>
      <c r="R57" s="70">
        <v>25</v>
      </c>
      <c r="S57" s="38">
        <f t="shared" si="10"/>
        <v>287.42621724399822</v>
      </c>
    </row>
    <row r="58" spans="1:19" x14ac:dyDescent="0.25">
      <c r="A58" s="1"/>
      <c r="B58" s="4"/>
      <c r="C58" s="4"/>
      <c r="D58" s="44"/>
      <c r="E58" s="8"/>
      <c r="F58" s="45"/>
      <c r="G58" s="46"/>
      <c r="H58" s="4"/>
      <c r="I58" s="7"/>
      <c r="J58" s="8"/>
      <c r="K58" s="4"/>
      <c r="L58" s="7"/>
      <c r="M58" s="7"/>
      <c r="N58" s="8"/>
      <c r="O58" s="8"/>
      <c r="P58" s="8"/>
      <c r="Q58" s="47"/>
      <c r="R58" s="47"/>
      <c r="S58" s="48"/>
    </row>
    <row r="59" spans="1:19" x14ac:dyDescent="0.25">
      <c r="A59" s="1"/>
      <c r="B59" s="1"/>
      <c r="C59" s="4" t="s">
        <v>88</v>
      </c>
      <c r="D59" s="5"/>
      <c r="E59" s="1"/>
      <c r="F59" s="125" t="s">
        <v>28</v>
      </c>
      <c r="G59" s="125"/>
      <c r="H59" s="5" t="s">
        <v>34</v>
      </c>
      <c r="I59" s="5"/>
      <c r="J59" s="1"/>
      <c r="K59" s="7"/>
      <c r="L59" s="126" t="s">
        <v>30</v>
      </c>
      <c r="M59" s="126"/>
      <c r="N59" s="5" t="s">
        <v>31</v>
      </c>
      <c r="O59" s="9"/>
      <c r="P59" s="1"/>
      <c r="Q59" s="2"/>
      <c r="R59" s="2"/>
      <c r="S59" s="1"/>
    </row>
    <row r="60" spans="1:19" x14ac:dyDescent="0.25">
      <c r="A60" s="1"/>
      <c r="B60" s="1"/>
      <c r="C60" s="8"/>
      <c r="D60" s="5"/>
      <c r="E60" s="1"/>
      <c r="F60" s="50"/>
      <c r="G60" s="50"/>
      <c r="H60" s="1" t="s">
        <v>74</v>
      </c>
      <c r="I60" s="5"/>
      <c r="J60" s="1"/>
      <c r="K60" s="7"/>
      <c r="L60" s="49"/>
      <c r="M60" s="49"/>
      <c r="N60" s="5"/>
      <c r="O60" s="9"/>
      <c r="P60" s="1"/>
      <c r="Q60" s="2"/>
      <c r="R60" s="2"/>
      <c r="S60" s="1"/>
    </row>
    <row r="61" spans="1:19" x14ac:dyDescent="0.25">
      <c r="A61" s="1"/>
      <c r="B61" s="1"/>
      <c r="C61" s="4"/>
      <c r="D61" s="5"/>
      <c r="E61" s="1"/>
      <c r="F61" s="45"/>
      <c r="G61" s="8"/>
      <c r="H61" s="1" t="s">
        <v>29</v>
      </c>
      <c r="I61" s="5"/>
      <c r="J61" s="1"/>
      <c r="K61" s="7"/>
      <c r="L61" s="1"/>
      <c r="M61" s="51" t="s">
        <v>33</v>
      </c>
      <c r="N61" s="1" t="s">
        <v>63</v>
      </c>
      <c r="O61" s="59"/>
      <c r="P61" s="1"/>
      <c r="Q61" s="2"/>
      <c r="R61" s="2"/>
      <c r="S61" s="1"/>
    </row>
    <row r="62" spans="1:19" x14ac:dyDescent="0.25">
      <c r="A62" s="1"/>
      <c r="B62" s="1"/>
      <c r="C62" s="4"/>
      <c r="D62" s="5"/>
      <c r="E62" s="1"/>
      <c r="F62" s="45"/>
      <c r="G62" s="8"/>
      <c r="H62" s="1"/>
      <c r="I62" s="5"/>
      <c r="J62" s="1"/>
      <c r="K62" s="7"/>
      <c r="L62" s="1"/>
      <c r="M62" s="51"/>
      <c r="N62" s="1"/>
      <c r="O62" s="59"/>
      <c r="P62" s="1"/>
      <c r="Q62" s="2"/>
      <c r="R62" s="2"/>
      <c r="S62" s="1"/>
    </row>
    <row r="63" spans="1:19" x14ac:dyDescent="0.25">
      <c r="A63" s="1"/>
      <c r="B63" s="1"/>
      <c r="C63" s="4"/>
      <c r="D63" s="5"/>
      <c r="E63" s="1"/>
      <c r="F63" s="45"/>
      <c r="G63" s="8"/>
      <c r="H63" s="5"/>
      <c r="I63" s="5"/>
      <c r="J63" s="1"/>
      <c r="K63" s="7"/>
      <c r="L63" s="1"/>
      <c r="M63" s="51"/>
      <c r="N63" s="5"/>
      <c r="O63" s="59"/>
      <c r="P63" s="1"/>
      <c r="Q63" s="2"/>
      <c r="R63" s="2"/>
      <c r="S63" s="1"/>
    </row>
    <row r="64" spans="1:19" x14ac:dyDescent="0.25">
      <c r="A64" s="1"/>
      <c r="B64" s="1"/>
      <c r="C64" s="4"/>
      <c r="D64" s="5"/>
      <c r="E64" s="1"/>
      <c r="F64" s="45"/>
      <c r="G64" s="8"/>
      <c r="H64" s="5"/>
      <c r="I64" s="5"/>
      <c r="J64" s="1"/>
      <c r="K64" s="7"/>
      <c r="L64" s="1"/>
      <c r="M64" s="51"/>
      <c r="N64" s="5"/>
      <c r="O64" s="59"/>
      <c r="P64" s="1"/>
      <c r="Q64" s="2"/>
      <c r="R64" s="2"/>
      <c r="S64" s="1"/>
    </row>
    <row r="65" spans="1:21" x14ac:dyDescent="0.25">
      <c r="A65" s="1"/>
      <c r="B65" s="1"/>
      <c r="C65" s="4"/>
      <c r="D65" s="5"/>
      <c r="E65" s="1"/>
      <c r="F65" s="45"/>
      <c r="G65" s="8"/>
      <c r="H65" s="5"/>
      <c r="I65" s="5"/>
      <c r="J65" s="1"/>
      <c r="K65" s="7"/>
      <c r="L65" s="1"/>
      <c r="M65" s="51"/>
      <c r="N65" s="5"/>
      <c r="O65" s="59"/>
      <c r="P65" s="1"/>
      <c r="Q65" s="2"/>
      <c r="R65" s="2"/>
      <c r="S65" s="1"/>
    </row>
    <row r="66" spans="1:21" x14ac:dyDescent="0.25">
      <c r="A66" s="1"/>
      <c r="B66" s="1"/>
      <c r="C66" s="4"/>
      <c r="D66" s="5"/>
      <c r="E66" s="1"/>
      <c r="F66" s="45"/>
      <c r="G66" s="8"/>
      <c r="H66" s="5"/>
      <c r="I66" s="5"/>
      <c r="J66" s="1"/>
      <c r="K66" s="7"/>
      <c r="L66" s="1"/>
      <c r="M66" s="51"/>
      <c r="N66" s="5"/>
      <c r="O66" s="59"/>
      <c r="P66" s="1"/>
      <c r="Q66" s="2"/>
      <c r="R66" s="2"/>
      <c r="S66" s="1"/>
    </row>
    <row r="67" spans="1:21" ht="18" x14ac:dyDescent="0.25">
      <c r="A67" s="1"/>
      <c r="B67" s="144" t="s">
        <v>64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1:21" ht="15.75" x14ac:dyDescent="0.25">
      <c r="A68" s="1"/>
      <c r="B68" s="145" t="s">
        <v>75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21" ht="15.75" x14ac:dyDescent="0.25">
      <c r="A69" s="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21" x14ac:dyDescent="0.25">
      <c r="A70" s="1"/>
      <c r="B70" s="1"/>
      <c r="C70" s="3" t="s">
        <v>83</v>
      </c>
      <c r="D70" s="5"/>
      <c r="E70" s="52"/>
      <c r="F70" s="104"/>
      <c r="G70" s="8"/>
      <c r="H70" s="5"/>
      <c r="I70" s="5"/>
      <c r="J70" s="1"/>
      <c r="K70" s="7"/>
      <c r="L70" s="1"/>
      <c r="M70" s="51"/>
      <c r="N70" s="5"/>
      <c r="O70" s="59"/>
      <c r="P70" s="1"/>
      <c r="Q70" s="2"/>
      <c r="R70" s="2"/>
      <c r="S70" s="1"/>
    </row>
    <row r="71" spans="1:21" x14ac:dyDescent="0.25">
      <c r="A71" s="1"/>
      <c r="B71" s="3"/>
      <c r="C71" s="3" t="s">
        <v>82</v>
      </c>
      <c r="D71" s="3"/>
      <c r="E71" s="3"/>
      <c r="F71" s="3"/>
      <c r="G71" s="3"/>
      <c r="H71" s="3" t="s">
        <v>80</v>
      </c>
      <c r="I71" s="3"/>
      <c r="J71" s="3"/>
      <c r="K71" s="3"/>
      <c r="L71" s="3"/>
      <c r="M71" s="3" t="s">
        <v>81</v>
      </c>
      <c r="N71" s="3"/>
      <c r="O71" s="3"/>
      <c r="P71" s="3"/>
      <c r="Q71" s="3"/>
      <c r="R71" s="63"/>
      <c r="S71" s="3"/>
      <c r="U71" s="110"/>
    </row>
    <row r="72" spans="1:21" ht="15.75" thickBot="1" x14ac:dyDescent="0.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63"/>
      <c r="S72" s="3"/>
    </row>
    <row r="73" spans="1:21" x14ac:dyDescent="0.25">
      <c r="A73" s="53"/>
      <c r="B73" s="140" t="s">
        <v>2</v>
      </c>
      <c r="C73" s="140"/>
      <c r="D73" s="140"/>
      <c r="E73" s="140"/>
      <c r="F73" s="140"/>
      <c r="G73" s="141"/>
      <c r="H73" s="142" t="s">
        <v>3</v>
      </c>
      <c r="I73" s="140"/>
      <c r="J73" s="140"/>
      <c r="K73" s="140"/>
      <c r="L73" s="140"/>
      <c r="M73" s="141"/>
      <c r="N73" s="142" t="s">
        <v>4</v>
      </c>
      <c r="O73" s="140"/>
      <c r="P73" s="140"/>
      <c r="Q73" s="140"/>
      <c r="R73" s="140"/>
      <c r="S73" s="143"/>
    </row>
    <row r="74" spans="1:21" x14ac:dyDescent="0.25">
      <c r="A74" s="14" t="s">
        <v>5</v>
      </c>
      <c r="B74" s="134" t="s">
        <v>39</v>
      </c>
      <c r="C74" s="136" t="s">
        <v>7</v>
      </c>
      <c r="D74" s="136" t="s">
        <v>8</v>
      </c>
      <c r="E74" s="136" t="s">
        <v>68</v>
      </c>
      <c r="F74" s="138" t="s">
        <v>10</v>
      </c>
      <c r="G74" s="119" t="s">
        <v>11</v>
      </c>
      <c r="H74" s="127" t="s">
        <v>12</v>
      </c>
      <c r="I74" s="128"/>
      <c r="J74" s="129"/>
      <c r="K74" s="127" t="s">
        <v>13</v>
      </c>
      <c r="L74" s="128"/>
      <c r="M74" s="129"/>
      <c r="N74" s="130" t="s">
        <v>14</v>
      </c>
      <c r="O74" s="130" t="s">
        <v>15</v>
      </c>
      <c r="P74" s="130" t="s">
        <v>16</v>
      </c>
      <c r="Q74" s="132" t="s">
        <v>17</v>
      </c>
      <c r="R74" s="67" t="s">
        <v>65</v>
      </c>
      <c r="S74" s="121" t="s">
        <v>18</v>
      </c>
    </row>
    <row r="75" spans="1:21" ht="15.75" thickBot="1" x14ac:dyDescent="0.3">
      <c r="A75" s="55" t="s">
        <v>19</v>
      </c>
      <c r="B75" s="135"/>
      <c r="C75" s="137"/>
      <c r="D75" s="137"/>
      <c r="E75" s="137"/>
      <c r="F75" s="139"/>
      <c r="G75" s="120"/>
      <c r="H75" s="54">
        <v>1</v>
      </c>
      <c r="I75" s="54">
        <v>2</v>
      </c>
      <c r="J75" s="54">
        <v>3</v>
      </c>
      <c r="K75" s="54">
        <v>1</v>
      </c>
      <c r="L75" s="54">
        <v>2</v>
      </c>
      <c r="M75" s="54">
        <v>3</v>
      </c>
      <c r="N75" s="131"/>
      <c r="O75" s="131"/>
      <c r="P75" s="131"/>
      <c r="Q75" s="133"/>
      <c r="R75" s="72" t="s">
        <v>66</v>
      </c>
      <c r="S75" s="122"/>
    </row>
    <row r="76" spans="1:21" ht="15.75" thickBot="1" x14ac:dyDescent="0.3">
      <c r="A76" s="60"/>
      <c r="B76" s="123" t="s">
        <v>40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4"/>
    </row>
    <row r="77" spans="1:21" x14ac:dyDescent="0.25">
      <c r="A77" s="94"/>
      <c r="B77" s="95"/>
      <c r="C77" s="95"/>
      <c r="D77" s="96"/>
      <c r="E77" s="97"/>
      <c r="F77" s="98" t="s">
        <v>50</v>
      </c>
      <c r="G77" s="99"/>
      <c r="H77" s="95"/>
      <c r="I77" s="100"/>
      <c r="J77" s="97"/>
      <c r="K77" s="95"/>
      <c r="L77" s="100"/>
      <c r="M77" s="100"/>
      <c r="N77" s="97"/>
      <c r="O77" s="97"/>
      <c r="P77" s="97"/>
      <c r="Q77" s="101"/>
      <c r="R77" s="102"/>
      <c r="S77" s="103"/>
    </row>
    <row r="78" spans="1:21" x14ac:dyDescent="0.25">
      <c r="A78" s="29">
        <v>4</v>
      </c>
      <c r="B78" s="30">
        <v>1</v>
      </c>
      <c r="C78" s="31" t="s">
        <v>84</v>
      </c>
      <c r="D78" s="32">
        <v>35842</v>
      </c>
      <c r="E78" s="30" t="s">
        <v>71</v>
      </c>
      <c r="F78" s="33">
        <v>89.4</v>
      </c>
      <c r="G78" s="34">
        <f t="shared" ref="G78:G86" si="11">POWER(10,(0.75194503*(LOG10(F78/175.508)*LOG10(F78/175.508))))</f>
        <v>1.1602079565196184</v>
      </c>
      <c r="H78" s="31">
        <v>110</v>
      </c>
      <c r="I78" s="114">
        <v>116</v>
      </c>
      <c r="J78" s="112" t="s">
        <v>115</v>
      </c>
      <c r="K78" s="31">
        <v>142</v>
      </c>
      <c r="L78" s="111" t="s">
        <v>118</v>
      </c>
      <c r="M78" s="111" t="s">
        <v>118</v>
      </c>
      <c r="N78" s="35">
        <f t="shared" ref="N78:N86" si="12">MAX(H78:J78)</f>
        <v>116</v>
      </c>
      <c r="O78" s="35">
        <f t="shared" ref="O78:O86" si="13">MAX(K78:M78)</f>
        <v>142</v>
      </c>
      <c r="P78" s="36">
        <f t="shared" ref="P78:P86" si="14">N78+O78</f>
        <v>258</v>
      </c>
      <c r="Q78" s="37" t="s">
        <v>103</v>
      </c>
      <c r="R78" s="70">
        <v>25</v>
      </c>
      <c r="S78" s="38">
        <f t="shared" ref="S78:S86" si="15">P78*G78</f>
        <v>299.33365278206156</v>
      </c>
    </row>
    <row r="79" spans="1:21" ht="15.75" thickBot="1" x14ac:dyDescent="0.3">
      <c r="A79" s="29">
        <v>6</v>
      </c>
      <c r="B79" s="30">
        <v>2</v>
      </c>
      <c r="C79" s="31" t="s">
        <v>62</v>
      </c>
      <c r="D79" s="32">
        <v>38227</v>
      </c>
      <c r="E79" s="30" t="s">
        <v>72</v>
      </c>
      <c r="F79" s="33">
        <v>92.7</v>
      </c>
      <c r="G79" s="34">
        <f t="shared" si="11"/>
        <v>1.1423166297945246</v>
      </c>
      <c r="H79" s="31">
        <v>54</v>
      </c>
      <c r="I79" s="114">
        <v>59</v>
      </c>
      <c r="J79" s="36">
        <v>60</v>
      </c>
      <c r="K79" s="31">
        <v>73</v>
      </c>
      <c r="L79" s="114">
        <v>78</v>
      </c>
      <c r="M79" s="114">
        <v>80</v>
      </c>
      <c r="N79" s="35">
        <f t="shared" si="12"/>
        <v>60</v>
      </c>
      <c r="O79" s="35">
        <f t="shared" si="13"/>
        <v>80</v>
      </c>
      <c r="P79" s="36">
        <f t="shared" si="14"/>
        <v>140</v>
      </c>
      <c r="Q79" s="37" t="s">
        <v>102</v>
      </c>
      <c r="R79" s="70">
        <v>22</v>
      </c>
      <c r="S79" s="38">
        <f t="shared" si="15"/>
        <v>159.92432817123344</v>
      </c>
    </row>
    <row r="80" spans="1:21" x14ac:dyDescent="0.25">
      <c r="A80" s="94"/>
      <c r="B80" s="95"/>
      <c r="C80" s="95"/>
      <c r="D80" s="96"/>
      <c r="E80" s="97"/>
      <c r="F80" s="98" t="s">
        <v>61</v>
      </c>
      <c r="G80" s="99"/>
      <c r="H80" s="95"/>
      <c r="I80" s="100"/>
      <c r="J80" s="97"/>
      <c r="K80" s="95"/>
      <c r="L80" s="100"/>
      <c r="M80" s="100"/>
      <c r="N80" s="97"/>
      <c r="O80" s="97"/>
      <c r="P80" s="97"/>
      <c r="Q80" s="101"/>
      <c r="R80" s="102"/>
      <c r="S80" s="103"/>
    </row>
    <row r="81" spans="1:19" x14ac:dyDescent="0.25">
      <c r="A81" s="29">
        <v>15</v>
      </c>
      <c r="B81" s="30">
        <v>1</v>
      </c>
      <c r="C81" s="31" t="s">
        <v>52</v>
      </c>
      <c r="D81" s="32">
        <v>35409</v>
      </c>
      <c r="E81" s="30" t="s">
        <v>71</v>
      </c>
      <c r="F81" s="33">
        <v>96.1</v>
      </c>
      <c r="G81" s="34">
        <f t="shared" ref="G81" si="16">POWER(10,(0.75194503*(LOG10(F81/175.508)*LOG10(F81/175.508))))</f>
        <v>1.1257672591763599</v>
      </c>
      <c r="H81" s="31">
        <v>100</v>
      </c>
      <c r="I81" s="114">
        <v>110</v>
      </c>
      <c r="J81" s="36">
        <v>118</v>
      </c>
      <c r="K81" s="31">
        <v>130</v>
      </c>
      <c r="L81" s="114">
        <v>140</v>
      </c>
      <c r="M81" s="111" t="s">
        <v>117</v>
      </c>
      <c r="N81" s="35">
        <f t="shared" ref="N81" si="17">MAX(H81:J81)</f>
        <v>118</v>
      </c>
      <c r="O81" s="35">
        <f t="shared" ref="O81" si="18">MAX(K81:M81)</f>
        <v>140</v>
      </c>
      <c r="P81" s="36">
        <f t="shared" ref="P81" si="19">N81+O81</f>
        <v>258</v>
      </c>
      <c r="Q81" s="37" t="s">
        <v>102</v>
      </c>
      <c r="R81" s="70">
        <v>22</v>
      </c>
      <c r="S81" s="38">
        <f t="shared" ref="S81" si="20">P81*G81</f>
        <v>290.44795286750087</v>
      </c>
    </row>
    <row r="82" spans="1:19" ht="15.75" thickBot="1" x14ac:dyDescent="0.3">
      <c r="A82" s="29">
        <v>22</v>
      </c>
      <c r="B82" s="30">
        <v>2</v>
      </c>
      <c r="C82" s="31" t="s">
        <v>85</v>
      </c>
      <c r="D82" s="32">
        <v>36823</v>
      </c>
      <c r="E82" s="30" t="s">
        <v>72</v>
      </c>
      <c r="F82" s="33">
        <v>102</v>
      </c>
      <c r="G82" s="34">
        <f t="shared" si="11"/>
        <v>1.1009631144163541</v>
      </c>
      <c r="H82" s="112" t="s">
        <v>114</v>
      </c>
      <c r="I82" s="114">
        <v>118</v>
      </c>
      <c r="J82" s="112" t="s">
        <v>116</v>
      </c>
      <c r="K82" s="31">
        <v>146</v>
      </c>
      <c r="L82" s="114">
        <v>151</v>
      </c>
      <c r="M82" s="114">
        <v>157</v>
      </c>
      <c r="N82" s="35">
        <f t="shared" si="12"/>
        <v>118</v>
      </c>
      <c r="O82" s="35">
        <f t="shared" si="13"/>
        <v>157</v>
      </c>
      <c r="P82" s="36">
        <f t="shared" si="14"/>
        <v>275</v>
      </c>
      <c r="Q82" s="37" t="s">
        <v>103</v>
      </c>
      <c r="R82" s="70">
        <v>25</v>
      </c>
      <c r="S82" s="38">
        <f t="shared" si="15"/>
        <v>302.76485646449737</v>
      </c>
    </row>
    <row r="83" spans="1:19" x14ac:dyDescent="0.25">
      <c r="A83" s="94"/>
      <c r="B83" s="95"/>
      <c r="C83" s="95"/>
      <c r="D83" s="96"/>
      <c r="E83" s="97"/>
      <c r="F83" s="98" t="s">
        <v>86</v>
      </c>
      <c r="G83" s="99"/>
      <c r="H83" s="95"/>
      <c r="I83" s="100"/>
      <c r="J83" s="97"/>
      <c r="K83" s="95"/>
      <c r="L83" s="100"/>
      <c r="M83" s="100"/>
      <c r="N83" s="97"/>
      <c r="O83" s="97"/>
      <c r="P83" s="97"/>
      <c r="Q83" s="101"/>
      <c r="R83" s="102"/>
      <c r="S83" s="103"/>
    </row>
    <row r="84" spans="1:19" ht="15.75" thickBot="1" x14ac:dyDescent="0.3">
      <c r="A84" s="29">
        <v>64</v>
      </c>
      <c r="B84" s="30">
        <v>1</v>
      </c>
      <c r="C84" s="31" t="s">
        <v>51</v>
      </c>
      <c r="D84" s="32">
        <v>38578</v>
      </c>
      <c r="E84" s="30" t="s">
        <v>71</v>
      </c>
      <c r="F84" s="33">
        <v>108.1</v>
      </c>
      <c r="G84" s="34">
        <f t="shared" si="11"/>
        <v>1.0797165618058009</v>
      </c>
      <c r="H84" s="31">
        <v>100</v>
      </c>
      <c r="I84" s="114">
        <v>105</v>
      </c>
      <c r="J84" s="36">
        <v>110</v>
      </c>
      <c r="K84" s="31">
        <v>120</v>
      </c>
      <c r="L84" s="114">
        <v>128</v>
      </c>
      <c r="M84" s="111" t="s">
        <v>108</v>
      </c>
      <c r="N84" s="35">
        <f t="shared" si="12"/>
        <v>110</v>
      </c>
      <c r="O84" s="35">
        <f t="shared" si="13"/>
        <v>128</v>
      </c>
      <c r="P84" s="36">
        <f t="shared" si="14"/>
        <v>238</v>
      </c>
      <c r="Q84" s="37" t="s">
        <v>103</v>
      </c>
      <c r="R84" s="70">
        <v>25</v>
      </c>
      <c r="S84" s="38">
        <f t="shared" si="15"/>
        <v>256.97254170978061</v>
      </c>
    </row>
    <row r="85" spans="1:19" x14ac:dyDescent="0.25">
      <c r="A85" s="94"/>
      <c r="B85" s="95"/>
      <c r="C85" s="95"/>
      <c r="D85" s="96"/>
      <c r="E85" s="97"/>
      <c r="F85" s="98" t="s">
        <v>87</v>
      </c>
      <c r="G85" s="99"/>
      <c r="H85" s="95"/>
      <c r="I85" s="100"/>
      <c r="J85" s="97"/>
      <c r="K85" s="95"/>
      <c r="L85" s="100"/>
      <c r="M85" s="100"/>
      <c r="N85" s="97"/>
      <c r="O85" s="97"/>
      <c r="P85" s="97"/>
      <c r="Q85" s="101"/>
      <c r="R85" s="102"/>
      <c r="S85" s="103"/>
    </row>
    <row r="86" spans="1:19" x14ac:dyDescent="0.25">
      <c r="A86" s="29">
        <v>35</v>
      </c>
      <c r="B86" s="30">
        <v>1</v>
      </c>
      <c r="C86" s="31" t="s">
        <v>47</v>
      </c>
      <c r="D86" s="32">
        <v>38071</v>
      </c>
      <c r="E86" s="30" t="s">
        <v>72</v>
      </c>
      <c r="F86" s="33">
        <v>116.45</v>
      </c>
      <c r="G86" s="34">
        <f t="shared" si="11"/>
        <v>1.056493395028564</v>
      </c>
      <c r="H86" s="31">
        <v>110</v>
      </c>
      <c r="I86" s="111" t="s">
        <v>113</v>
      </c>
      <c r="J86" s="112" t="s">
        <v>114</v>
      </c>
      <c r="K86" s="31">
        <v>135</v>
      </c>
      <c r="L86" s="75">
        <v>0</v>
      </c>
      <c r="M86" s="75">
        <v>0</v>
      </c>
      <c r="N86" s="35">
        <f t="shared" si="12"/>
        <v>110</v>
      </c>
      <c r="O86" s="35">
        <f t="shared" si="13"/>
        <v>135</v>
      </c>
      <c r="P86" s="36">
        <f t="shared" si="14"/>
        <v>245</v>
      </c>
      <c r="Q86" s="37" t="s">
        <v>103</v>
      </c>
      <c r="R86" s="70">
        <v>25</v>
      </c>
      <c r="S86" s="38">
        <f t="shared" si="15"/>
        <v>258.84088178199818</v>
      </c>
    </row>
    <row r="87" spans="1:19" x14ac:dyDescent="0.25">
      <c r="A87" s="1"/>
      <c r="B87" s="4"/>
      <c r="C87" s="4"/>
      <c r="D87" s="44"/>
      <c r="E87" s="8"/>
      <c r="F87" s="45"/>
      <c r="G87" s="46"/>
      <c r="H87" s="4"/>
      <c r="I87" s="7"/>
      <c r="J87" s="8"/>
      <c r="K87" s="4"/>
      <c r="L87" s="7"/>
      <c r="M87" s="7"/>
      <c r="N87" s="8"/>
      <c r="O87" s="8"/>
      <c r="P87" s="8"/>
      <c r="Q87" s="47"/>
      <c r="R87" s="47"/>
      <c r="S87" s="48"/>
    </row>
    <row r="88" spans="1:19" x14ac:dyDescent="0.25">
      <c r="A88" s="1"/>
      <c r="B88" s="1"/>
      <c r="C88" s="4" t="s">
        <v>88</v>
      </c>
      <c r="D88" s="5"/>
      <c r="E88" s="1"/>
      <c r="F88" s="125" t="s">
        <v>28</v>
      </c>
      <c r="G88" s="125"/>
      <c r="H88" s="5" t="s">
        <v>29</v>
      </c>
      <c r="I88" s="5"/>
      <c r="J88" s="1"/>
      <c r="K88" s="7"/>
      <c r="L88" s="126" t="s">
        <v>30</v>
      </c>
      <c r="M88" s="126"/>
      <c r="N88" s="5" t="s">
        <v>31</v>
      </c>
      <c r="O88" s="9"/>
      <c r="P88" s="1"/>
      <c r="Q88" s="2"/>
      <c r="R88" s="2"/>
      <c r="S88" s="1"/>
    </row>
    <row r="89" spans="1:19" x14ac:dyDescent="0.25">
      <c r="A89" s="1"/>
      <c r="B89" s="1"/>
      <c r="C89" s="4"/>
      <c r="D89" s="5"/>
      <c r="E89" s="1"/>
      <c r="F89" s="45"/>
      <c r="G89" s="8"/>
      <c r="H89" s="1" t="s">
        <v>74</v>
      </c>
      <c r="I89" s="5"/>
      <c r="J89" s="1"/>
      <c r="K89" s="7"/>
      <c r="L89" s="1"/>
      <c r="M89" s="51" t="s">
        <v>33</v>
      </c>
      <c r="N89" s="5" t="s">
        <v>63</v>
      </c>
      <c r="O89" s="59"/>
      <c r="P89" s="1"/>
      <c r="Q89" s="2"/>
      <c r="R89" s="2"/>
      <c r="S89" s="1"/>
    </row>
    <row r="90" spans="1:19" x14ac:dyDescent="0.25">
      <c r="A90" s="1"/>
      <c r="B90" s="1"/>
      <c r="C90" s="4"/>
      <c r="D90" s="5"/>
      <c r="E90" s="1"/>
      <c r="F90" s="45"/>
      <c r="G90" s="8"/>
      <c r="H90" s="1" t="s">
        <v>34</v>
      </c>
      <c r="I90" s="5"/>
      <c r="J90" s="1"/>
      <c r="K90" s="7"/>
      <c r="L90" s="1"/>
      <c r="M90" s="51"/>
      <c r="N90" s="5"/>
      <c r="O90" s="59"/>
      <c r="P90" s="1"/>
      <c r="Q90" s="2"/>
      <c r="R90" s="2"/>
      <c r="S90" s="1"/>
    </row>
    <row r="91" spans="1:19" x14ac:dyDescent="0.25">
      <c r="B91" s="4"/>
      <c r="C91" s="4"/>
      <c r="D91" s="48"/>
    </row>
    <row r="92" spans="1:19" x14ac:dyDescent="0.25">
      <c r="B92" s="160"/>
      <c r="C92" s="164" t="s">
        <v>122</v>
      </c>
      <c r="D92" s="161"/>
    </row>
    <row r="93" spans="1:19" x14ac:dyDescent="0.25">
      <c r="B93" s="4"/>
      <c r="C93" s="4"/>
      <c r="D93" s="48"/>
    </row>
    <row r="94" spans="1:19" x14ac:dyDescent="0.25">
      <c r="B94" s="162">
        <v>1</v>
      </c>
      <c r="C94" s="163" t="s">
        <v>24</v>
      </c>
      <c r="D94" s="169">
        <v>163.62628517203439</v>
      </c>
    </row>
    <row r="95" spans="1:19" x14ac:dyDescent="0.25">
      <c r="B95" s="162">
        <v>2</v>
      </c>
      <c r="C95" s="163" t="s">
        <v>25</v>
      </c>
      <c r="D95" s="169">
        <v>138.14548813507287</v>
      </c>
    </row>
    <row r="96" spans="1:19" x14ac:dyDescent="0.25">
      <c r="B96" s="162">
        <v>3</v>
      </c>
      <c r="C96" s="163" t="s">
        <v>73</v>
      </c>
      <c r="D96" s="169">
        <v>130.20520156500177</v>
      </c>
    </row>
    <row r="97" spans="2:4" x14ac:dyDescent="0.25">
      <c r="B97" s="4">
        <v>4</v>
      </c>
      <c r="C97" t="s">
        <v>21</v>
      </c>
      <c r="D97" s="170">
        <v>127.57133369214226</v>
      </c>
    </row>
    <row r="98" spans="2:4" x14ac:dyDescent="0.25">
      <c r="B98" s="4">
        <v>5</v>
      </c>
      <c r="C98" t="s">
        <v>26</v>
      </c>
      <c r="D98" s="170">
        <v>105.1894745765579</v>
      </c>
    </row>
    <row r="99" spans="2:4" x14ac:dyDescent="0.25">
      <c r="B99" s="4">
        <v>6</v>
      </c>
      <c r="C99" t="s">
        <v>56</v>
      </c>
      <c r="D99" s="170">
        <v>92.53024727472598</v>
      </c>
    </row>
    <row r="100" spans="2:4" x14ac:dyDescent="0.25">
      <c r="B100" s="4"/>
      <c r="C100" s="4"/>
      <c r="D100" s="48"/>
    </row>
    <row r="101" spans="2:4" x14ac:dyDescent="0.25">
      <c r="B101" s="160"/>
      <c r="C101" s="164" t="s">
        <v>123</v>
      </c>
      <c r="D101" s="161"/>
    </row>
    <row r="102" spans="2:4" x14ac:dyDescent="0.25">
      <c r="B102" s="4"/>
      <c r="C102" s="4"/>
      <c r="D102" s="48"/>
    </row>
    <row r="103" spans="2:4" x14ac:dyDescent="0.25">
      <c r="B103" s="171">
        <v>1</v>
      </c>
      <c r="C103" s="172" t="s">
        <v>77</v>
      </c>
      <c r="D103" s="173">
        <v>341.98507607576192</v>
      </c>
    </row>
    <row r="104" spans="2:4" x14ac:dyDescent="0.25">
      <c r="B104" s="171">
        <v>2</v>
      </c>
      <c r="C104" s="172" t="s">
        <v>85</v>
      </c>
      <c r="D104" s="173">
        <v>302.76485646449737</v>
      </c>
    </row>
    <row r="105" spans="2:4" x14ac:dyDescent="0.25">
      <c r="B105" s="171">
        <v>3</v>
      </c>
      <c r="C105" s="172" t="s">
        <v>84</v>
      </c>
      <c r="D105" s="173">
        <v>299.33365278206156</v>
      </c>
    </row>
    <row r="106" spans="2:4" x14ac:dyDescent="0.25">
      <c r="B106" s="4">
        <v>4</v>
      </c>
      <c r="C106" s="166" t="s">
        <v>52</v>
      </c>
      <c r="D106" s="6">
        <v>290.44795286750087</v>
      </c>
    </row>
    <row r="107" spans="2:4" x14ac:dyDescent="0.25">
      <c r="B107" s="4">
        <v>5</v>
      </c>
      <c r="C107" s="166" t="s">
        <v>78</v>
      </c>
      <c r="D107" s="6">
        <v>287.42621724399822</v>
      </c>
    </row>
    <row r="108" spans="2:4" x14ac:dyDescent="0.25">
      <c r="B108" s="4">
        <v>6</v>
      </c>
      <c r="C108" s="166" t="s">
        <v>76</v>
      </c>
      <c r="D108" s="6">
        <v>284.42750547143811</v>
      </c>
    </row>
    <row r="109" spans="2:4" x14ac:dyDescent="0.25">
      <c r="B109" s="4">
        <v>7</v>
      </c>
      <c r="C109" s="166" t="s">
        <v>47</v>
      </c>
      <c r="D109" s="6">
        <v>258.84088178199818</v>
      </c>
    </row>
    <row r="110" spans="2:4" x14ac:dyDescent="0.25">
      <c r="B110" s="4">
        <v>8</v>
      </c>
      <c r="C110" s="167" t="s">
        <v>51</v>
      </c>
      <c r="D110" s="6">
        <v>256.97254170978061</v>
      </c>
    </row>
    <row r="111" spans="2:4" x14ac:dyDescent="0.25">
      <c r="B111" s="4">
        <v>9</v>
      </c>
      <c r="C111" s="166" t="s">
        <v>46</v>
      </c>
      <c r="D111" s="6">
        <v>216.68714050838159</v>
      </c>
    </row>
    <row r="112" spans="2:4" x14ac:dyDescent="0.25">
      <c r="B112" s="4">
        <v>10</v>
      </c>
      <c r="C112" s="166" t="s">
        <v>45</v>
      </c>
      <c r="D112" s="6">
        <v>207.15143037510379</v>
      </c>
    </row>
    <row r="113" spans="2:4" x14ac:dyDescent="0.25">
      <c r="B113" s="4">
        <v>11</v>
      </c>
      <c r="C113" s="168" t="s">
        <v>41</v>
      </c>
      <c r="D113" s="165">
        <v>187.99190652123474</v>
      </c>
    </row>
    <row r="114" spans="2:4" x14ac:dyDescent="0.25">
      <c r="B114" s="4">
        <v>12</v>
      </c>
      <c r="C114" s="168" t="s">
        <v>49</v>
      </c>
      <c r="D114" s="165">
        <v>171.35218672226543</v>
      </c>
    </row>
    <row r="115" spans="2:4" x14ac:dyDescent="0.25">
      <c r="B115" s="4">
        <v>13</v>
      </c>
      <c r="C115" s="168" t="s">
        <v>62</v>
      </c>
      <c r="D115" s="165">
        <v>159.92432817123344</v>
      </c>
    </row>
    <row r="116" spans="2:4" x14ac:dyDescent="0.25">
      <c r="B116" s="4">
        <v>14</v>
      </c>
      <c r="C116" s="168" t="s">
        <v>60</v>
      </c>
      <c r="D116" s="165">
        <v>136.40851316603406</v>
      </c>
    </row>
    <row r="117" spans="2:4" x14ac:dyDescent="0.25">
      <c r="B117" s="4">
        <v>15</v>
      </c>
      <c r="C117" s="168" t="s">
        <v>43</v>
      </c>
      <c r="D117" s="165">
        <v>67.092011992130935</v>
      </c>
    </row>
    <row r="119" spans="2:4" x14ac:dyDescent="0.25">
      <c r="C119" s="174" t="s">
        <v>124</v>
      </c>
    </row>
    <row r="121" spans="2:4" x14ac:dyDescent="0.25">
      <c r="B121" s="175">
        <v>1</v>
      </c>
      <c r="C121" s="175" t="s">
        <v>71</v>
      </c>
      <c r="D121" s="175" t="s">
        <v>125</v>
      </c>
    </row>
    <row r="122" spans="2:4" x14ac:dyDescent="0.25">
      <c r="B122" s="175">
        <v>2</v>
      </c>
      <c r="C122" s="175" t="s">
        <v>72</v>
      </c>
      <c r="D122" s="175" t="s">
        <v>126</v>
      </c>
    </row>
  </sheetData>
  <mergeCells count="64">
    <mergeCell ref="B4:S4"/>
    <mergeCell ref="B5:S5"/>
    <mergeCell ref="B9:G9"/>
    <mergeCell ref="H9:M9"/>
    <mergeCell ref="N9:S9"/>
    <mergeCell ref="S10:S11"/>
    <mergeCell ref="B12:S12"/>
    <mergeCell ref="F29:G29"/>
    <mergeCell ref="L29:M29"/>
    <mergeCell ref="H10:J10"/>
    <mergeCell ref="K10:M10"/>
    <mergeCell ref="N10:N11"/>
    <mergeCell ref="O10:O11"/>
    <mergeCell ref="P10:P11"/>
    <mergeCell ref="Q10:Q11"/>
    <mergeCell ref="B10:B11"/>
    <mergeCell ref="C10:C11"/>
    <mergeCell ref="D10:D11"/>
    <mergeCell ref="E10:E11"/>
    <mergeCell ref="F10:F11"/>
    <mergeCell ref="G10:G11"/>
    <mergeCell ref="B24:S24"/>
    <mergeCell ref="B37:S37"/>
    <mergeCell ref="B38:S38"/>
    <mergeCell ref="B43:G43"/>
    <mergeCell ref="H43:M43"/>
    <mergeCell ref="N43:S43"/>
    <mergeCell ref="E44:E45"/>
    <mergeCell ref="F44:F45"/>
    <mergeCell ref="H44:J44"/>
    <mergeCell ref="K44:M44"/>
    <mergeCell ref="N44:N45"/>
    <mergeCell ref="O44:O45"/>
    <mergeCell ref="P44:P45"/>
    <mergeCell ref="B73:G73"/>
    <mergeCell ref="H73:M73"/>
    <mergeCell ref="N73:S73"/>
    <mergeCell ref="Q44:Q45"/>
    <mergeCell ref="B67:S67"/>
    <mergeCell ref="B68:S68"/>
    <mergeCell ref="G44:G45"/>
    <mergeCell ref="S44:S45"/>
    <mergeCell ref="B46:S46"/>
    <mergeCell ref="F59:G59"/>
    <mergeCell ref="L59:M59"/>
    <mergeCell ref="B44:B45"/>
    <mergeCell ref="C44:C45"/>
    <mergeCell ref="D44:D45"/>
    <mergeCell ref="G74:G75"/>
    <mergeCell ref="S74:S75"/>
    <mergeCell ref="B76:S76"/>
    <mergeCell ref="F88:G88"/>
    <mergeCell ref="L88:M88"/>
    <mergeCell ref="H74:J74"/>
    <mergeCell ref="K74:M74"/>
    <mergeCell ref="N74:N75"/>
    <mergeCell ref="O74:O75"/>
    <mergeCell ref="P74:P75"/>
    <mergeCell ref="Q74:Q75"/>
    <mergeCell ref="B74:B75"/>
    <mergeCell ref="C74:C75"/>
    <mergeCell ref="D74:D75"/>
    <mergeCell ref="E74:E75"/>
    <mergeCell ref="F74:F75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Ahti</dc:creator>
  <cp:lastModifiedBy>Ahti</cp:lastModifiedBy>
  <cp:lastPrinted>2021-11-19T12:27:10Z</cp:lastPrinted>
  <dcterms:created xsi:type="dcterms:W3CDTF">2020-11-17T21:10:43Z</dcterms:created>
  <dcterms:modified xsi:type="dcterms:W3CDTF">2021-11-20T16:01:41Z</dcterms:modified>
</cp:coreProperties>
</file>