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TL_võistluse_blankett" sheetId="1" r:id="rId1"/>
  </sheets>
  <definedNames/>
  <calcPr fullCalcOnLoad="1"/>
</workbook>
</file>

<file path=xl/sharedStrings.xml><?xml version="1.0" encoding="utf-8"?>
<sst xmlns="http://schemas.openxmlformats.org/spreadsheetml/2006/main" count="174" uniqueCount="99">
  <si>
    <t>Võistleja</t>
  </si>
  <si>
    <t>Võistluse käik</t>
  </si>
  <si>
    <t>Saavutatud tulemused</t>
  </si>
  <si>
    <t>Nimi</t>
  </si>
  <si>
    <t>Klubi</t>
  </si>
  <si>
    <t>Kehakaal</t>
  </si>
  <si>
    <t xml:space="preserve">         Rebimine</t>
  </si>
  <si>
    <t xml:space="preserve">      Tõukamine</t>
  </si>
  <si>
    <t>Punktid</t>
  </si>
  <si>
    <t>Sekretär:</t>
  </si>
  <si>
    <t>Kohtunikud:</t>
  </si>
  <si>
    <t>Žürii:</t>
  </si>
  <si>
    <t>Koht</t>
  </si>
  <si>
    <t>Koef.</t>
  </si>
  <si>
    <t>Rebimine</t>
  </si>
  <si>
    <t>Tõukamine</t>
  </si>
  <si>
    <t>Summa</t>
  </si>
  <si>
    <t>Aeg:</t>
  </si>
  <si>
    <t>Lot</t>
  </si>
  <si>
    <t>Paremusjärjestus Sinclairi punktisüsteemi järgi</t>
  </si>
  <si>
    <t>Naised</t>
  </si>
  <si>
    <t>Mehed</t>
  </si>
  <si>
    <t>Sünniaeg</t>
  </si>
  <si>
    <t>Mehed  45 kg</t>
  </si>
  <si>
    <t>Mehed 50 kg</t>
  </si>
  <si>
    <t>Mehed  56 kg</t>
  </si>
  <si>
    <t>Mehed 62 kg</t>
  </si>
  <si>
    <t>Mehed  77  kg</t>
  </si>
  <si>
    <t>Mehed 85 kg</t>
  </si>
  <si>
    <t>Naised +63 kg</t>
  </si>
  <si>
    <t>Mehed 69 kg</t>
  </si>
  <si>
    <t>Mehed  94  kg</t>
  </si>
  <si>
    <t>Mehed + 105 kg</t>
  </si>
  <si>
    <t>Emely Raud</t>
  </si>
  <si>
    <t>Edu</t>
  </si>
  <si>
    <t>Daria Ivanova</t>
  </si>
  <si>
    <t>Lauri Naarits</t>
  </si>
  <si>
    <t>Aleksei Kuzmin</t>
  </si>
  <si>
    <t>Tammiku</t>
  </si>
  <si>
    <t>Vargamäe</t>
  </si>
  <si>
    <t>Aleksander Jermakov</t>
  </si>
  <si>
    <t>Kait Viks</t>
  </si>
  <si>
    <t>Matvei Mironov</t>
  </si>
  <si>
    <t>.</t>
  </si>
  <si>
    <t>Kalev</t>
  </si>
  <si>
    <t>Vlad Kostjuk</t>
  </si>
  <si>
    <t>Jõhvi valla meistrivõistlused tõstmises.</t>
  </si>
  <si>
    <t>Mirdo Ellermaa</t>
  </si>
  <si>
    <t>Harri Saareoks</t>
  </si>
  <si>
    <t>Robin Kangur</t>
  </si>
  <si>
    <t>Allar Lelumees</t>
  </si>
  <si>
    <t>Reigo Sulumets</t>
  </si>
  <si>
    <t>Ivan Vorobjov</t>
  </si>
  <si>
    <t>Leon Kann</t>
  </si>
  <si>
    <t>Rasmus Zarubin</t>
  </si>
  <si>
    <t>Alex Purk</t>
  </si>
  <si>
    <t>Germo Hein</t>
  </si>
  <si>
    <t>Rainer Kuusik</t>
  </si>
  <si>
    <t>Georgi Georgijevski</t>
  </si>
  <si>
    <t>Sigrith Moorast</t>
  </si>
  <si>
    <t>Aleksei Golov</t>
  </si>
  <si>
    <t>Endel Põld</t>
  </si>
  <si>
    <t>Ago Aadumäe</t>
  </si>
  <si>
    <t>Kaspar Laul</t>
  </si>
  <si>
    <t>13x</t>
  </si>
  <si>
    <t>16x</t>
  </si>
  <si>
    <t>23x</t>
  </si>
  <si>
    <t>27x</t>
  </si>
  <si>
    <t>50x</t>
  </si>
  <si>
    <t>15x</t>
  </si>
  <si>
    <t>21x</t>
  </si>
  <si>
    <t>37x</t>
  </si>
  <si>
    <t>38x</t>
  </si>
  <si>
    <t>40x</t>
  </si>
  <si>
    <t>I</t>
  </si>
  <si>
    <t>II</t>
  </si>
  <si>
    <t>III</t>
  </si>
  <si>
    <t>63x</t>
  </si>
  <si>
    <t>75x</t>
  </si>
  <si>
    <t>33x</t>
  </si>
  <si>
    <t>65x</t>
  </si>
  <si>
    <t>90x</t>
  </si>
  <si>
    <t>93x</t>
  </si>
  <si>
    <t>103x</t>
  </si>
  <si>
    <t>144x</t>
  </si>
  <si>
    <t>Darja Ivanova</t>
  </si>
  <si>
    <t>reb.- 70,  72</t>
  </si>
  <si>
    <t>Eesti noorterekordid</t>
  </si>
  <si>
    <t>tõuk.-81</t>
  </si>
  <si>
    <t>kogusumma</t>
  </si>
  <si>
    <t>43x</t>
  </si>
  <si>
    <t>81x</t>
  </si>
  <si>
    <t>100x</t>
  </si>
  <si>
    <t>132x</t>
  </si>
  <si>
    <t>180x</t>
  </si>
  <si>
    <t>150, 153 Eesti</t>
  </si>
  <si>
    <t xml:space="preserve">       noorterekordid</t>
  </si>
  <si>
    <t>Eesti noorterekord</t>
  </si>
  <si>
    <t>Dmitry Dodonov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</si>
</sst>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0"/>
    <numFmt numFmtId="177" formatCode="0.0"/>
    <numFmt numFmtId="178" formatCode="0.000"/>
    <numFmt numFmtId="179" formatCode="[$-425]d\.\ mmmm\ yyyy&quot;. a.&quot;"/>
    <numFmt numFmtId="180" formatCode="0.00000000"/>
    <numFmt numFmtId="181" formatCode="0.0000000"/>
    <numFmt numFmtId="182" formatCode="0.00000"/>
    <numFmt numFmtId="183" formatCode="0.0000"/>
    <numFmt numFmtId="184" formatCode="[$-425]dddd\,\ d\.\ mmmm\ yyyy"/>
    <numFmt numFmtId="185" formatCode="h:mm\.ss"/>
    <numFmt numFmtId="186" formatCode="mmm/yyyy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Border="1" applyAlignment="1">
      <alignment horizontal="center"/>
    </xf>
    <xf numFmtId="2" fontId="0" fillId="35" borderId="0" xfId="0" applyNumberFormat="1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 applyProtection="1">
      <alignment horizontal="center" wrapText="1"/>
      <protection locked="0"/>
    </xf>
    <xf numFmtId="17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20" fontId="0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 applyProtection="1">
      <alignment horizontal="center"/>
      <protection locked="0"/>
    </xf>
    <xf numFmtId="0" fontId="0" fillId="38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6" borderId="10" xfId="0" applyFont="1" applyFill="1" applyBorder="1" applyAlignment="1" applyProtection="1">
      <alignment horizontal="center" wrapText="1"/>
      <protection locked="0"/>
    </xf>
    <xf numFmtId="0" fontId="0" fillId="36" borderId="10" xfId="0" applyFont="1" applyFill="1" applyBorder="1" applyAlignment="1">
      <alignment horizontal="center" wrapText="1"/>
    </xf>
    <xf numFmtId="0" fontId="0" fillId="38" borderId="10" xfId="0" applyFont="1" applyFill="1" applyBorder="1" applyAlignment="1" applyProtection="1">
      <alignment horizontal="center"/>
      <protection locked="0"/>
    </xf>
    <xf numFmtId="0" fontId="0" fillId="36" borderId="10" xfId="0" applyFont="1" applyFill="1" applyBorder="1" applyAlignment="1" applyProtection="1">
      <alignment horizontal="center"/>
      <protection locked="0"/>
    </xf>
    <xf numFmtId="0" fontId="0" fillId="37" borderId="10" xfId="0" applyFont="1" applyFill="1" applyBorder="1" applyAlignment="1" applyProtection="1">
      <alignment horizontal="center" wrapText="1"/>
      <protection locked="0"/>
    </xf>
    <xf numFmtId="0" fontId="0" fillId="37" borderId="10" xfId="0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2" fontId="0" fillId="0" borderId="0" xfId="0" applyNumberFormat="1" applyFont="1" applyAlignment="1" applyProtection="1">
      <alignment horizontal="center"/>
      <protection locked="0"/>
    </xf>
    <xf numFmtId="49" fontId="5" fillId="39" borderId="11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9" fontId="5" fillId="39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0" fillId="0" borderId="0" xfId="0" applyFont="1" applyBorder="1" applyAlignment="1" applyProtection="1">
      <alignment horizontal="right"/>
      <protection locked="0"/>
    </xf>
    <xf numFmtId="49" fontId="5" fillId="39" borderId="12" xfId="0" applyNumberFormat="1" applyFont="1" applyFill="1" applyBorder="1" applyAlignment="1">
      <alignment horizontal="center"/>
    </xf>
    <xf numFmtId="49" fontId="5" fillId="39" borderId="13" xfId="0" applyNumberFormat="1" applyFont="1" applyFill="1" applyBorder="1" applyAlignment="1">
      <alignment horizontal="center"/>
    </xf>
    <xf numFmtId="49" fontId="5" fillId="39" borderId="14" xfId="0" applyNumberFormat="1" applyFont="1" applyFill="1" applyBorder="1" applyAlignment="1">
      <alignment horizontal="center"/>
    </xf>
    <xf numFmtId="49" fontId="5" fillId="40" borderId="10" xfId="0" applyNumberFormat="1" applyFont="1" applyFill="1" applyBorder="1" applyAlignment="1">
      <alignment horizontal="center"/>
    </xf>
    <xf numFmtId="49" fontId="5" fillId="39" borderId="10" xfId="0" applyNumberFormat="1" applyFont="1" applyFill="1" applyBorder="1" applyAlignment="1">
      <alignment horizontal="center" wrapText="1"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3"/>
  <sheetViews>
    <sheetView tabSelected="1" zoomScale="110" zoomScaleNormal="110" zoomScalePageLayoutView="0" workbookViewId="0" topLeftCell="A1">
      <selection activeCell="I34" sqref="I34"/>
    </sheetView>
  </sheetViews>
  <sheetFormatPr defaultColWidth="9.140625" defaultRowHeight="12.75"/>
  <cols>
    <col min="1" max="1" width="4.57421875" style="0" customWidth="1"/>
    <col min="2" max="2" width="19.8515625" style="0" customWidth="1"/>
    <col min="3" max="3" width="12.00390625" style="0" customWidth="1"/>
    <col min="4" max="4" width="12.8515625" style="0" customWidth="1"/>
    <col min="5" max="5" width="7.7109375" style="37" customWidth="1"/>
    <col min="6" max="6" width="6.57421875" style="0" customWidth="1"/>
    <col min="7" max="7" width="6.7109375" style="0" customWidth="1"/>
    <col min="8" max="8" width="7.57421875" style="0" customWidth="1"/>
    <col min="9" max="12" width="6.7109375" style="0" customWidth="1"/>
    <col min="13" max="13" width="7.421875" style="0" customWidth="1"/>
    <col min="14" max="14" width="7.8515625" style="0" customWidth="1"/>
    <col min="15" max="15" width="7.140625" style="0" customWidth="1"/>
    <col min="16" max="16" width="7.140625" style="13" customWidth="1"/>
    <col min="17" max="17" width="7.57421875" style="0" customWidth="1"/>
  </cols>
  <sheetData>
    <row r="1" spans="1:17" ht="18">
      <c r="A1" s="91" t="s">
        <v>46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5.75">
      <c r="A2" s="93">
        <v>43379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</row>
    <row r="3" spans="1:17" ht="12.75">
      <c r="A3" s="88" t="s">
        <v>38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</row>
    <row r="4" spans="1:17" ht="12.75">
      <c r="A4" s="1"/>
      <c r="B4" s="28"/>
      <c r="D4" s="8"/>
      <c r="E4" s="50"/>
      <c r="F4" s="51"/>
      <c r="G4" s="51"/>
      <c r="H4" s="51"/>
      <c r="I4" s="51"/>
      <c r="J4" s="51"/>
      <c r="K4" s="2"/>
      <c r="L4" s="2"/>
      <c r="M4" s="3"/>
      <c r="N4" s="4"/>
      <c r="O4" s="4"/>
      <c r="P4" s="12"/>
      <c r="Q4" s="4"/>
    </row>
    <row r="5" spans="1:17" ht="12.75">
      <c r="A5" s="82" t="s">
        <v>0</v>
      </c>
      <c r="B5" s="82"/>
      <c r="C5" s="82"/>
      <c r="D5" s="82"/>
      <c r="E5" s="82"/>
      <c r="F5" s="82"/>
      <c r="G5" s="82" t="s">
        <v>1</v>
      </c>
      <c r="H5" s="82"/>
      <c r="I5" s="82"/>
      <c r="J5" s="82"/>
      <c r="K5" s="82"/>
      <c r="L5" s="82"/>
      <c r="M5" s="82" t="s">
        <v>2</v>
      </c>
      <c r="N5" s="82"/>
      <c r="O5" s="82"/>
      <c r="P5" s="82"/>
      <c r="Q5" s="82"/>
    </row>
    <row r="6" spans="1:17" ht="12.75" customHeight="1">
      <c r="A6" s="85" t="s">
        <v>18</v>
      </c>
      <c r="B6" s="85" t="s">
        <v>3</v>
      </c>
      <c r="C6" s="85" t="s">
        <v>22</v>
      </c>
      <c r="D6" s="85" t="s">
        <v>4</v>
      </c>
      <c r="E6" s="86" t="s">
        <v>5</v>
      </c>
      <c r="F6" s="87" t="s">
        <v>13</v>
      </c>
      <c r="G6" s="89" t="s">
        <v>6</v>
      </c>
      <c r="H6" s="89"/>
      <c r="I6" s="89"/>
      <c r="J6" s="89" t="s">
        <v>7</v>
      </c>
      <c r="K6" s="89"/>
      <c r="L6" s="89"/>
      <c r="M6" s="89" t="s">
        <v>14</v>
      </c>
      <c r="N6" s="89" t="s">
        <v>15</v>
      </c>
      <c r="O6" s="89" t="s">
        <v>16</v>
      </c>
      <c r="P6" s="92" t="s">
        <v>12</v>
      </c>
      <c r="Q6" s="90" t="s">
        <v>8</v>
      </c>
    </row>
    <row r="7" spans="1:17" ht="12.75">
      <c r="A7" s="85"/>
      <c r="B7" s="85"/>
      <c r="C7" s="85"/>
      <c r="D7" s="85"/>
      <c r="E7" s="86"/>
      <c r="F7" s="87"/>
      <c r="G7" s="52">
        <v>1</v>
      </c>
      <c r="H7" s="52">
        <v>2</v>
      </c>
      <c r="I7" s="52">
        <v>3</v>
      </c>
      <c r="J7" s="52">
        <v>1</v>
      </c>
      <c r="K7" s="52">
        <v>2</v>
      </c>
      <c r="L7" s="52">
        <v>3</v>
      </c>
      <c r="M7" s="89"/>
      <c r="N7" s="89"/>
      <c r="O7" s="89"/>
      <c r="P7" s="92"/>
      <c r="Q7" s="90"/>
    </row>
    <row r="8" spans="1:17" ht="12.75">
      <c r="A8" s="98" t="s">
        <v>29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</row>
    <row r="9" spans="1:17" ht="12.75">
      <c r="A9" s="10"/>
      <c r="B9" s="17" t="s">
        <v>35</v>
      </c>
      <c r="C9" s="33">
        <v>37433</v>
      </c>
      <c r="D9" s="11" t="s">
        <v>34</v>
      </c>
      <c r="E9" s="34">
        <v>68.2</v>
      </c>
      <c r="F9" s="26">
        <f>POWER(10,(0.783497476*(LOG10(E9/153.655)*LOG10(E9/153.655))))</f>
        <v>1.25169757259931</v>
      </c>
      <c r="G9" s="66">
        <v>65</v>
      </c>
      <c r="H9" s="75">
        <v>70</v>
      </c>
      <c r="I9" s="71">
        <v>72</v>
      </c>
      <c r="J9" s="78" t="s">
        <v>78</v>
      </c>
      <c r="K9" s="67">
        <v>78</v>
      </c>
      <c r="L9" s="75">
        <v>81</v>
      </c>
      <c r="M9" s="14">
        <f>MAX(G9:I9)</f>
        <v>72</v>
      </c>
      <c r="N9" s="14">
        <f>MAX(J9:L9)</f>
        <v>81</v>
      </c>
      <c r="O9" s="79">
        <f>M9+N9</f>
        <v>153</v>
      </c>
      <c r="P9" s="22" t="s">
        <v>74</v>
      </c>
      <c r="Q9" s="27">
        <f>O9*F9</f>
        <v>191.50972860769443</v>
      </c>
    </row>
    <row r="10" spans="1:17" ht="12.75">
      <c r="A10" s="10"/>
      <c r="B10" s="17" t="s">
        <v>33</v>
      </c>
      <c r="C10" s="33">
        <v>38807</v>
      </c>
      <c r="D10" s="11" t="s">
        <v>34</v>
      </c>
      <c r="E10" s="34">
        <v>65.6</v>
      </c>
      <c r="F10" s="26">
        <f>POWER(10,(0.783497476*(LOG10(E10/153.655)*LOG10(E10/153.655))))</f>
        <v>1.279539912921639</v>
      </c>
      <c r="G10" s="66">
        <v>48</v>
      </c>
      <c r="H10" s="70" t="s">
        <v>68</v>
      </c>
      <c r="I10" s="68">
        <v>50</v>
      </c>
      <c r="J10" s="66">
        <v>60</v>
      </c>
      <c r="K10" s="67">
        <v>65</v>
      </c>
      <c r="L10" s="47">
        <v>0</v>
      </c>
      <c r="M10" s="14">
        <f>MAX(G10:I10)</f>
        <v>50</v>
      </c>
      <c r="N10" s="14">
        <f>MAX(J10:L10)</f>
        <v>65</v>
      </c>
      <c r="O10" s="15">
        <f>M10+N10</f>
        <v>115</v>
      </c>
      <c r="P10" s="22" t="s">
        <v>75</v>
      </c>
      <c r="Q10" s="27">
        <f>O10*F10</f>
        <v>147.1470899859885</v>
      </c>
    </row>
    <row r="11" spans="1:17" ht="12.75">
      <c r="A11" s="10"/>
      <c r="B11" s="17"/>
      <c r="C11" s="33"/>
      <c r="D11" s="11"/>
      <c r="E11" s="34"/>
      <c r="F11" s="26" t="e">
        <f>POWER(10,(0.783497476*(LOG10(E11/153.655)*LOG10(E11/153.655))))</f>
        <v>#NUM!</v>
      </c>
      <c r="G11" s="10"/>
      <c r="H11" s="47"/>
      <c r="I11" s="48"/>
      <c r="J11" s="10"/>
      <c r="K11" s="47"/>
      <c r="L11" s="47"/>
      <c r="M11" s="14">
        <f>MAX(G11:I11)</f>
        <v>0</v>
      </c>
      <c r="N11" s="14">
        <f>MAX(J11:L11)</f>
        <v>0</v>
      </c>
      <c r="O11" s="15">
        <f>M11+N11</f>
        <v>0</v>
      </c>
      <c r="P11" s="22"/>
      <c r="Q11" s="27" t="e">
        <f>O11*F11</f>
        <v>#NUM!</v>
      </c>
    </row>
    <row r="12" spans="1:17" ht="12.75">
      <c r="A12" s="81" t="s">
        <v>23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7" ht="12.75">
      <c r="A13" s="10"/>
      <c r="B13" s="17" t="s">
        <v>47</v>
      </c>
      <c r="C13" s="33">
        <v>39502</v>
      </c>
      <c r="D13" s="11" t="s">
        <v>39</v>
      </c>
      <c r="E13" s="34">
        <v>34.6</v>
      </c>
      <c r="F13" s="26">
        <f>POWER(10,(0.75194503*(LOG10(E13/175.508)*LOG10(E13/175.508))))</f>
        <v>2.3657542900546753</v>
      </c>
      <c r="G13" s="66">
        <v>12</v>
      </c>
      <c r="H13" s="67">
        <v>14</v>
      </c>
      <c r="I13" s="69" t="s">
        <v>65</v>
      </c>
      <c r="J13" s="66">
        <v>17</v>
      </c>
      <c r="K13" s="76">
        <v>19</v>
      </c>
      <c r="L13" s="70" t="s">
        <v>70</v>
      </c>
      <c r="M13" s="14">
        <f>MAX(G13:I13)</f>
        <v>14</v>
      </c>
      <c r="N13" s="14">
        <f>MAX(J13:L13)</f>
        <v>19</v>
      </c>
      <c r="O13" s="15">
        <f>M13+N13</f>
        <v>33</v>
      </c>
      <c r="P13" s="22" t="s">
        <v>76</v>
      </c>
      <c r="Q13" s="27">
        <f>O13*F13</f>
        <v>78.06989157180429</v>
      </c>
    </row>
    <row r="14" spans="1:17" ht="12.75">
      <c r="A14" s="10"/>
      <c r="B14" s="17" t="s">
        <v>48</v>
      </c>
      <c r="C14" s="33">
        <v>39744</v>
      </c>
      <c r="D14" s="11" t="s">
        <v>39</v>
      </c>
      <c r="E14" s="34">
        <v>39.6</v>
      </c>
      <c r="F14" s="26">
        <f>POWER(10,(0.75194503*(LOG10(E14/175.508)*LOG10(E14/175.508))))</f>
        <v>2.0624505957697195</v>
      </c>
      <c r="G14" s="66">
        <v>17</v>
      </c>
      <c r="H14" s="67">
        <v>19</v>
      </c>
      <c r="I14" s="68">
        <v>20</v>
      </c>
      <c r="J14" s="66">
        <v>24</v>
      </c>
      <c r="K14" s="76">
        <v>27</v>
      </c>
      <c r="L14" s="76">
        <v>29</v>
      </c>
      <c r="M14" s="14">
        <f>MAX(G14:I14)</f>
        <v>20</v>
      </c>
      <c r="N14" s="14">
        <f>MAX(J14:L14)</f>
        <v>29</v>
      </c>
      <c r="O14" s="15">
        <f>M14+N14</f>
        <v>49</v>
      </c>
      <c r="P14" s="22" t="s">
        <v>75</v>
      </c>
      <c r="Q14" s="27">
        <f>O14*F14</f>
        <v>101.06007919271626</v>
      </c>
    </row>
    <row r="15" spans="1:17" ht="12.75">
      <c r="A15" s="10"/>
      <c r="B15" s="17" t="s">
        <v>52</v>
      </c>
      <c r="C15" s="33">
        <v>39420</v>
      </c>
      <c r="D15" s="11" t="s">
        <v>34</v>
      </c>
      <c r="E15" s="34">
        <v>40.6</v>
      </c>
      <c r="F15" s="26">
        <f>POWER(10,(0.75194503*(LOG10(E15/175.508)*LOG10(E15/175.508))))</f>
        <v>2.013444451737929</v>
      </c>
      <c r="G15" s="66">
        <v>28</v>
      </c>
      <c r="H15" s="67">
        <v>30</v>
      </c>
      <c r="I15" s="68">
        <v>32</v>
      </c>
      <c r="J15" s="66">
        <v>32</v>
      </c>
      <c r="K15" s="76">
        <v>35</v>
      </c>
      <c r="L15" s="70" t="s">
        <v>72</v>
      </c>
      <c r="M15" s="14">
        <f>MAX(G15:I15)</f>
        <v>32</v>
      </c>
      <c r="N15" s="14">
        <f>MAX(J15:L15)</f>
        <v>35</v>
      </c>
      <c r="O15" s="15">
        <f>M15+N15</f>
        <v>67</v>
      </c>
      <c r="P15" s="22" t="s">
        <v>74</v>
      </c>
      <c r="Q15" s="27">
        <f>O15*F15</f>
        <v>134.90077826644125</v>
      </c>
    </row>
    <row r="16" spans="1:17" ht="12.75">
      <c r="A16" s="10"/>
      <c r="B16" s="53" t="s">
        <v>55</v>
      </c>
      <c r="C16" s="33">
        <v>39960</v>
      </c>
      <c r="D16" s="11" t="s">
        <v>39</v>
      </c>
      <c r="E16" s="34">
        <v>31.5</v>
      </c>
      <c r="F16" s="26">
        <f>POWER(10,(0.75194503*(LOG10(E16/175.508)*LOG10(E16/175.508))))</f>
        <v>2.6209222732903443</v>
      </c>
      <c r="G16" s="66">
        <v>10</v>
      </c>
      <c r="H16" s="67">
        <v>12</v>
      </c>
      <c r="I16" s="69" t="s">
        <v>64</v>
      </c>
      <c r="J16" s="66">
        <v>13</v>
      </c>
      <c r="K16" s="70" t="s">
        <v>69</v>
      </c>
      <c r="L16" s="70" t="s">
        <v>69</v>
      </c>
      <c r="M16" s="14">
        <f>MAX(G16:I16)</f>
        <v>12</v>
      </c>
      <c r="N16" s="14">
        <f>MAX(J16:L16)</f>
        <v>13</v>
      </c>
      <c r="O16" s="15">
        <f>M16+N16</f>
        <v>25</v>
      </c>
      <c r="P16" s="22">
        <v>4</v>
      </c>
      <c r="Q16" s="27">
        <f>O16*F16</f>
        <v>65.5230568322586</v>
      </c>
    </row>
    <row r="17" spans="1:17" ht="12.75">
      <c r="A17" s="10"/>
      <c r="B17" s="17"/>
      <c r="C17" s="33"/>
      <c r="D17" s="11"/>
      <c r="E17" s="34"/>
      <c r="F17" s="26" t="e">
        <f>POWER(10,(0.75194503*(LOG10(E17/175.508)*LOG10(E17/175.508))))</f>
        <v>#NUM!</v>
      </c>
      <c r="G17" s="10"/>
      <c r="H17" s="47"/>
      <c r="I17" s="48"/>
      <c r="J17" s="10"/>
      <c r="K17" s="47"/>
      <c r="L17" s="47"/>
      <c r="M17" s="14">
        <f>MAX(G17:I17)</f>
        <v>0</v>
      </c>
      <c r="N17" s="14">
        <f>MAX(J17:L17)</f>
        <v>0</v>
      </c>
      <c r="O17" s="15">
        <f>M17+N17</f>
        <v>0</v>
      </c>
      <c r="P17" s="22"/>
      <c r="Q17" s="27" t="e">
        <f>O17*F17</f>
        <v>#NUM!</v>
      </c>
    </row>
    <row r="18" spans="1:17" ht="12.75">
      <c r="A18" s="84" t="s">
        <v>24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</row>
    <row r="19" spans="1:17" ht="12.75">
      <c r="A19" s="10"/>
      <c r="B19" s="17" t="s">
        <v>40</v>
      </c>
      <c r="C19" s="33">
        <v>38448</v>
      </c>
      <c r="D19" s="11" t="s">
        <v>39</v>
      </c>
      <c r="E19" s="34">
        <v>47.9</v>
      </c>
      <c r="F19" s="26">
        <f>POWER(10,(0.75194503*(LOG10(E19/175.508)*LOG10(E19/175.508))))</f>
        <v>1.7344347666239424</v>
      </c>
      <c r="G19" s="66">
        <v>21</v>
      </c>
      <c r="H19" s="70" t="s">
        <v>66</v>
      </c>
      <c r="I19" s="68">
        <v>23</v>
      </c>
      <c r="J19" s="66">
        <v>28</v>
      </c>
      <c r="K19" s="67">
        <v>31</v>
      </c>
      <c r="L19" s="67">
        <v>33</v>
      </c>
      <c r="M19" s="14">
        <f>MAX(G19:I19)</f>
        <v>23</v>
      </c>
      <c r="N19" s="14">
        <f>MAX(J19:L19)</f>
        <v>33</v>
      </c>
      <c r="O19" s="15">
        <f>M19+N19</f>
        <v>56</v>
      </c>
      <c r="P19" s="22" t="s">
        <v>74</v>
      </c>
      <c r="Q19" s="27">
        <f>O19*F19</f>
        <v>97.12834693094078</v>
      </c>
    </row>
    <row r="20" spans="1:17" ht="12.75">
      <c r="A20" s="10"/>
      <c r="B20" s="17"/>
      <c r="C20" s="33"/>
      <c r="D20" s="11"/>
      <c r="E20" s="34"/>
      <c r="F20" s="26" t="e">
        <f>POWER(10,(0.75194503*(LOG10(E20/175.508)*LOG10(E20/175.508))))</f>
        <v>#NUM!</v>
      </c>
      <c r="G20" s="10"/>
      <c r="H20" s="47"/>
      <c r="I20" s="48"/>
      <c r="J20" s="10"/>
      <c r="K20" s="47"/>
      <c r="L20" s="47"/>
      <c r="M20" s="14">
        <f>MAX(G20:I20)</f>
        <v>0</v>
      </c>
      <c r="N20" s="14">
        <f>MAX(J20:L20)</f>
        <v>0</v>
      </c>
      <c r="O20" s="15">
        <f>M20+N20</f>
        <v>0</v>
      </c>
      <c r="P20" s="22"/>
      <c r="Q20" s="27" t="e">
        <f>O20*F20</f>
        <v>#NUM!</v>
      </c>
    </row>
    <row r="21" spans="1:17" ht="12.75">
      <c r="A21" s="81" t="s">
        <v>25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ht="12.75">
      <c r="A22" s="10"/>
      <c r="B22" s="17" t="s">
        <v>42</v>
      </c>
      <c r="C22" s="33">
        <v>38437</v>
      </c>
      <c r="D22" s="11" t="s">
        <v>44</v>
      </c>
      <c r="E22" s="34">
        <v>55.9</v>
      </c>
      <c r="F22" s="26">
        <f>POWER(10,(0.75194503*(LOG10(E22/175.508)*LOG10(E22/175.508))))</f>
        <v>1.5333854102567248</v>
      </c>
      <c r="G22" s="66">
        <v>32</v>
      </c>
      <c r="H22" s="67">
        <v>35</v>
      </c>
      <c r="I22" s="68">
        <v>38</v>
      </c>
      <c r="J22" s="66">
        <v>45</v>
      </c>
      <c r="K22" s="76">
        <v>50</v>
      </c>
      <c r="L22" s="76">
        <v>52</v>
      </c>
      <c r="M22" s="14">
        <f>MAX(G22:I22)</f>
        <v>38</v>
      </c>
      <c r="N22" s="14">
        <f>MAX(J22:L22)</f>
        <v>52</v>
      </c>
      <c r="O22" s="15">
        <f>M22+N22</f>
        <v>90</v>
      </c>
      <c r="P22" s="22" t="s">
        <v>74</v>
      </c>
      <c r="Q22" s="27">
        <f>O22*F23</f>
        <v>139.5087066470803</v>
      </c>
    </row>
    <row r="23" spans="1:17" ht="12.75">
      <c r="A23" s="10"/>
      <c r="B23" s="17" t="s">
        <v>41</v>
      </c>
      <c r="C23" s="33">
        <v>39270</v>
      </c>
      <c r="D23" s="11" t="s">
        <v>39</v>
      </c>
      <c r="E23" s="34">
        <v>55.1</v>
      </c>
      <c r="F23" s="26">
        <f>POWER(10,(0.75194503*(LOG10(E23/175.508)*LOG10(E23/175.508))))</f>
        <v>1.5500967405231143</v>
      </c>
      <c r="G23" s="66">
        <v>23</v>
      </c>
      <c r="H23" s="67">
        <v>25</v>
      </c>
      <c r="I23" s="69" t="s">
        <v>67</v>
      </c>
      <c r="J23" s="66">
        <v>33</v>
      </c>
      <c r="K23" s="76">
        <v>35</v>
      </c>
      <c r="L23" s="70" t="s">
        <v>71</v>
      </c>
      <c r="M23" s="14">
        <f>MAX(G23:I23)</f>
        <v>25</v>
      </c>
      <c r="N23" s="14">
        <f>MAX(J23:L23)</f>
        <v>35</v>
      </c>
      <c r="O23" s="15">
        <f>M23+N23</f>
        <v>60</v>
      </c>
      <c r="P23" s="22" t="s">
        <v>76</v>
      </c>
      <c r="Q23" s="27">
        <f>O23*F23</f>
        <v>93.00580443138686</v>
      </c>
    </row>
    <row r="24" spans="1:17" ht="12.75">
      <c r="A24" s="10"/>
      <c r="B24" s="53" t="s">
        <v>98</v>
      </c>
      <c r="C24" s="33">
        <v>39713</v>
      </c>
      <c r="D24" s="11" t="s">
        <v>34</v>
      </c>
      <c r="E24" s="34">
        <v>53.9</v>
      </c>
      <c r="F24" s="26">
        <f>POWER(10,(0.75194503*(LOG10(E24/175.508)*LOG10(E24/175.508))))</f>
        <v>1.5763894738266135</v>
      </c>
      <c r="G24" s="66">
        <v>27</v>
      </c>
      <c r="H24" s="67">
        <v>30</v>
      </c>
      <c r="I24" s="68">
        <v>31</v>
      </c>
      <c r="J24" s="66">
        <v>37</v>
      </c>
      <c r="K24" s="70" t="s">
        <v>73</v>
      </c>
      <c r="L24" s="76">
        <v>41</v>
      </c>
      <c r="M24" s="14">
        <f>MAX(G24:I24)</f>
        <v>31</v>
      </c>
      <c r="N24" s="14">
        <f>MAX(J24:L24)</f>
        <v>41</v>
      </c>
      <c r="O24" s="15">
        <f>M24+N24</f>
        <v>72</v>
      </c>
      <c r="P24" s="22" t="s">
        <v>75</v>
      </c>
      <c r="Q24" s="27">
        <f>O24*F24</f>
        <v>113.50004211551618</v>
      </c>
    </row>
    <row r="25" spans="1:17" ht="12.75">
      <c r="A25" s="10"/>
      <c r="B25" s="65"/>
      <c r="C25" s="33"/>
      <c r="D25" s="11"/>
      <c r="E25" s="34"/>
      <c r="F25" s="26" t="e">
        <f>POWER(10,(0.75194503*(LOG10(#REF!/175.508)*LOG10(#REF!/175.508))))</f>
        <v>#REF!</v>
      </c>
      <c r="G25" s="10"/>
      <c r="H25" s="47"/>
      <c r="I25" s="48"/>
      <c r="J25" s="10"/>
      <c r="K25" s="49"/>
      <c r="L25" s="49"/>
      <c r="M25" s="14">
        <f>MAX(G25:I25)</f>
        <v>0</v>
      </c>
      <c r="N25" s="14">
        <f>MAX(J25:L25)</f>
        <v>0</v>
      </c>
      <c r="O25" s="15">
        <f>M25+N25</f>
        <v>0</v>
      </c>
      <c r="P25" s="22"/>
      <c r="Q25" s="27" t="e">
        <f>O25*F25</f>
        <v>#REF!</v>
      </c>
    </row>
    <row r="26" spans="1:17" ht="12.75">
      <c r="A26" s="99" t="s">
        <v>26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7" ht="12.75">
      <c r="A27" s="54"/>
      <c r="B27" s="55" t="s">
        <v>37</v>
      </c>
      <c r="C27" s="56">
        <v>39421</v>
      </c>
      <c r="D27" s="57" t="s">
        <v>34</v>
      </c>
      <c r="E27" s="58">
        <v>58.3</v>
      </c>
      <c r="F27" s="59">
        <f>POWER(10,(0.75194503*(LOG10(E27/175.508)*LOG10(E27/175.508))))</f>
        <v>1.486823475088097</v>
      </c>
      <c r="G27" s="72">
        <v>45</v>
      </c>
      <c r="H27" s="73">
        <v>48</v>
      </c>
      <c r="I27" s="74">
        <v>50</v>
      </c>
      <c r="J27" s="72">
        <v>58</v>
      </c>
      <c r="K27" s="73">
        <v>61</v>
      </c>
      <c r="L27" s="77" t="s">
        <v>77</v>
      </c>
      <c r="M27" s="60">
        <f>MAX(G27:I27)</f>
        <v>50</v>
      </c>
      <c r="N27" s="60">
        <f>MAX(J27:L27)</f>
        <v>61</v>
      </c>
      <c r="O27" s="61">
        <f>M27+N27</f>
        <v>111</v>
      </c>
      <c r="P27" s="62" t="s">
        <v>74</v>
      </c>
      <c r="Q27" s="63">
        <f>O27*F27</f>
        <v>165.0374057347788</v>
      </c>
    </row>
    <row r="28" spans="1:17" ht="12.75">
      <c r="A28" s="5"/>
      <c r="B28" s="5"/>
      <c r="C28" s="5"/>
      <c r="D28" s="20"/>
      <c r="E28" s="35"/>
      <c r="F28" s="24"/>
      <c r="G28" s="5"/>
      <c r="H28" s="19"/>
      <c r="I28" s="20"/>
      <c r="J28" s="5"/>
      <c r="K28" s="19"/>
      <c r="L28" s="21"/>
      <c r="M28" s="25"/>
      <c r="N28" s="25"/>
      <c r="O28" s="25"/>
      <c r="P28" s="18"/>
      <c r="Q28" s="6"/>
    </row>
    <row r="29" spans="2:14" ht="12.75">
      <c r="B29" s="1" t="s">
        <v>11</v>
      </c>
      <c r="C29" s="30" t="s">
        <v>62</v>
      </c>
      <c r="D29" s="32"/>
      <c r="E29" s="94" t="s">
        <v>10</v>
      </c>
      <c r="F29" s="94"/>
      <c r="G29" s="30" t="s">
        <v>58</v>
      </c>
      <c r="H29" s="30"/>
      <c r="I29" s="31"/>
      <c r="J29" s="2"/>
      <c r="K29" s="83" t="s">
        <v>9</v>
      </c>
      <c r="L29" s="83"/>
      <c r="M29" s="29" t="s">
        <v>61</v>
      </c>
      <c r="N29" s="7"/>
    </row>
    <row r="30" spans="2:14" ht="12.75">
      <c r="B30" s="5"/>
      <c r="C30" s="30"/>
      <c r="D30" s="32"/>
      <c r="E30" s="36"/>
      <c r="F30" s="3"/>
      <c r="G30" s="30" t="s">
        <v>59</v>
      </c>
      <c r="H30" s="30"/>
      <c r="I30" s="31"/>
      <c r="J30" s="2"/>
      <c r="K30" s="31"/>
      <c r="L30" s="9" t="s">
        <v>17</v>
      </c>
      <c r="M30" s="64">
        <v>0.5</v>
      </c>
      <c r="N30" s="16"/>
    </row>
    <row r="31" spans="2:14" ht="12.75">
      <c r="B31" s="5"/>
      <c r="C31" s="30"/>
      <c r="D31" s="32"/>
      <c r="E31" s="36"/>
      <c r="F31" s="3"/>
      <c r="G31" s="30" t="s">
        <v>60</v>
      </c>
      <c r="H31" s="30"/>
      <c r="I31" s="31"/>
      <c r="J31" s="2"/>
      <c r="K31" s="31"/>
      <c r="L31" s="9"/>
      <c r="M31" s="29"/>
      <c r="N31" s="16"/>
    </row>
    <row r="32" spans="2:14" ht="12.75">
      <c r="B32" s="5"/>
      <c r="C32" s="30"/>
      <c r="D32" s="32"/>
      <c r="E32" s="36"/>
      <c r="F32" s="3"/>
      <c r="G32" s="30"/>
      <c r="H32" s="30"/>
      <c r="I32" s="31"/>
      <c r="J32" s="2"/>
      <c r="K32" s="31"/>
      <c r="L32" s="9"/>
      <c r="M32" s="29"/>
      <c r="N32" s="16"/>
    </row>
    <row r="33" spans="2:14" ht="12.75">
      <c r="B33" s="5" t="s">
        <v>85</v>
      </c>
      <c r="C33" s="30" t="s">
        <v>86</v>
      </c>
      <c r="D33" s="32" t="s">
        <v>87</v>
      </c>
      <c r="E33" s="36"/>
      <c r="F33" s="3"/>
      <c r="G33" s="30"/>
      <c r="H33" s="30"/>
      <c r="I33" s="31"/>
      <c r="J33" s="2"/>
      <c r="K33" s="31"/>
      <c r="L33" s="9"/>
      <c r="M33" s="29"/>
      <c r="N33" s="16"/>
    </row>
    <row r="34" spans="2:14" ht="12.75">
      <c r="B34" s="5"/>
      <c r="C34" s="30" t="s">
        <v>88</v>
      </c>
      <c r="D34" s="32" t="s">
        <v>97</v>
      </c>
      <c r="E34" s="36"/>
      <c r="F34" s="3"/>
      <c r="G34" s="30"/>
      <c r="H34" s="30"/>
      <c r="I34" s="31"/>
      <c r="J34" s="2"/>
      <c r="K34" s="31"/>
      <c r="L34" s="9"/>
      <c r="M34" s="29"/>
      <c r="N34" s="16"/>
    </row>
    <row r="35" spans="2:14" ht="12.75">
      <c r="B35" s="5"/>
      <c r="C35" s="30" t="s">
        <v>89</v>
      </c>
      <c r="D35" s="32" t="s">
        <v>95</v>
      </c>
      <c r="E35" s="80" t="s">
        <v>96</v>
      </c>
      <c r="F35" s="3"/>
      <c r="G35" s="30"/>
      <c r="H35" s="30"/>
      <c r="I35" s="31"/>
      <c r="J35" s="2"/>
      <c r="K35" s="31"/>
      <c r="L35" s="9"/>
      <c r="M35" s="29"/>
      <c r="N35" s="16"/>
    </row>
    <row r="36" spans="2:14" ht="12.75">
      <c r="B36" s="5"/>
      <c r="C36" s="30"/>
      <c r="D36" s="32"/>
      <c r="E36" s="36"/>
      <c r="F36" s="3"/>
      <c r="G36" s="30"/>
      <c r="H36" s="30"/>
      <c r="I36" s="31"/>
      <c r="J36" s="2"/>
      <c r="K36" s="31"/>
      <c r="L36" s="9"/>
      <c r="M36" s="29"/>
      <c r="N36" s="16"/>
    </row>
    <row r="37" spans="2:14" ht="12.75">
      <c r="B37" s="5"/>
      <c r="C37" s="30"/>
      <c r="D37" s="32"/>
      <c r="E37" s="36"/>
      <c r="F37" s="3"/>
      <c r="G37" s="30"/>
      <c r="H37" s="30"/>
      <c r="I37" s="31"/>
      <c r="J37" s="2"/>
      <c r="K37" s="31"/>
      <c r="L37" s="9"/>
      <c r="M37" s="29"/>
      <c r="N37" s="16"/>
    </row>
    <row r="38" spans="2:14" ht="12.75">
      <c r="B38" s="5"/>
      <c r="C38" s="30"/>
      <c r="D38" s="32"/>
      <c r="E38" s="36"/>
      <c r="F38" s="3"/>
      <c r="G38" s="30"/>
      <c r="H38" s="30"/>
      <c r="I38" s="31"/>
      <c r="J38" s="2"/>
      <c r="K38" s="31"/>
      <c r="L38" s="9"/>
      <c r="M38" s="29"/>
      <c r="N38" s="16"/>
    </row>
    <row r="39" spans="2:14" ht="12.75">
      <c r="B39" s="5"/>
      <c r="C39" s="30"/>
      <c r="D39" s="32"/>
      <c r="E39" s="36"/>
      <c r="F39" s="3"/>
      <c r="G39" s="30"/>
      <c r="H39" s="30"/>
      <c r="I39" s="31"/>
      <c r="J39" s="2"/>
      <c r="K39" s="31"/>
      <c r="L39" s="9"/>
      <c r="M39" s="29"/>
      <c r="N39" s="16"/>
    </row>
    <row r="40" spans="2:14" ht="12.75">
      <c r="B40" s="5"/>
      <c r="C40" s="30"/>
      <c r="D40" s="32"/>
      <c r="E40" s="36"/>
      <c r="F40" s="3"/>
      <c r="G40" s="30"/>
      <c r="H40" s="30"/>
      <c r="I40" s="31"/>
      <c r="J40" s="2"/>
      <c r="K40" s="31"/>
      <c r="L40" s="9"/>
      <c r="M40" s="29"/>
      <c r="N40" s="16"/>
    </row>
    <row r="41" spans="2:14" ht="12.75">
      <c r="B41" s="5"/>
      <c r="C41" s="30"/>
      <c r="D41" s="32"/>
      <c r="E41" s="36"/>
      <c r="F41" s="3"/>
      <c r="G41" s="30"/>
      <c r="H41" s="30"/>
      <c r="I41" s="31"/>
      <c r="J41" s="2"/>
      <c r="K41" s="31"/>
      <c r="L41" s="9"/>
      <c r="M41" s="29"/>
      <c r="N41" s="16"/>
    </row>
    <row r="42" spans="2:14" ht="12.75">
      <c r="B42" s="5"/>
      <c r="C42" s="30"/>
      <c r="D42" s="32"/>
      <c r="E42" s="36"/>
      <c r="F42" s="3"/>
      <c r="G42" s="30"/>
      <c r="H42" s="30"/>
      <c r="I42" s="31"/>
      <c r="J42" s="2"/>
      <c r="K42" s="31"/>
      <c r="L42" s="9"/>
      <c r="M42" s="29"/>
      <c r="N42" s="16"/>
    </row>
    <row r="43" spans="2:14" ht="12.75">
      <c r="B43" s="5"/>
      <c r="C43" s="30"/>
      <c r="D43" s="32"/>
      <c r="E43" s="36"/>
      <c r="F43" s="3"/>
      <c r="G43" s="30"/>
      <c r="H43" s="30"/>
      <c r="I43" s="31"/>
      <c r="J43" s="2"/>
      <c r="K43" s="31"/>
      <c r="L43" s="9"/>
      <c r="M43" s="29"/>
      <c r="N43" s="16"/>
    </row>
    <row r="44" spans="2:14" ht="17.25" customHeight="1">
      <c r="B44" s="5"/>
      <c r="C44" s="30"/>
      <c r="D44" s="32"/>
      <c r="E44" s="36"/>
      <c r="F44" s="3"/>
      <c r="G44" s="30"/>
      <c r="H44" s="30"/>
      <c r="I44" s="31"/>
      <c r="J44" s="2"/>
      <c r="K44" s="31"/>
      <c r="L44" s="9"/>
      <c r="M44" s="29"/>
      <c r="N44" s="16"/>
    </row>
    <row r="45" spans="2:14" ht="12.75">
      <c r="B45" s="5"/>
      <c r="C45" s="30"/>
      <c r="D45" s="32"/>
      <c r="E45" s="36"/>
      <c r="F45" s="3"/>
      <c r="G45" s="30"/>
      <c r="H45" s="30"/>
      <c r="I45" s="31"/>
      <c r="J45" s="2"/>
      <c r="K45" s="31"/>
      <c r="L45" s="9"/>
      <c r="M45" s="29"/>
      <c r="N45" s="16"/>
    </row>
    <row r="46" spans="2:14" ht="12.75">
      <c r="B46" s="5"/>
      <c r="C46" s="30"/>
      <c r="D46" s="32"/>
      <c r="E46" s="36"/>
      <c r="F46" s="3"/>
      <c r="G46" s="30"/>
      <c r="H46" s="30"/>
      <c r="I46" s="31"/>
      <c r="J46" s="2"/>
      <c r="K46" s="31"/>
      <c r="L46" s="9"/>
      <c r="M46" s="29"/>
      <c r="N46" s="16"/>
    </row>
    <row r="47" spans="2:14" ht="12.75">
      <c r="B47" s="5"/>
      <c r="C47" s="30"/>
      <c r="D47" s="32"/>
      <c r="E47" s="36"/>
      <c r="F47" s="3"/>
      <c r="G47" s="30"/>
      <c r="H47" s="30"/>
      <c r="I47" s="31"/>
      <c r="J47" s="2"/>
      <c r="K47" s="31"/>
      <c r="L47" s="9"/>
      <c r="M47" s="29"/>
      <c r="N47" s="16"/>
    </row>
    <row r="48" spans="1:17" ht="12.75">
      <c r="A48" s="82" t="s">
        <v>0</v>
      </c>
      <c r="B48" s="82"/>
      <c r="C48" s="82"/>
      <c r="D48" s="82"/>
      <c r="E48" s="82"/>
      <c r="F48" s="82"/>
      <c r="G48" s="82" t="s">
        <v>1</v>
      </c>
      <c r="H48" s="82"/>
      <c r="I48" s="82"/>
      <c r="J48" s="82"/>
      <c r="K48" s="82"/>
      <c r="L48" s="82"/>
      <c r="M48" s="82" t="s">
        <v>2</v>
      </c>
      <c r="N48" s="82"/>
      <c r="O48" s="82"/>
      <c r="P48" s="82"/>
      <c r="Q48" s="82"/>
    </row>
    <row r="49" spans="1:17" ht="12.75">
      <c r="A49" s="85" t="s">
        <v>18</v>
      </c>
      <c r="B49" s="85" t="s">
        <v>3</v>
      </c>
      <c r="C49" s="85" t="s">
        <v>22</v>
      </c>
      <c r="D49" s="85" t="s">
        <v>43</v>
      </c>
      <c r="E49" s="86" t="s">
        <v>5</v>
      </c>
      <c r="F49" s="87" t="s">
        <v>13</v>
      </c>
      <c r="G49" s="89" t="s">
        <v>6</v>
      </c>
      <c r="H49" s="89"/>
      <c r="I49" s="89"/>
      <c r="J49" s="89" t="s">
        <v>7</v>
      </c>
      <c r="K49" s="89"/>
      <c r="L49" s="89"/>
      <c r="M49" s="89" t="s">
        <v>14</v>
      </c>
      <c r="N49" s="89" t="s">
        <v>15</v>
      </c>
      <c r="O49" s="89" t="s">
        <v>16</v>
      </c>
      <c r="P49" s="92" t="s">
        <v>12</v>
      </c>
      <c r="Q49" s="90" t="s">
        <v>8</v>
      </c>
    </row>
    <row r="50" spans="1:17" ht="12.75">
      <c r="A50" s="85"/>
      <c r="B50" s="85"/>
      <c r="C50" s="85"/>
      <c r="D50" s="85"/>
      <c r="E50" s="86"/>
      <c r="F50" s="87"/>
      <c r="G50" s="52">
        <v>1</v>
      </c>
      <c r="H50" s="52">
        <v>2</v>
      </c>
      <c r="I50" s="52">
        <v>3</v>
      </c>
      <c r="J50" s="52">
        <v>1</v>
      </c>
      <c r="K50" s="52">
        <v>2</v>
      </c>
      <c r="L50" s="52">
        <v>3</v>
      </c>
      <c r="M50" s="89"/>
      <c r="N50" s="89"/>
      <c r="O50" s="89"/>
      <c r="P50" s="92"/>
      <c r="Q50" s="90"/>
    </row>
    <row r="51" spans="1:17" ht="12.75">
      <c r="A51" s="84" t="s">
        <v>30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</row>
    <row r="52" spans="1:17" ht="12.75">
      <c r="A52" s="10"/>
      <c r="B52" s="17" t="s">
        <v>49</v>
      </c>
      <c r="C52" s="33">
        <v>39174</v>
      </c>
      <c r="D52" s="11" t="s">
        <v>39</v>
      </c>
      <c r="E52" s="34">
        <v>64.6</v>
      </c>
      <c r="F52" s="26">
        <f>POWER(10,(0.75194503*(LOG10(E52/175.508)*LOG10(E52/175.508))))</f>
        <v>1.385719708606505</v>
      </c>
      <c r="G52" s="66">
        <v>28</v>
      </c>
      <c r="H52" s="67">
        <v>31</v>
      </c>
      <c r="I52" s="69" t="s">
        <v>79</v>
      </c>
      <c r="J52" s="66">
        <v>37</v>
      </c>
      <c r="K52" s="76">
        <v>40</v>
      </c>
      <c r="L52" s="70" t="s">
        <v>90</v>
      </c>
      <c r="M52" s="14">
        <f>MAX(G52:I52)</f>
        <v>31</v>
      </c>
      <c r="N52" s="14">
        <f>MAX(J52:L52)</f>
        <v>40</v>
      </c>
      <c r="O52" s="15">
        <f>M52+N52</f>
        <v>71</v>
      </c>
      <c r="P52" s="22" t="s">
        <v>74</v>
      </c>
      <c r="Q52" s="27">
        <f>O52*F52</f>
        <v>98.38609931106186</v>
      </c>
    </row>
    <row r="53" spans="1:17" ht="12.75">
      <c r="A53" s="10"/>
      <c r="B53" s="17"/>
      <c r="C53" s="33"/>
      <c r="D53" s="11"/>
      <c r="E53" s="34"/>
      <c r="F53" s="26" t="e">
        <f>POWER(10,(0.75194503*(LOG10(E53/175.508)*LOG10(E53/175.508))))</f>
        <v>#NUM!</v>
      </c>
      <c r="G53" s="10"/>
      <c r="H53" s="47"/>
      <c r="I53" s="48"/>
      <c r="J53" s="10"/>
      <c r="K53" s="47"/>
      <c r="L53" s="47"/>
      <c r="M53" s="14">
        <f>MAX(G53:I53)</f>
        <v>0</v>
      </c>
      <c r="N53" s="14">
        <f>MAX(J53:L53)</f>
        <v>0</v>
      </c>
      <c r="O53" s="15">
        <f>M53+N53</f>
        <v>0</v>
      </c>
      <c r="P53" s="22"/>
      <c r="Q53" s="27" t="e">
        <f>O53*F53</f>
        <v>#NUM!</v>
      </c>
    </row>
    <row r="54" spans="1:17" ht="12.75">
      <c r="A54" s="81" t="s">
        <v>27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12.75">
      <c r="A55" s="10"/>
      <c r="B55" s="17" t="s">
        <v>51</v>
      </c>
      <c r="C55" s="33">
        <v>36605</v>
      </c>
      <c r="D55" s="11" t="s">
        <v>34</v>
      </c>
      <c r="E55" s="34">
        <v>76.5</v>
      </c>
      <c r="F55" s="26">
        <f>POWER(10,(0.75194503*(LOG10(E55/175.508)*LOG10(E55/175.508))))</f>
        <v>1.2525539181414624</v>
      </c>
      <c r="G55" s="66">
        <v>85</v>
      </c>
      <c r="H55" s="70" t="s">
        <v>81</v>
      </c>
      <c r="I55" s="68">
        <v>93</v>
      </c>
      <c r="J55" s="66">
        <v>100</v>
      </c>
      <c r="K55" s="76">
        <v>105</v>
      </c>
      <c r="L55" s="76">
        <v>108</v>
      </c>
      <c r="M55" s="14">
        <f>MAX(G55:I55)</f>
        <v>93</v>
      </c>
      <c r="N55" s="14">
        <f>MAX(J55:L55)</f>
        <v>108</v>
      </c>
      <c r="O55" s="15">
        <f>M55+N55</f>
        <v>201</v>
      </c>
      <c r="P55" s="22" t="s">
        <v>76</v>
      </c>
      <c r="Q55" s="27">
        <f>O55*F55</f>
        <v>251.76333754643395</v>
      </c>
    </row>
    <row r="56" spans="1:17" ht="12.75">
      <c r="A56" s="10"/>
      <c r="B56" s="17" t="s">
        <v>36</v>
      </c>
      <c r="C56" s="33">
        <v>33511</v>
      </c>
      <c r="D56" s="11" t="s">
        <v>34</v>
      </c>
      <c r="E56" s="34">
        <v>76.6</v>
      </c>
      <c r="F56" s="26">
        <f>POWER(10,(0.75194503*(LOG10(E56/175.508)*LOG10(E56/175.508))))</f>
        <v>1.2516674964388985</v>
      </c>
      <c r="G56" s="66">
        <v>98</v>
      </c>
      <c r="H56" s="70" t="s">
        <v>83</v>
      </c>
      <c r="I56" s="68">
        <v>105</v>
      </c>
      <c r="J56" s="66">
        <v>127</v>
      </c>
      <c r="K56" s="70" t="s">
        <v>93</v>
      </c>
      <c r="L56" s="70" t="s">
        <v>93</v>
      </c>
      <c r="M56" s="14">
        <f>MAX(G56:I56)</f>
        <v>105</v>
      </c>
      <c r="N56" s="14">
        <f>MAX(J56:L56)</f>
        <v>127</v>
      </c>
      <c r="O56" s="15">
        <f>M56+N56</f>
        <v>232</v>
      </c>
      <c r="P56" s="22" t="s">
        <v>74</v>
      </c>
      <c r="Q56" s="27">
        <f>O56*F56</f>
        <v>290.38685917382446</v>
      </c>
    </row>
    <row r="57" spans="1:17" ht="12.75">
      <c r="A57" s="10"/>
      <c r="B57" s="53" t="s">
        <v>53</v>
      </c>
      <c r="C57" s="33">
        <v>35433</v>
      </c>
      <c r="D57" s="11" t="s">
        <v>34</v>
      </c>
      <c r="E57" s="34">
        <v>75.8</v>
      </c>
      <c r="F57" s="26">
        <f>POWER(10,(0.75194503*(LOG10(E57/175.508)*LOG10(E57/175.508))))</f>
        <v>1.2588489568311918</v>
      </c>
      <c r="G57" s="66">
        <v>85</v>
      </c>
      <c r="H57" s="67">
        <v>90</v>
      </c>
      <c r="I57" s="69" t="s">
        <v>82</v>
      </c>
      <c r="J57" s="66">
        <v>111</v>
      </c>
      <c r="K57" s="76">
        <v>116</v>
      </c>
      <c r="L57" s="76">
        <v>120</v>
      </c>
      <c r="M57" s="14">
        <f>MAX(G57:I57)</f>
        <v>90</v>
      </c>
      <c r="N57" s="14">
        <f>MAX(J57:L57)</f>
        <v>120</v>
      </c>
      <c r="O57" s="15">
        <f>M57+N57</f>
        <v>210</v>
      </c>
      <c r="P57" s="22" t="s">
        <v>75</v>
      </c>
      <c r="Q57" s="27">
        <f>O57*F57</f>
        <v>264.3582809345503</v>
      </c>
    </row>
    <row r="58" spans="1:17" ht="12.75">
      <c r="A58" s="10"/>
      <c r="B58" s="17"/>
      <c r="C58" s="33"/>
      <c r="D58" s="11"/>
      <c r="E58" s="34"/>
      <c r="F58" s="26" t="e">
        <f>POWER(10,(0.75194503*(LOG10(E58/175.508)*LOG10(E58/175.508))))</f>
        <v>#NUM!</v>
      </c>
      <c r="G58" s="10"/>
      <c r="H58" s="47"/>
      <c r="I58" s="48"/>
      <c r="J58" s="10"/>
      <c r="K58" s="47"/>
      <c r="L58" s="47"/>
      <c r="M58" s="14">
        <f>MAX(G58:I58)</f>
        <v>0</v>
      </c>
      <c r="N58" s="14">
        <f>MAX(J58:L58)</f>
        <v>0</v>
      </c>
      <c r="O58" s="15">
        <f>M58+N58</f>
        <v>0</v>
      </c>
      <c r="P58" s="22"/>
      <c r="Q58" s="27" t="e">
        <f>O58*F58</f>
        <v>#NUM!</v>
      </c>
    </row>
    <row r="59" spans="1:17" ht="12.75">
      <c r="A59" s="95" t="s">
        <v>28</v>
      </c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7"/>
    </row>
    <row r="60" spans="1:17" ht="12.75">
      <c r="A60" s="10"/>
      <c r="B60" s="53" t="s">
        <v>63</v>
      </c>
      <c r="C60" s="33">
        <v>37297</v>
      </c>
      <c r="D60" s="11">
        <v>35</v>
      </c>
      <c r="E60" s="34">
        <v>80.9</v>
      </c>
      <c r="F60" s="26">
        <f>POWER(10,(0.75194503*(LOG10(E60/175.508)*LOG10(E60/175.508))))</f>
        <v>1.2163756682400173</v>
      </c>
      <c r="G60" s="66">
        <v>62</v>
      </c>
      <c r="H60" s="67">
        <v>66</v>
      </c>
      <c r="I60" s="68">
        <v>70</v>
      </c>
      <c r="J60" s="66">
        <v>81</v>
      </c>
      <c r="K60" s="76">
        <v>87</v>
      </c>
      <c r="L60" s="76">
        <v>93</v>
      </c>
      <c r="M60" s="14">
        <f>MAX(G60:I60)</f>
        <v>70</v>
      </c>
      <c r="N60" s="14">
        <f>MAX(J60:L60)</f>
        <v>93</v>
      </c>
      <c r="O60" s="15">
        <f>M60+N60</f>
        <v>163</v>
      </c>
      <c r="P60" s="22" t="s">
        <v>75</v>
      </c>
      <c r="Q60" s="27">
        <f>O60*F60</f>
        <v>198.2692339231228</v>
      </c>
    </row>
    <row r="61" spans="1:17" ht="12.75">
      <c r="A61" s="10"/>
      <c r="B61" s="17" t="s">
        <v>50</v>
      </c>
      <c r="C61" s="33">
        <v>33395</v>
      </c>
      <c r="D61" s="11" t="s">
        <v>39</v>
      </c>
      <c r="E61" s="34">
        <v>78.3</v>
      </c>
      <c r="F61" s="26">
        <f>POWER(10,(0.75194503*(LOG10(E61/175.508)*LOG10(E61/175.508))))</f>
        <v>1.2370725397177662</v>
      </c>
      <c r="G61" s="66">
        <v>57</v>
      </c>
      <c r="H61" s="67">
        <v>61</v>
      </c>
      <c r="I61" s="69" t="s">
        <v>80</v>
      </c>
      <c r="J61" s="66">
        <v>75</v>
      </c>
      <c r="K61" s="70" t="s">
        <v>91</v>
      </c>
      <c r="L61" s="76">
        <v>81</v>
      </c>
      <c r="M61" s="14">
        <f>MAX(G61:I61)</f>
        <v>61</v>
      </c>
      <c r="N61" s="14">
        <f>MAX(J61:L61)</f>
        <v>81</v>
      </c>
      <c r="O61" s="15">
        <f>M61+N61</f>
        <v>142</v>
      </c>
      <c r="P61" s="22" t="s">
        <v>76</v>
      </c>
      <c r="Q61" s="27">
        <f>O61*F61</f>
        <v>175.6643006399228</v>
      </c>
    </row>
    <row r="62" spans="1:17" ht="12.75">
      <c r="A62" s="10"/>
      <c r="B62" s="17" t="s">
        <v>57</v>
      </c>
      <c r="C62" s="33">
        <v>37433</v>
      </c>
      <c r="D62" s="11">
        <v>35</v>
      </c>
      <c r="E62" s="34">
        <v>84.4</v>
      </c>
      <c r="F62" s="26">
        <f>POWER(10,(0.75194503*(LOG10(E62/175.508)*LOG10(E62/175.508))))</f>
        <v>1.1912911540588886</v>
      </c>
      <c r="G62" s="66">
        <v>60</v>
      </c>
      <c r="H62" s="67">
        <v>65</v>
      </c>
      <c r="I62" s="68">
        <v>68</v>
      </c>
      <c r="J62" s="66">
        <v>85</v>
      </c>
      <c r="K62" s="67">
        <v>90</v>
      </c>
      <c r="L62" s="67">
        <v>96</v>
      </c>
      <c r="M62" s="14">
        <f>MAX(G62:I62)</f>
        <v>68</v>
      </c>
      <c r="N62" s="14">
        <f>MAX(J62:L62)</f>
        <v>96</v>
      </c>
      <c r="O62" s="15">
        <f>M62+N62</f>
        <v>164</v>
      </c>
      <c r="P62" s="22" t="s">
        <v>74</v>
      </c>
      <c r="Q62" s="27">
        <f>O62*F62</f>
        <v>195.37174926565774</v>
      </c>
    </row>
    <row r="63" spans="1:17" ht="12.75">
      <c r="A63" s="10"/>
      <c r="B63" s="17"/>
      <c r="C63" s="33"/>
      <c r="D63" s="11"/>
      <c r="E63" s="34"/>
      <c r="F63" s="26" t="e">
        <f>POWER(10,(0.75194503*(LOG10(E63/175.508)*LOG10(E63/175.508))))</f>
        <v>#NUM!</v>
      </c>
      <c r="G63" s="10"/>
      <c r="H63" s="47"/>
      <c r="I63" s="48"/>
      <c r="J63" s="10"/>
      <c r="K63" s="47"/>
      <c r="L63" s="47"/>
      <c r="M63" s="14">
        <f>MAX(G63:I63)</f>
        <v>0</v>
      </c>
      <c r="N63" s="14">
        <f>MAX(J63:L63)</f>
        <v>0</v>
      </c>
      <c r="O63" s="15">
        <f>M63+N63</f>
        <v>0</v>
      </c>
      <c r="P63" s="22"/>
      <c r="Q63" s="27" t="e">
        <f>O63*F63</f>
        <v>#NUM!</v>
      </c>
    </row>
    <row r="64" spans="1:17" ht="12.75">
      <c r="A64" s="81" t="s">
        <v>31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ht="12.75">
      <c r="A65" s="10"/>
      <c r="B65" s="17" t="s">
        <v>45</v>
      </c>
      <c r="C65" s="33">
        <v>38497</v>
      </c>
      <c r="D65" s="11" t="s">
        <v>44</v>
      </c>
      <c r="E65" s="34">
        <v>93</v>
      </c>
      <c r="F65" s="26">
        <f>POWER(10,(0.75194503*(LOG10(E65/175.508)*LOG10(E65/175.508))))</f>
        <v>1.1407828246772336</v>
      </c>
      <c r="G65" s="66">
        <v>32</v>
      </c>
      <c r="H65" s="67">
        <v>35</v>
      </c>
      <c r="I65" s="68">
        <v>38</v>
      </c>
      <c r="J65" s="66">
        <v>40</v>
      </c>
      <c r="K65" s="76">
        <v>44</v>
      </c>
      <c r="L65" s="76">
        <v>46</v>
      </c>
      <c r="M65" s="14">
        <f>MAX(G65:I65)</f>
        <v>38</v>
      </c>
      <c r="N65" s="14">
        <f>MAX(J65:L65)</f>
        <v>46</v>
      </c>
      <c r="O65" s="15">
        <f>M65+N65</f>
        <v>84</v>
      </c>
      <c r="P65" s="22" t="s">
        <v>75</v>
      </c>
      <c r="Q65" s="27">
        <f>O65*F65</f>
        <v>95.82575727288761</v>
      </c>
    </row>
    <row r="66" spans="1:17" ht="12.75">
      <c r="A66" s="10"/>
      <c r="B66" s="53" t="s">
        <v>56</v>
      </c>
      <c r="C66" s="33">
        <v>36645</v>
      </c>
      <c r="D66" s="11" t="s">
        <v>39</v>
      </c>
      <c r="E66" s="34">
        <v>86.8</v>
      </c>
      <c r="F66" s="26">
        <f>POWER(10,(0.75194503*(LOG10(E66/175.508)*LOG10(E66/175.508))))</f>
        <v>1.175727369329679</v>
      </c>
      <c r="G66" s="66">
        <v>70</v>
      </c>
      <c r="H66" s="67">
        <v>75</v>
      </c>
      <c r="I66" s="68">
        <v>80</v>
      </c>
      <c r="J66" s="66">
        <v>91</v>
      </c>
      <c r="K66" s="76">
        <v>96</v>
      </c>
      <c r="L66" s="70" t="s">
        <v>92</v>
      </c>
      <c r="M66" s="14">
        <f>MAX(G66:I66)</f>
        <v>80</v>
      </c>
      <c r="N66" s="14">
        <f>MAX(J66:L66)</f>
        <v>96</v>
      </c>
      <c r="O66" s="15">
        <f>M66+N66</f>
        <v>176</v>
      </c>
      <c r="P66" s="22" t="s">
        <v>74</v>
      </c>
      <c r="Q66" s="27">
        <f>O66*F66</f>
        <v>206.92801700202352</v>
      </c>
    </row>
    <row r="67" spans="1:17" ht="12.75">
      <c r="A67" s="81" t="s">
        <v>32</v>
      </c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ht="12.75">
      <c r="A68" s="10"/>
      <c r="B68" s="53" t="s">
        <v>54</v>
      </c>
      <c r="C68" s="33">
        <v>33685</v>
      </c>
      <c r="D68" s="11" t="s">
        <v>34</v>
      </c>
      <c r="E68" s="34">
        <v>114.8</v>
      </c>
      <c r="F68" s="26">
        <f>POWER(10,(0.75194503*(LOG10(E68/175.508)*LOG10(E68/175.508))))</f>
        <v>1.0606111486084553</v>
      </c>
      <c r="G68" s="66">
        <v>135</v>
      </c>
      <c r="H68" s="67">
        <v>140</v>
      </c>
      <c r="I68" s="69" t="s">
        <v>84</v>
      </c>
      <c r="J68" s="66">
        <v>173</v>
      </c>
      <c r="K68" s="70" t="s">
        <v>94</v>
      </c>
      <c r="L68" s="49">
        <v>0</v>
      </c>
      <c r="M68" s="14">
        <f>MAX(G68:I68)</f>
        <v>140</v>
      </c>
      <c r="N68" s="14">
        <f>MAX(J68:L68)</f>
        <v>173</v>
      </c>
      <c r="O68" s="15">
        <f>M68+N68</f>
        <v>313</v>
      </c>
      <c r="P68" s="22" t="s">
        <v>74</v>
      </c>
      <c r="Q68" s="27">
        <f>O68*F68</f>
        <v>331.9712895144465</v>
      </c>
    </row>
    <row r="69" spans="1:17" ht="12.75">
      <c r="A69" s="10"/>
      <c r="B69" s="17"/>
      <c r="C69" s="33"/>
      <c r="D69" s="11"/>
      <c r="E69" s="34"/>
      <c r="F69" s="26" t="e">
        <f>POWER(10,(0.75194503*(LOG10(E69/175.508)*LOG10(E69/175.508))))</f>
        <v>#NUM!</v>
      </c>
      <c r="G69" s="10"/>
      <c r="H69" s="47"/>
      <c r="I69" s="48"/>
      <c r="J69" s="10"/>
      <c r="K69" s="49"/>
      <c r="L69" s="49"/>
      <c r="M69" s="14">
        <f>MAX(G69:I69)</f>
        <v>0</v>
      </c>
      <c r="N69" s="14">
        <f>MAX(J69:L69)</f>
        <v>0</v>
      </c>
      <c r="O69" s="15">
        <f>M69+N69</f>
        <v>0</v>
      </c>
      <c r="P69" s="22"/>
      <c r="Q69" s="27" t="e">
        <f>O69*F69</f>
        <v>#NUM!</v>
      </c>
    </row>
    <row r="70" spans="2:14" ht="12.75">
      <c r="B70" s="5"/>
      <c r="C70" s="30"/>
      <c r="D70" s="32"/>
      <c r="E70" s="36"/>
      <c r="F70" s="3"/>
      <c r="G70" s="30"/>
      <c r="H70" s="30"/>
      <c r="I70" s="31"/>
      <c r="J70" s="2"/>
      <c r="K70" s="31"/>
      <c r="L70" s="9"/>
      <c r="M70" s="29"/>
      <c r="N70" s="16"/>
    </row>
    <row r="71" spans="2:14" ht="12.75">
      <c r="B71" s="1" t="s">
        <v>11</v>
      </c>
      <c r="C71" s="30" t="s">
        <v>62</v>
      </c>
      <c r="D71" s="32"/>
      <c r="E71" s="94" t="s">
        <v>10</v>
      </c>
      <c r="F71" s="94"/>
      <c r="G71" s="30" t="s">
        <v>58</v>
      </c>
      <c r="H71" s="30"/>
      <c r="I71" s="31"/>
      <c r="J71" s="2"/>
      <c r="K71" s="83" t="s">
        <v>9</v>
      </c>
      <c r="L71" s="83"/>
      <c r="M71" s="29" t="s">
        <v>61</v>
      </c>
      <c r="N71" s="7"/>
    </row>
    <row r="72" spans="2:14" ht="12.75">
      <c r="B72" s="5"/>
      <c r="C72" s="30"/>
      <c r="D72" s="32"/>
      <c r="E72" s="36"/>
      <c r="F72" s="3"/>
      <c r="G72" s="30" t="s">
        <v>59</v>
      </c>
      <c r="H72" s="30"/>
      <c r="I72" s="31"/>
      <c r="J72" s="2"/>
      <c r="K72" s="31"/>
      <c r="L72" s="9" t="s">
        <v>17</v>
      </c>
      <c r="M72" s="64">
        <v>0.5625</v>
      </c>
      <c r="N72" s="16"/>
    </row>
    <row r="73" spans="2:14" ht="12.75">
      <c r="B73" s="5"/>
      <c r="C73" s="30"/>
      <c r="D73" s="32"/>
      <c r="E73" s="36"/>
      <c r="F73" s="3"/>
      <c r="G73" s="30" t="s">
        <v>60</v>
      </c>
      <c r="H73" s="30"/>
      <c r="I73" s="31"/>
      <c r="J73" s="2"/>
      <c r="K73" s="31"/>
      <c r="L73" s="9"/>
      <c r="M73" s="29"/>
      <c r="N73" s="16"/>
    </row>
    <row r="74" ht="12.75">
      <c r="A74" t="s">
        <v>19</v>
      </c>
    </row>
    <row r="76" spans="1:3" ht="12.75">
      <c r="A76" s="38"/>
      <c r="B76" s="38" t="s">
        <v>20</v>
      </c>
      <c r="C76" s="38"/>
    </row>
    <row r="77" spans="1:3" ht="12.75">
      <c r="A77" s="41" t="s">
        <v>12</v>
      </c>
      <c r="B77" s="41" t="s">
        <v>3</v>
      </c>
      <c r="C77" s="41" t="s">
        <v>8</v>
      </c>
    </row>
    <row r="78" spans="1:5" ht="12.75">
      <c r="A78" s="41" t="s">
        <v>74</v>
      </c>
      <c r="B78" s="39" t="s">
        <v>35</v>
      </c>
      <c r="C78" s="40">
        <v>191.51</v>
      </c>
      <c r="D78" s="42"/>
      <c r="E78" s="43"/>
    </row>
    <row r="79" spans="1:5" ht="12.75">
      <c r="A79" s="41" t="s">
        <v>75</v>
      </c>
      <c r="B79" s="39" t="s">
        <v>33</v>
      </c>
      <c r="C79" s="40">
        <v>147.15</v>
      </c>
      <c r="D79" s="42"/>
      <c r="E79" s="43"/>
    </row>
    <row r="80" spans="1:5" ht="12.75">
      <c r="A80" s="41"/>
      <c r="B80" s="39"/>
      <c r="C80" s="40"/>
      <c r="D80" s="42"/>
      <c r="E80" s="43"/>
    </row>
    <row r="81" spans="1:5" ht="12.75">
      <c r="A81" s="1"/>
      <c r="B81" s="5"/>
      <c r="C81" s="6"/>
      <c r="D81" s="42"/>
      <c r="E81" s="43"/>
    </row>
    <row r="82" spans="1:5" ht="12.75">
      <c r="A82" s="1"/>
      <c r="B82" s="5"/>
      <c r="C82" s="6"/>
      <c r="D82" s="42"/>
      <c r="E82" s="43"/>
    </row>
    <row r="83" spans="1:5" ht="12.75">
      <c r="A83" s="1"/>
      <c r="B83" s="5"/>
      <c r="C83" s="6"/>
      <c r="D83" s="42"/>
      <c r="E83" s="43"/>
    </row>
    <row r="84" spans="4:5" ht="12.75">
      <c r="D84" s="44"/>
      <c r="E84" s="45"/>
    </row>
    <row r="85" spans="1:5" ht="12.75">
      <c r="A85" s="38"/>
      <c r="B85" s="38" t="s">
        <v>21</v>
      </c>
      <c r="C85" s="38"/>
      <c r="D85" s="44"/>
      <c r="E85" s="45"/>
    </row>
    <row r="86" spans="1:5" ht="12.75">
      <c r="A86" s="41" t="s">
        <v>12</v>
      </c>
      <c r="B86" s="41" t="s">
        <v>3</v>
      </c>
      <c r="C86" s="41" t="s">
        <v>8</v>
      </c>
      <c r="D86" s="44"/>
      <c r="E86" s="45"/>
    </row>
    <row r="87" spans="1:5" ht="12.75">
      <c r="A87" s="41" t="s">
        <v>74</v>
      </c>
      <c r="B87" s="46" t="s">
        <v>54</v>
      </c>
      <c r="C87" s="40">
        <v>331.97</v>
      </c>
      <c r="D87" s="42"/>
      <c r="E87" s="43"/>
    </row>
    <row r="88" spans="1:5" ht="12.75">
      <c r="A88" s="41" t="s">
        <v>75</v>
      </c>
      <c r="B88" s="39" t="s">
        <v>36</v>
      </c>
      <c r="C88" s="40">
        <v>290.39</v>
      </c>
      <c r="D88" s="42"/>
      <c r="E88" s="43"/>
    </row>
    <row r="89" spans="1:5" ht="12.75">
      <c r="A89" s="41" t="s">
        <v>76</v>
      </c>
      <c r="B89" s="39" t="s">
        <v>53</v>
      </c>
      <c r="C89" s="40">
        <v>264.36</v>
      </c>
      <c r="D89" s="42"/>
      <c r="E89" s="43"/>
    </row>
    <row r="90" spans="1:5" ht="12.75">
      <c r="A90" s="1"/>
      <c r="B90" s="5"/>
      <c r="C90" s="6"/>
      <c r="D90" s="42"/>
      <c r="E90" s="43"/>
    </row>
    <row r="91" spans="1:5" ht="12.75">
      <c r="A91" s="1"/>
      <c r="B91" s="5"/>
      <c r="C91" s="6"/>
      <c r="D91" s="42"/>
      <c r="E91" s="43"/>
    </row>
    <row r="92" spans="1:5" ht="12.75">
      <c r="A92" s="1"/>
      <c r="B92" s="5"/>
      <c r="C92" s="6"/>
      <c r="D92" s="42"/>
      <c r="E92" s="43"/>
    </row>
    <row r="93" spans="1:5" ht="12.75">
      <c r="A93" s="1"/>
      <c r="B93" s="5"/>
      <c r="C93" s="6"/>
      <c r="D93" s="42"/>
      <c r="E93" s="43"/>
    </row>
    <row r="94" spans="1:5" ht="12.75">
      <c r="A94" s="1"/>
      <c r="B94" s="5"/>
      <c r="C94" s="6"/>
      <c r="D94" s="42"/>
      <c r="E94" s="43"/>
    </row>
    <row r="95" spans="1:5" ht="12.75">
      <c r="A95" s="1"/>
      <c r="B95" s="5"/>
      <c r="C95" s="6"/>
      <c r="D95" s="42"/>
      <c r="E95" s="43"/>
    </row>
    <row r="96" spans="1:5" ht="12.75">
      <c r="A96" s="1"/>
      <c r="B96" s="5"/>
      <c r="C96" s="6"/>
      <c r="D96" s="42"/>
      <c r="E96" s="43"/>
    </row>
    <row r="97" spans="1:5" ht="12.75">
      <c r="A97" s="1"/>
      <c r="B97" s="5"/>
      <c r="C97" s="6"/>
      <c r="D97" s="42"/>
      <c r="E97" s="43"/>
    </row>
    <row r="98" spans="1:5" ht="12.75">
      <c r="A98" s="1"/>
      <c r="B98" s="5"/>
      <c r="C98" s="6"/>
      <c r="D98" s="42"/>
      <c r="E98" s="43"/>
    </row>
    <row r="99" spans="1:5" ht="12.75">
      <c r="A99" s="1"/>
      <c r="B99" s="20"/>
      <c r="C99" s="6"/>
      <c r="D99" s="42"/>
      <c r="E99" s="43"/>
    </row>
    <row r="100" spans="1:5" ht="12.75">
      <c r="A100" s="1"/>
      <c r="B100" s="5"/>
      <c r="C100" s="6"/>
      <c r="D100" s="42"/>
      <c r="E100" s="43"/>
    </row>
    <row r="101" spans="1:5" ht="12.75">
      <c r="A101" s="1"/>
      <c r="B101" s="5"/>
      <c r="C101" s="6"/>
      <c r="D101" s="42"/>
      <c r="E101" s="43"/>
    </row>
    <row r="102" spans="1:5" ht="12.75">
      <c r="A102" s="1"/>
      <c r="B102" s="5"/>
      <c r="C102" s="6"/>
      <c r="D102" s="42"/>
      <c r="E102" s="43"/>
    </row>
    <row r="103" spans="1:5" ht="12.75">
      <c r="A103" s="1"/>
      <c r="B103" s="5"/>
      <c r="C103" s="6"/>
      <c r="D103" s="42"/>
      <c r="E103" s="43"/>
    </row>
    <row r="104" spans="1:5" ht="12.75">
      <c r="A104" s="1"/>
      <c r="B104" s="23"/>
      <c r="C104" s="6"/>
      <c r="D104" s="42"/>
      <c r="E104" s="43"/>
    </row>
    <row r="105" spans="1:5" ht="12.75">
      <c r="A105" s="1"/>
      <c r="B105" s="5"/>
      <c r="C105" s="6"/>
      <c r="D105" s="42"/>
      <c r="E105" s="43"/>
    </row>
    <row r="106" spans="1:5" ht="12.75">
      <c r="A106" s="1"/>
      <c r="B106" s="5"/>
      <c r="C106" s="6"/>
      <c r="D106" s="42"/>
      <c r="E106" s="43"/>
    </row>
    <row r="107" spans="1:5" ht="12.75">
      <c r="A107" s="1"/>
      <c r="B107" s="5"/>
      <c r="C107" s="6"/>
      <c r="D107" s="42"/>
      <c r="E107" s="43"/>
    </row>
    <row r="108" spans="1:5" ht="12.75">
      <c r="A108" s="1"/>
      <c r="B108" s="5"/>
      <c r="C108" s="6"/>
      <c r="D108" s="42"/>
      <c r="E108" s="43"/>
    </row>
    <row r="109" spans="1:5" ht="12.75">
      <c r="A109" s="1"/>
      <c r="B109" s="5"/>
      <c r="C109" s="6"/>
      <c r="D109" s="42"/>
      <c r="E109" s="43"/>
    </row>
    <row r="110" spans="1:5" ht="12.75">
      <c r="A110" s="1"/>
      <c r="B110" s="5"/>
      <c r="C110" s="6"/>
      <c r="D110" s="42"/>
      <c r="E110" s="43"/>
    </row>
    <row r="111" spans="1:5" ht="12.75">
      <c r="A111" s="1"/>
      <c r="B111" s="5"/>
      <c r="C111" s="6"/>
      <c r="D111" s="42"/>
      <c r="E111" s="43"/>
    </row>
    <row r="112" spans="1:5" ht="12.75">
      <c r="A112" s="1"/>
      <c r="B112" s="5"/>
      <c r="C112" s="6"/>
      <c r="D112" s="42"/>
      <c r="E112" s="43"/>
    </row>
    <row r="113" spans="1:5" ht="12.75">
      <c r="A113" s="1"/>
      <c r="B113" s="5"/>
      <c r="C113" s="6"/>
      <c r="D113" s="42"/>
      <c r="E113" s="43"/>
    </row>
  </sheetData>
  <sheetProtection/>
  <mergeCells count="49">
    <mergeCell ref="E71:F71"/>
    <mergeCell ref="K71:L71"/>
    <mergeCell ref="A59:Q59"/>
    <mergeCell ref="A8:Q8"/>
    <mergeCell ref="A51:Q51"/>
    <mergeCell ref="A54:Q54"/>
    <mergeCell ref="A26:Q26"/>
    <mergeCell ref="J49:L49"/>
    <mergeCell ref="M49:M50"/>
    <mergeCell ref="N49:N50"/>
    <mergeCell ref="O49:O50"/>
    <mergeCell ref="P49:P50"/>
    <mergeCell ref="G49:I49"/>
    <mergeCell ref="E29:F29"/>
    <mergeCell ref="Q49:Q50"/>
    <mergeCell ref="A48:F48"/>
    <mergeCell ref="G48:L48"/>
    <mergeCell ref="M48:Q48"/>
    <mergeCell ref="A49:A50"/>
    <mergeCell ref="B49:B50"/>
    <mergeCell ref="C49:C50"/>
    <mergeCell ref="A1:Q1"/>
    <mergeCell ref="A6:A7"/>
    <mergeCell ref="B6:B7"/>
    <mergeCell ref="F6:F7"/>
    <mergeCell ref="P6:P7"/>
    <mergeCell ref="N6:N7"/>
    <mergeCell ref="C6:C7"/>
    <mergeCell ref="G6:I6"/>
    <mergeCell ref="A2:Q2"/>
    <mergeCell ref="A3:Q3"/>
    <mergeCell ref="E6:E7"/>
    <mergeCell ref="J6:L6"/>
    <mergeCell ref="D6:D7"/>
    <mergeCell ref="A12:Q12"/>
    <mergeCell ref="Q6:Q7"/>
    <mergeCell ref="M5:Q5"/>
    <mergeCell ref="O6:O7"/>
    <mergeCell ref="M6:M7"/>
    <mergeCell ref="A21:Q21"/>
    <mergeCell ref="A5:F5"/>
    <mergeCell ref="G5:L5"/>
    <mergeCell ref="A64:Q64"/>
    <mergeCell ref="A67:Q67"/>
    <mergeCell ref="K29:L29"/>
    <mergeCell ref="A18:Q18"/>
    <mergeCell ref="D49:D50"/>
    <mergeCell ref="E49:E50"/>
    <mergeCell ref="F49:F50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Arnold Luhaääre mälestusvõistlus 2009</dc:title>
  <dc:subject/>
  <dc:creator>Lydon</dc:creator>
  <cp:keywords/>
  <dc:description/>
  <cp:lastModifiedBy>Aivo lokaal</cp:lastModifiedBy>
  <cp:lastPrinted>2018-05-01T09:36:19Z</cp:lastPrinted>
  <dcterms:created xsi:type="dcterms:W3CDTF">2009-02-01T09:46:56Z</dcterms:created>
  <dcterms:modified xsi:type="dcterms:W3CDTF">2018-10-06T17:33:51Z</dcterms:modified>
  <cp:category/>
  <cp:version/>
  <cp:contentType/>
  <cp:contentStatus/>
</cp:coreProperties>
</file>