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384" activeTab="0"/>
  </bookViews>
  <sheets>
    <sheet name="ETL_võistluse_blankett" sheetId="1" r:id="rId1"/>
    <sheet name="Sheet1" sheetId="2" r:id="rId2"/>
  </sheets>
  <definedNames/>
  <calcPr fullCalcOnLoad="1" refMode="R1C1"/>
</workbook>
</file>

<file path=xl/sharedStrings.xml><?xml version="1.0" encoding="utf-8"?>
<sst xmlns="http://schemas.openxmlformats.org/spreadsheetml/2006/main" count="388" uniqueCount="215">
  <si>
    <t>XXXI Tartumaa suurmeistrite nimeline karikavõistlus</t>
  </si>
  <si>
    <t>Melliste                                               I Grupp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</si>
  <si>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</si>
  <si>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</si>
  <si>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</si>
  <si>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</si>
  <si>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</si>
  <si>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</si>
  <si>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</si>
  <si>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</si>
  <si>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</si>
  <si>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</si>
  <si>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</si>
  <si>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</si>
  <si>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</si>
  <si>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</si>
  <si>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</si>
  <si>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</si>
  <si>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 xml:space="preserve">Mehed  -56 kg </t>
  </si>
  <si>
    <t>Rytis Žičkus</t>
  </si>
  <si>
    <t>14.06.2005</t>
  </si>
  <si>
    <t>Panevežis</t>
  </si>
  <si>
    <t>16x</t>
  </si>
  <si>
    <t>26x</t>
  </si>
  <si>
    <t>29x</t>
  </si>
  <si>
    <t>Harri Saareoks</t>
  </si>
  <si>
    <t>23.10.2008</t>
  </si>
  <si>
    <t>Vargamäe</t>
  </si>
  <si>
    <t>22x</t>
  </si>
  <si>
    <t>34x</t>
  </si>
  <si>
    <t>Minvydas Mikšys</t>
  </si>
  <si>
    <t>29.10.2007</t>
  </si>
  <si>
    <t>32x</t>
  </si>
  <si>
    <t>33x</t>
  </si>
  <si>
    <t>Eudor Velleramm</t>
  </si>
  <si>
    <t>35x</t>
  </si>
  <si>
    <t>39x</t>
  </si>
  <si>
    <t>49x</t>
  </si>
  <si>
    <t>51x</t>
  </si>
  <si>
    <t>Ugis Vizulis</t>
  </si>
  <si>
    <t>19.01.2006</t>
  </si>
  <si>
    <t>Saldus</t>
  </si>
  <si>
    <t>43x</t>
  </si>
  <si>
    <t>56x</t>
  </si>
  <si>
    <t>57x</t>
  </si>
  <si>
    <t>Artjom Matjuhhin</t>
  </si>
  <si>
    <t>24.07.2005</t>
  </si>
  <si>
    <t>Kalev</t>
  </si>
  <si>
    <t>48x</t>
  </si>
  <si>
    <t>Maiko Jalast</t>
  </si>
  <si>
    <t>47x</t>
  </si>
  <si>
    <t>55x</t>
  </si>
  <si>
    <t>Ritvars Zaharans</t>
  </si>
  <si>
    <t>21.06.2005</t>
  </si>
  <si>
    <t>Ludza</t>
  </si>
  <si>
    <t>64x</t>
  </si>
  <si>
    <t>Mindaugas Daniela</t>
  </si>
  <si>
    <t>27.10.2004</t>
  </si>
  <si>
    <t>Degaiciai</t>
  </si>
  <si>
    <t>54x</t>
  </si>
  <si>
    <t>60x</t>
  </si>
  <si>
    <t>62x</t>
  </si>
  <si>
    <t>Dovydas Mažonas</t>
  </si>
  <si>
    <t>18.03.2005</t>
  </si>
  <si>
    <t>69x</t>
  </si>
  <si>
    <t>Mehed -62kg</t>
  </si>
  <si>
    <t>Janis Markuss Elsts</t>
  </si>
  <si>
    <t>07.11.2007</t>
  </si>
  <si>
    <t>Balvi</t>
  </si>
  <si>
    <t>46x</t>
  </si>
  <si>
    <t xml:space="preserve">Kait Viks </t>
  </si>
  <si>
    <t>30x</t>
  </si>
  <si>
    <t>40x</t>
  </si>
  <si>
    <t>Vlads Prokofjevs</t>
  </si>
  <si>
    <t>05.03.2003</t>
  </si>
  <si>
    <t>88x</t>
  </si>
  <si>
    <t>115x</t>
  </si>
  <si>
    <t>Žürii:</t>
  </si>
  <si>
    <t>Jaan Korobov</t>
  </si>
  <si>
    <t>Kohtunikud:</t>
  </si>
  <si>
    <t>Urmas Treier</t>
  </si>
  <si>
    <t>Sekretär:</t>
  </si>
  <si>
    <t>Reelika Põdersoo</t>
  </si>
  <si>
    <t>Georgi Georgijevski</t>
  </si>
  <si>
    <t>Aeg:</t>
  </si>
  <si>
    <t>Johanna Haljasorg</t>
  </si>
  <si>
    <t>Aleksandr Rumjantsev</t>
  </si>
  <si>
    <t>Melliste                    II Grupp</t>
  </si>
  <si>
    <t>Naised-48 kg</t>
  </si>
  <si>
    <t>Loore-Lii Aviste</t>
  </si>
  <si>
    <t>Mäksa</t>
  </si>
  <si>
    <t>Hanna-Liisa Mat</t>
  </si>
  <si>
    <t>Emma Kivirand</t>
  </si>
  <si>
    <t>Brigita Remezaite</t>
  </si>
  <si>
    <t>08.03.2005</t>
  </si>
  <si>
    <t>Naised-58 kg</t>
  </si>
  <si>
    <t>Gabriele Cenkute</t>
  </si>
  <si>
    <t>12.03.2005</t>
  </si>
  <si>
    <t>Merit Mandel</t>
  </si>
  <si>
    <t>Crossfit Tartu</t>
  </si>
  <si>
    <t>Angelina Matjuhhina</t>
  </si>
  <si>
    <t>30.06.2003</t>
  </si>
  <si>
    <t>Naised -69 kg</t>
  </si>
  <si>
    <t>Kaisa Kivirand</t>
  </si>
  <si>
    <t>Paula Helene Kuklane</t>
  </si>
  <si>
    <t>Sparta</t>
  </si>
  <si>
    <t>Monika Remezaite</t>
  </si>
  <si>
    <t>Mona Saar</t>
  </si>
  <si>
    <t>Naised +69 kg</t>
  </si>
  <si>
    <t>Liisbeth Rosenstein</t>
  </si>
  <si>
    <t>Rauno  Karro</t>
  </si>
  <si>
    <t>Ain Põder</t>
  </si>
  <si>
    <t>Melliste                                            III Grupp</t>
  </si>
  <si>
    <t>Mehed -69 kg  -77 kg -85 kg</t>
  </si>
  <si>
    <t>Alekss Blonskis</t>
  </si>
  <si>
    <t>Arturs Vasiljonoks</t>
  </si>
  <si>
    <t>Daugavpils</t>
  </si>
  <si>
    <t>Romutis Raudys</t>
  </si>
  <si>
    <t>29.12.2001</t>
  </si>
  <si>
    <t>Mindaugas Tauginas</t>
  </si>
  <si>
    <t>2001</t>
  </si>
  <si>
    <t>Sverre Ploomipuu</t>
  </si>
  <si>
    <t>Jõud</t>
  </si>
  <si>
    <t>Maksym Semikin</t>
  </si>
  <si>
    <t xml:space="preserve">TÜASK </t>
  </si>
  <si>
    <t>Allar Lelumees</t>
  </si>
  <si>
    <t>Teet Karbus</t>
  </si>
  <si>
    <t>Kristians Andzans</t>
  </si>
  <si>
    <t>14.06.1992</t>
  </si>
  <si>
    <t>Janis Vizulis</t>
  </si>
  <si>
    <t>22.04.1977</t>
  </si>
  <si>
    <t>2002</t>
  </si>
  <si>
    <t>+35</t>
  </si>
  <si>
    <t>Tristan Abel</t>
  </si>
  <si>
    <t>Arturs Berezovs</t>
  </si>
  <si>
    <t>25.11.1994</t>
  </si>
  <si>
    <t>Melliste                                                 IV Grupp</t>
  </si>
  <si>
    <t xml:space="preserve">                                                                                                                                                                                       Mehed -94 kg  -105 kg  +105 kg</t>
  </si>
  <si>
    <t>Fred Peter Boldin</t>
  </si>
  <si>
    <t>Mati Karbus</t>
  </si>
  <si>
    <t>Kerto Pärl</t>
  </si>
  <si>
    <t>Ralfs Boldans</t>
  </si>
  <si>
    <t>28.12.2001</t>
  </si>
  <si>
    <t>Kornelijus Pamarnackas</t>
  </si>
  <si>
    <t>Ogre</t>
  </si>
  <si>
    <t>Roomet Väli</t>
  </si>
  <si>
    <t>Andis Grislis</t>
  </si>
  <si>
    <t>27.06.1998</t>
  </si>
  <si>
    <t>Dovydas Sužiedelis</t>
  </si>
  <si>
    <t>Paremusjärjestus Sinclairi punktisüsteemi järgi</t>
  </si>
  <si>
    <t>Naised</t>
  </si>
  <si>
    <t>Mehed</t>
  </si>
  <si>
    <t>38x</t>
  </si>
  <si>
    <t>67x</t>
  </si>
  <si>
    <t>53x</t>
  </si>
  <si>
    <t>58x</t>
  </si>
  <si>
    <t>59x</t>
  </si>
  <si>
    <t>I</t>
  </si>
  <si>
    <t>65x</t>
  </si>
  <si>
    <t>68x</t>
  </si>
  <si>
    <t>71x</t>
  </si>
  <si>
    <t>x</t>
  </si>
  <si>
    <t>78x</t>
  </si>
  <si>
    <t>85x</t>
  </si>
  <si>
    <t>Vasilev Vladimir</t>
  </si>
  <si>
    <t>1999</t>
  </si>
  <si>
    <t>Pihkva</t>
  </si>
  <si>
    <t>19.11.2006</t>
  </si>
  <si>
    <t>95x</t>
  </si>
  <si>
    <t>96x</t>
  </si>
  <si>
    <t>99x</t>
  </si>
  <si>
    <t>101x</t>
  </si>
  <si>
    <t>76x</t>
  </si>
  <si>
    <t>70x</t>
  </si>
  <si>
    <t>111x</t>
  </si>
  <si>
    <t>120x</t>
  </si>
  <si>
    <t>121x</t>
  </si>
  <si>
    <t>126x</t>
  </si>
  <si>
    <t>128x</t>
  </si>
  <si>
    <t>136x</t>
  </si>
  <si>
    <t>Mattiss Tomass Bergs</t>
  </si>
  <si>
    <t>12</t>
  </si>
  <si>
    <t>Girts Skobolevs</t>
  </si>
  <si>
    <t>Janis Griskovs</t>
  </si>
  <si>
    <t>1996</t>
  </si>
  <si>
    <t>1997</t>
  </si>
  <si>
    <t>90x</t>
  </si>
  <si>
    <t>100x</t>
  </si>
  <si>
    <t>112x</t>
  </si>
  <si>
    <t>145x</t>
  </si>
  <si>
    <t>150x</t>
  </si>
  <si>
    <t>152x</t>
  </si>
  <si>
    <t>157x</t>
  </si>
  <si>
    <t>104x</t>
  </si>
  <si>
    <t>107x</t>
  </si>
  <si>
    <t>130x</t>
  </si>
  <si>
    <t>135x</t>
  </si>
  <si>
    <t>140x</t>
  </si>
  <si>
    <t>182x</t>
  </si>
  <si>
    <t>185x</t>
  </si>
  <si>
    <t>192x</t>
  </si>
  <si>
    <t>Žürii:  Ain Põder</t>
  </si>
  <si>
    <t>Aeg: Merilyn Kalmus</t>
  </si>
  <si>
    <t>Kohtunikud:Urmas Treier</t>
  </si>
  <si>
    <t>Sekretär: Reelika Põdersoo</t>
  </si>
  <si>
    <t>Žürii: Rauno Karro</t>
  </si>
  <si>
    <t>Merilyn Kalmus</t>
  </si>
  <si>
    <t>Aeg:Merilyn Kalmus</t>
  </si>
  <si>
    <t>Kohtunikud: Aleksandr Rumjantsev</t>
  </si>
  <si>
    <t xml:space="preserve">                 Georgi Georgijevski</t>
  </si>
  <si>
    <t xml:space="preserve">                 Urmas Treier</t>
  </si>
  <si>
    <t>Žürii: Jaan Korobov</t>
  </si>
  <si>
    <t xml:space="preserve">      Rauno Karro</t>
  </si>
  <si>
    <t>Võistluste direktor: Viktor Korobov</t>
  </si>
  <si>
    <t>Eesti rekord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</si>
</sst>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0"/>
    <numFmt numFmtId="173" formatCode="0.000"/>
    <numFmt numFmtId="174" formatCode="d/m/yy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9" fillId="23" borderId="3" applyNumberFormat="0" applyAlignment="0" applyProtection="0"/>
    <xf numFmtId="0" fontId="30" fillId="0" borderId="4" applyNumberFormat="0" applyFill="0" applyAlignment="0" applyProtection="0"/>
    <xf numFmtId="0" fontId="0" fillId="24" borderId="5" applyNumberFormat="0" applyFont="0" applyAlignment="0" applyProtection="0"/>
    <xf numFmtId="0" fontId="31" fillId="25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9" fillId="20" borderId="9" applyNumberFormat="0" applyAlignment="0" applyProtection="0"/>
  </cellStyleXfs>
  <cellXfs count="10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173" fontId="0" fillId="0" borderId="10" xfId="0" applyNumberFormat="1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 applyProtection="1">
      <alignment horizontal="center"/>
      <protection locked="0"/>
    </xf>
    <xf numFmtId="14" fontId="0" fillId="0" borderId="10" xfId="0" applyNumberFormat="1" applyBorder="1" applyAlignment="1">
      <alignment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/>
    </xf>
    <xf numFmtId="49" fontId="1" fillId="35" borderId="13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right"/>
    </xf>
    <xf numFmtId="49" fontId="1" fillId="35" borderId="14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7" borderId="0" xfId="0" applyFont="1" applyFill="1" applyAlignment="1">
      <alignment horizontal="center"/>
    </xf>
    <xf numFmtId="0" fontId="0" fillId="37" borderId="0" xfId="0" applyFill="1" applyBorder="1" applyAlignment="1">
      <alignment horizontal="center"/>
    </xf>
    <xf numFmtId="2" fontId="0" fillId="37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7" borderId="0" xfId="0" applyFont="1" applyFill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0" fillId="38" borderId="10" xfId="0" applyFill="1" applyBorder="1" applyAlignment="1">
      <alignment horizontal="center"/>
    </xf>
    <xf numFmtId="0" fontId="0" fillId="38" borderId="10" xfId="0" applyFont="1" applyFill="1" applyBorder="1" applyAlignment="1" applyProtection="1">
      <alignment horizontal="center"/>
      <protection locked="0"/>
    </xf>
    <xf numFmtId="0" fontId="0" fillId="39" borderId="10" xfId="0" applyFill="1" applyBorder="1" applyAlignment="1">
      <alignment horizontal="center"/>
    </xf>
    <xf numFmtId="0" fontId="0" fillId="39" borderId="10" xfId="0" applyFont="1" applyFill="1" applyBorder="1" applyAlignment="1" applyProtection="1">
      <alignment horizontal="center"/>
      <protection locked="0"/>
    </xf>
    <xf numFmtId="0" fontId="0" fillId="38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40" borderId="10" xfId="0" applyFont="1" applyFill="1" applyBorder="1" applyAlignment="1" applyProtection="1">
      <alignment horizontal="center"/>
      <protection locked="0"/>
    </xf>
    <xf numFmtId="0" fontId="0" fillId="41" borderId="10" xfId="0" applyFont="1" applyFill="1" applyBorder="1" applyAlignment="1">
      <alignment horizontal="center"/>
    </xf>
    <xf numFmtId="0" fontId="0" fillId="40" borderId="0" xfId="0" applyFont="1" applyFill="1" applyAlignment="1">
      <alignment horizontal="right"/>
    </xf>
    <xf numFmtId="0" fontId="0" fillId="42" borderId="0" xfId="0" applyFill="1" applyAlignment="1">
      <alignment/>
    </xf>
    <xf numFmtId="0" fontId="0" fillId="40" borderId="0" xfId="0" applyFill="1" applyAlignment="1">
      <alignment horizontal="center"/>
    </xf>
    <xf numFmtId="0" fontId="0" fillId="18" borderId="12" xfId="0" applyFont="1" applyFill="1" applyBorder="1" applyAlignment="1">
      <alignment horizontal="center"/>
    </xf>
    <xf numFmtId="0" fontId="0" fillId="18" borderId="13" xfId="0" applyFont="1" applyFill="1" applyBorder="1" applyAlignment="1">
      <alignment horizontal="center"/>
    </xf>
    <xf numFmtId="0" fontId="0" fillId="18" borderId="14" xfId="0" applyFont="1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8" borderId="13" xfId="0" applyFill="1" applyBorder="1" applyAlignment="1">
      <alignment horizontal="center"/>
    </xf>
    <xf numFmtId="0" fontId="0" fillId="18" borderId="14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49" fontId="1" fillId="43" borderId="11" xfId="0" applyNumberFormat="1" applyFont="1" applyFill="1" applyBorder="1" applyAlignment="1">
      <alignment horizontal="center"/>
    </xf>
    <xf numFmtId="49" fontId="1" fillId="43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0" fontId="1" fillId="44" borderId="10" xfId="0" applyFont="1" applyFill="1" applyBorder="1" applyAlignment="1">
      <alignment horizontal="center" vertical="center"/>
    </xf>
  </cellXfs>
  <cellStyles count="48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Normal 2" xfId="44"/>
    <cellStyle name="Pealkiri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stus" xfId="58"/>
    <cellStyle name="Currency" xfId="59"/>
    <cellStyle name="Currency [0]" xfId="60"/>
    <cellStyle name="Väljund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showGridLines="0" tabSelected="1" zoomScale="120" zoomScaleNormal="120" zoomScalePageLayoutView="0" workbookViewId="0" topLeftCell="A37">
      <selection activeCell="O54" sqref="O54"/>
    </sheetView>
  </sheetViews>
  <sheetFormatPr defaultColWidth="9.140625" defaultRowHeight="12.75"/>
  <cols>
    <col min="1" max="1" width="4.57421875" style="0" customWidth="1"/>
    <col min="2" max="2" width="20.7109375" style="0" customWidth="1"/>
    <col min="3" max="3" width="12.00390625" style="0" customWidth="1"/>
    <col min="4" max="4" width="12.8515625" style="0" customWidth="1"/>
    <col min="5" max="5" width="7.7109375" style="1" customWidth="1"/>
    <col min="6" max="6" width="6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2" customWidth="1"/>
    <col min="17" max="17" width="7.57421875" style="0" customWidth="1"/>
  </cols>
  <sheetData>
    <row r="1" spans="1:17" ht="17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</row>
    <row r="2" spans="1:17" ht="15">
      <c r="A2" s="96">
        <v>43400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</row>
    <row r="3" spans="1:17" ht="12.7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2.75">
      <c r="A4" s="89" t="s">
        <v>2</v>
      </c>
      <c r="B4" s="89"/>
      <c r="C4" s="89"/>
      <c r="D4" s="89"/>
      <c r="E4" s="89"/>
      <c r="F4" s="89"/>
      <c r="G4" s="89" t="s">
        <v>3</v>
      </c>
      <c r="H4" s="89"/>
      <c r="I4" s="89"/>
      <c r="J4" s="89"/>
      <c r="K4" s="89"/>
      <c r="L4" s="89"/>
      <c r="M4" s="89" t="s">
        <v>4</v>
      </c>
      <c r="N4" s="89"/>
      <c r="O4" s="89"/>
      <c r="P4" s="89"/>
      <c r="Q4" s="89"/>
    </row>
    <row r="5" spans="1:17" ht="12.75" customHeight="1">
      <c r="A5" s="90" t="s">
        <v>5</v>
      </c>
      <c r="B5" s="90" t="s">
        <v>6</v>
      </c>
      <c r="C5" s="90" t="s">
        <v>7</v>
      </c>
      <c r="D5" s="90" t="s">
        <v>8</v>
      </c>
      <c r="E5" s="92" t="s">
        <v>9</v>
      </c>
      <c r="F5" s="93" t="s">
        <v>10</v>
      </c>
      <c r="G5" s="86" t="s">
        <v>11</v>
      </c>
      <c r="H5" s="86"/>
      <c r="I5" s="86"/>
      <c r="J5" s="86" t="s">
        <v>12</v>
      </c>
      <c r="K5" s="86"/>
      <c r="L5" s="86"/>
      <c r="M5" s="86" t="s">
        <v>13</v>
      </c>
      <c r="N5" s="86" t="s">
        <v>14</v>
      </c>
      <c r="O5" s="86" t="s">
        <v>15</v>
      </c>
      <c r="P5" s="87" t="s">
        <v>16</v>
      </c>
      <c r="Q5" s="91" t="s">
        <v>17</v>
      </c>
    </row>
    <row r="6" spans="1:17" ht="12.75">
      <c r="A6" s="90"/>
      <c r="B6" s="90"/>
      <c r="C6" s="90"/>
      <c r="D6" s="90"/>
      <c r="E6" s="92"/>
      <c r="F6" s="93"/>
      <c r="G6" s="4">
        <v>1</v>
      </c>
      <c r="H6" s="4">
        <v>2</v>
      </c>
      <c r="I6" s="4">
        <v>3</v>
      </c>
      <c r="J6" s="4">
        <v>1</v>
      </c>
      <c r="K6" s="4">
        <v>2</v>
      </c>
      <c r="L6" s="4">
        <v>3</v>
      </c>
      <c r="M6" s="86"/>
      <c r="N6" s="86"/>
      <c r="O6" s="86"/>
      <c r="P6" s="87"/>
      <c r="Q6" s="91"/>
    </row>
    <row r="7" spans="1:17" ht="12.75">
      <c r="A7" s="101" t="s">
        <v>18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ht="12.75">
      <c r="A8" s="5">
        <v>17</v>
      </c>
      <c r="B8" s="6" t="s">
        <v>19</v>
      </c>
      <c r="C8" s="7" t="s">
        <v>20</v>
      </c>
      <c r="D8" s="8" t="s">
        <v>21</v>
      </c>
      <c r="E8" s="9">
        <v>53.6</v>
      </c>
      <c r="F8" s="10">
        <f aca="true" t="shared" si="0" ref="F8:F17">POWER(10,(0.75194503*(LOG10(E8/175.508)*LOG10(E8/175.508))))</f>
        <v>1.5832043226032877</v>
      </c>
      <c r="G8" s="11" t="s">
        <v>22</v>
      </c>
      <c r="H8" s="12">
        <v>16</v>
      </c>
      <c r="I8" s="6">
        <v>19</v>
      </c>
      <c r="J8" s="11" t="s">
        <v>23</v>
      </c>
      <c r="K8" s="12">
        <v>26</v>
      </c>
      <c r="L8" s="13" t="s">
        <v>24</v>
      </c>
      <c r="M8" s="8">
        <f aca="true" t="shared" si="1" ref="M8:M17">MAX(G8:I8)</f>
        <v>19</v>
      </c>
      <c r="N8" s="8">
        <f aca="true" t="shared" si="2" ref="N8:N17">MAX(J8:L8)</f>
        <v>26</v>
      </c>
      <c r="O8" s="6">
        <f aca="true" t="shared" si="3" ref="O8:O17">M8+N8</f>
        <v>45</v>
      </c>
      <c r="P8" s="14">
        <v>9</v>
      </c>
      <c r="Q8" s="15">
        <f aca="true" t="shared" si="4" ref="Q8:Q17">O8*F8</f>
        <v>71.24419451714795</v>
      </c>
    </row>
    <row r="9" spans="1:17" ht="12.75">
      <c r="A9" s="5">
        <v>41</v>
      </c>
      <c r="B9" s="6" t="s">
        <v>25</v>
      </c>
      <c r="C9" s="16" t="s">
        <v>26</v>
      </c>
      <c r="D9" s="17" t="s">
        <v>27</v>
      </c>
      <c r="E9" s="9">
        <v>43.3</v>
      </c>
      <c r="F9" s="10">
        <f t="shared" si="0"/>
        <v>1.8957995260507852</v>
      </c>
      <c r="G9" s="6">
        <v>20</v>
      </c>
      <c r="H9" s="13" t="s">
        <v>28</v>
      </c>
      <c r="I9" s="6">
        <v>22</v>
      </c>
      <c r="J9" s="6">
        <v>29</v>
      </c>
      <c r="K9" s="12">
        <v>32</v>
      </c>
      <c r="L9" s="13" t="s">
        <v>29</v>
      </c>
      <c r="M9" s="8">
        <f t="shared" si="1"/>
        <v>22</v>
      </c>
      <c r="N9" s="8">
        <f t="shared" si="2"/>
        <v>32</v>
      </c>
      <c r="O9" s="6">
        <f t="shared" si="3"/>
        <v>54</v>
      </c>
      <c r="P9" s="14">
        <v>8</v>
      </c>
      <c r="Q9" s="15">
        <f t="shared" si="4"/>
        <v>102.3731744067424</v>
      </c>
    </row>
    <row r="10" spans="1:17" ht="12.75">
      <c r="A10" s="5">
        <v>35</v>
      </c>
      <c r="B10" s="6" t="s">
        <v>30</v>
      </c>
      <c r="C10" s="7" t="s">
        <v>31</v>
      </c>
      <c r="D10" s="8" t="s">
        <v>21</v>
      </c>
      <c r="E10" s="9">
        <v>47.1</v>
      </c>
      <c r="F10" s="10">
        <f t="shared" si="0"/>
        <v>1.7595514996539205</v>
      </c>
      <c r="G10" s="6">
        <v>21</v>
      </c>
      <c r="H10" s="12">
        <v>24</v>
      </c>
      <c r="I10" s="6">
        <v>26</v>
      </c>
      <c r="J10" s="6">
        <v>29</v>
      </c>
      <c r="K10" s="13" t="s">
        <v>32</v>
      </c>
      <c r="L10" s="13" t="s">
        <v>33</v>
      </c>
      <c r="M10" s="8">
        <f t="shared" si="1"/>
        <v>26</v>
      </c>
      <c r="N10" s="8">
        <f t="shared" si="2"/>
        <v>29</v>
      </c>
      <c r="O10" s="6">
        <f t="shared" si="3"/>
        <v>55</v>
      </c>
      <c r="P10" s="14">
        <v>7</v>
      </c>
      <c r="Q10" s="15">
        <f t="shared" si="4"/>
        <v>96.77533248096563</v>
      </c>
    </row>
    <row r="11" spans="1:17" ht="12.75">
      <c r="A11" s="5">
        <v>51</v>
      </c>
      <c r="B11" s="6" t="s">
        <v>34</v>
      </c>
      <c r="C11" s="18">
        <v>39425</v>
      </c>
      <c r="D11" s="8" t="s">
        <v>27</v>
      </c>
      <c r="E11" s="9">
        <v>41.8</v>
      </c>
      <c r="F11" s="10">
        <f t="shared" si="0"/>
        <v>1.9586855063921762</v>
      </c>
      <c r="G11" s="11" t="s">
        <v>35</v>
      </c>
      <c r="H11" s="12">
        <v>37</v>
      </c>
      <c r="I11" s="11" t="s">
        <v>36</v>
      </c>
      <c r="J11" s="6">
        <v>45</v>
      </c>
      <c r="K11" s="13" t="s">
        <v>37</v>
      </c>
      <c r="L11" s="13" t="s">
        <v>38</v>
      </c>
      <c r="M11" s="8">
        <f t="shared" si="1"/>
        <v>37</v>
      </c>
      <c r="N11" s="8">
        <f t="shared" si="2"/>
        <v>45</v>
      </c>
      <c r="O11" s="6">
        <f t="shared" si="3"/>
        <v>82</v>
      </c>
      <c r="P11" s="14">
        <v>6</v>
      </c>
      <c r="Q11" s="15">
        <f t="shared" si="4"/>
        <v>160.61221152415845</v>
      </c>
    </row>
    <row r="12" spans="1:17" ht="12.75">
      <c r="A12" s="5">
        <v>49</v>
      </c>
      <c r="B12" s="6" t="s">
        <v>39</v>
      </c>
      <c r="C12" s="7" t="s">
        <v>40</v>
      </c>
      <c r="D12" s="8" t="s">
        <v>41</v>
      </c>
      <c r="E12" s="9">
        <v>43.8</v>
      </c>
      <c r="F12" s="10">
        <f t="shared" si="0"/>
        <v>1.8760884816334364</v>
      </c>
      <c r="G12" s="6">
        <v>39</v>
      </c>
      <c r="H12" s="12">
        <v>41</v>
      </c>
      <c r="I12" s="11" t="s">
        <v>42</v>
      </c>
      <c r="J12" s="6">
        <v>53</v>
      </c>
      <c r="K12" s="13" t="s">
        <v>43</v>
      </c>
      <c r="L12" s="13" t="s">
        <v>44</v>
      </c>
      <c r="M12" s="8">
        <f t="shared" si="1"/>
        <v>41</v>
      </c>
      <c r="N12" s="8">
        <f t="shared" si="2"/>
        <v>53</v>
      </c>
      <c r="O12" s="6">
        <f t="shared" si="3"/>
        <v>94</v>
      </c>
      <c r="P12" s="14">
        <v>5</v>
      </c>
      <c r="Q12" s="15">
        <f t="shared" si="4"/>
        <v>176.35231727354304</v>
      </c>
    </row>
    <row r="13" spans="1:17" ht="12.75">
      <c r="A13" s="5">
        <v>1</v>
      </c>
      <c r="B13" s="6" t="s">
        <v>45</v>
      </c>
      <c r="C13" s="7" t="s">
        <v>46</v>
      </c>
      <c r="D13" s="8" t="s">
        <v>47</v>
      </c>
      <c r="E13" s="9">
        <v>40.5</v>
      </c>
      <c r="F13" s="10">
        <f t="shared" si="0"/>
        <v>2.01820156981317</v>
      </c>
      <c r="G13" s="6">
        <v>40</v>
      </c>
      <c r="H13" s="12">
        <v>44</v>
      </c>
      <c r="I13" s="11" t="s">
        <v>48</v>
      </c>
      <c r="J13" s="6">
        <v>50</v>
      </c>
      <c r="K13" s="12">
        <v>54</v>
      </c>
      <c r="L13" s="12">
        <v>56</v>
      </c>
      <c r="M13" s="8">
        <f t="shared" si="1"/>
        <v>44</v>
      </c>
      <c r="N13" s="8">
        <f t="shared" si="2"/>
        <v>56</v>
      </c>
      <c r="O13" s="6">
        <f t="shared" si="3"/>
        <v>100</v>
      </c>
      <c r="P13" s="14">
        <v>4</v>
      </c>
      <c r="Q13" s="15">
        <f t="shared" si="4"/>
        <v>201.82015698131698</v>
      </c>
    </row>
    <row r="14" spans="1:17" ht="12.75">
      <c r="A14" s="5">
        <v>27</v>
      </c>
      <c r="B14" s="6" t="s">
        <v>49</v>
      </c>
      <c r="C14" s="18">
        <v>39034</v>
      </c>
      <c r="D14" s="8" t="s">
        <v>27</v>
      </c>
      <c r="E14" s="9">
        <v>51.3</v>
      </c>
      <c r="F14" s="10">
        <f t="shared" si="0"/>
        <v>1.638950569308069</v>
      </c>
      <c r="G14" s="6">
        <v>44</v>
      </c>
      <c r="H14" s="13" t="s">
        <v>50</v>
      </c>
      <c r="I14" s="11" t="s">
        <v>50</v>
      </c>
      <c r="J14" s="11" t="s">
        <v>51</v>
      </c>
      <c r="K14" s="13" t="s">
        <v>51</v>
      </c>
      <c r="L14" s="13" t="s">
        <v>44</v>
      </c>
      <c r="M14" s="8">
        <f t="shared" si="1"/>
        <v>44</v>
      </c>
      <c r="N14" s="8">
        <f t="shared" si="2"/>
        <v>0</v>
      </c>
      <c r="O14" s="6">
        <f t="shared" si="3"/>
        <v>44</v>
      </c>
      <c r="P14" s="14">
        <v>10</v>
      </c>
      <c r="Q14" s="15">
        <f t="shared" si="4"/>
        <v>72.11382504955503</v>
      </c>
    </row>
    <row r="15" spans="1:17" ht="12.75">
      <c r="A15" s="5">
        <v>19</v>
      </c>
      <c r="B15" s="6" t="s">
        <v>52</v>
      </c>
      <c r="C15" s="7" t="s">
        <v>53</v>
      </c>
      <c r="D15" s="8" t="s">
        <v>54</v>
      </c>
      <c r="E15" s="9">
        <v>48.8</v>
      </c>
      <c r="F15" s="10">
        <f t="shared" si="0"/>
        <v>1.7074599344858334</v>
      </c>
      <c r="G15" s="6">
        <v>50</v>
      </c>
      <c r="H15" s="12">
        <v>53</v>
      </c>
      <c r="I15" s="11" t="s">
        <v>51</v>
      </c>
      <c r="J15" s="6">
        <v>58</v>
      </c>
      <c r="K15" s="12">
        <v>61</v>
      </c>
      <c r="L15" s="13" t="s">
        <v>55</v>
      </c>
      <c r="M15" s="8">
        <f t="shared" si="1"/>
        <v>53</v>
      </c>
      <c r="N15" s="8">
        <f t="shared" si="2"/>
        <v>61</v>
      </c>
      <c r="O15" s="6">
        <f t="shared" si="3"/>
        <v>114</v>
      </c>
      <c r="P15" s="14">
        <v>2</v>
      </c>
      <c r="Q15" s="15">
        <f t="shared" si="4"/>
        <v>194.650432531385</v>
      </c>
    </row>
    <row r="16" spans="1:17" ht="12.75">
      <c r="A16" s="5">
        <v>20</v>
      </c>
      <c r="B16" s="6" t="s">
        <v>56</v>
      </c>
      <c r="C16" s="7" t="s">
        <v>57</v>
      </c>
      <c r="D16" s="8" t="s">
        <v>58</v>
      </c>
      <c r="E16" s="9">
        <v>50.2</v>
      </c>
      <c r="F16" s="10">
        <f t="shared" si="0"/>
        <v>1.6679956713375985</v>
      </c>
      <c r="G16" s="6">
        <v>50</v>
      </c>
      <c r="H16" s="12">
        <v>52</v>
      </c>
      <c r="I16" s="11" t="s">
        <v>59</v>
      </c>
      <c r="J16" s="11" t="s">
        <v>60</v>
      </c>
      <c r="K16" s="12">
        <v>60</v>
      </c>
      <c r="L16" s="13" t="s">
        <v>61</v>
      </c>
      <c r="M16" s="8">
        <f t="shared" si="1"/>
        <v>52</v>
      </c>
      <c r="N16" s="8">
        <f t="shared" si="2"/>
        <v>60</v>
      </c>
      <c r="O16" s="6">
        <f t="shared" si="3"/>
        <v>112</v>
      </c>
      <c r="P16" s="14">
        <v>3</v>
      </c>
      <c r="Q16" s="15">
        <f t="shared" si="4"/>
        <v>186.81551518981104</v>
      </c>
    </row>
    <row r="17" spans="1:17" ht="12.75">
      <c r="A17" s="5">
        <v>53</v>
      </c>
      <c r="B17" s="6" t="s">
        <v>62</v>
      </c>
      <c r="C17" s="7" t="s">
        <v>63</v>
      </c>
      <c r="D17" s="8" t="s">
        <v>58</v>
      </c>
      <c r="E17" s="9">
        <v>54</v>
      </c>
      <c r="F17" s="10">
        <f t="shared" si="0"/>
        <v>1.574139863109607</v>
      </c>
      <c r="G17" s="6">
        <v>50</v>
      </c>
      <c r="H17" s="12">
        <v>53</v>
      </c>
      <c r="I17" s="6">
        <v>55</v>
      </c>
      <c r="J17" s="6">
        <v>65</v>
      </c>
      <c r="K17" s="13" t="s">
        <v>64</v>
      </c>
      <c r="L17" s="13" t="s">
        <v>64</v>
      </c>
      <c r="M17" s="8">
        <f t="shared" si="1"/>
        <v>55</v>
      </c>
      <c r="N17" s="8">
        <f t="shared" si="2"/>
        <v>65</v>
      </c>
      <c r="O17" s="6">
        <f t="shared" si="3"/>
        <v>120</v>
      </c>
      <c r="P17" s="14">
        <v>1</v>
      </c>
      <c r="Q17" s="15">
        <f t="shared" si="4"/>
        <v>188.89678357315285</v>
      </c>
    </row>
    <row r="18" spans="1:17" ht="12.75">
      <c r="A18" s="102" t="s">
        <v>65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</row>
    <row r="19" spans="1:17" ht="12.75">
      <c r="A19" s="5">
        <v>34</v>
      </c>
      <c r="B19" s="6" t="s">
        <v>66</v>
      </c>
      <c r="C19" s="7" t="s">
        <v>67</v>
      </c>
      <c r="D19" s="8" t="s">
        <v>68</v>
      </c>
      <c r="E19" s="9">
        <v>57.1</v>
      </c>
      <c r="F19" s="10">
        <f>POWER(10,(0.75194503*(LOG10(E19/175.508)*LOG10(E19/175.508))))</f>
        <v>1.509462582827009</v>
      </c>
      <c r="G19" s="6">
        <v>27</v>
      </c>
      <c r="H19" s="12">
        <v>30</v>
      </c>
      <c r="I19" s="6">
        <v>32</v>
      </c>
      <c r="J19" s="6">
        <v>40</v>
      </c>
      <c r="K19" s="12">
        <v>44</v>
      </c>
      <c r="L19" s="13" t="s">
        <v>69</v>
      </c>
      <c r="M19" s="8">
        <f>MAX(G19:I19)</f>
        <v>32</v>
      </c>
      <c r="N19" s="8">
        <f>MAX(J19:L19)</f>
        <v>44</v>
      </c>
      <c r="O19" s="6">
        <f>M19+N19</f>
        <v>76</v>
      </c>
      <c r="P19" s="14">
        <v>2</v>
      </c>
      <c r="Q19" s="15">
        <f>O19*F19</f>
        <v>114.71915629485268</v>
      </c>
    </row>
    <row r="20" spans="1:17" ht="12.75">
      <c r="A20" s="5">
        <v>8</v>
      </c>
      <c r="B20" s="6" t="s">
        <v>70</v>
      </c>
      <c r="C20" s="18">
        <v>39270</v>
      </c>
      <c r="D20" s="8" t="s">
        <v>27</v>
      </c>
      <c r="E20" s="9">
        <v>56.05</v>
      </c>
      <c r="F20" s="10">
        <f>POWER(10,(0.75194503*(LOG10(E20/175.508)*LOG10(E20/175.508))))</f>
        <v>1.5303214885795697</v>
      </c>
      <c r="G20" s="6">
        <v>28</v>
      </c>
      <c r="H20" s="13" t="s">
        <v>71</v>
      </c>
      <c r="I20" s="6">
        <v>30</v>
      </c>
      <c r="J20" s="6">
        <v>37</v>
      </c>
      <c r="K20" s="13" t="s">
        <v>72</v>
      </c>
      <c r="L20" s="13" t="s">
        <v>72</v>
      </c>
      <c r="M20" s="8">
        <f>MAX(G20:I20)</f>
        <v>30</v>
      </c>
      <c r="N20" s="8">
        <f>MAX(J20:L20)</f>
        <v>37</v>
      </c>
      <c r="O20" s="6">
        <f>M20+N20</f>
        <v>67</v>
      </c>
      <c r="P20" s="14">
        <v>3</v>
      </c>
      <c r="Q20" s="15">
        <f>O20*F20</f>
        <v>102.53153973483117</v>
      </c>
    </row>
    <row r="21" spans="1:17" ht="12.75">
      <c r="A21" s="5">
        <v>29</v>
      </c>
      <c r="B21" s="6" t="s">
        <v>73</v>
      </c>
      <c r="C21" s="7" t="s">
        <v>74</v>
      </c>
      <c r="D21" s="8" t="s">
        <v>54</v>
      </c>
      <c r="E21" s="9">
        <v>62</v>
      </c>
      <c r="F21" s="10">
        <f>POWER(10,(0.75194503*(LOG10(E21/175.508)*LOG10(E21/175.508))))</f>
        <v>1.4241671430352294</v>
      </c>
      <c r="G21" s="11" t="s">
        <v>75</v>
      </c>
      <c r="H21" s="12">
        <v>88</v>
      </c>
      <c r="I21" s="6">
        <v>91</v>
      </c>
      <c r="J21" s="6">
        <v>110</v>
      </c>
      <c r="K21" s="13" t="s">
        <v>76</v>
      </c>
      <c r="L21" s="13" t="s">
        <v>76</v>
      </c>
      <c r="M21" s="8">
        <f>MAX(G21:I21)</f>
        <v>91</v>
      </c>
      <c r="N21" s="8">
        <f>MAX(J21:L21)</f>
        <v>110</v>
      </c>
      <c r="O21" s="6">
        <f>M21+N21</f>
        <v>201</v>
      </c>
      <c r="P21" s="14">
        <v>1</v>
      </c>
      <c r="Q21" s="15">
        <f>O21*F21</f>
        <v>286.2575957500811</v>
      </c>
    </row>
    <row r="23" spans="2:13" ht="12.75">
      <c r="B23" s="19" t="s">
        <v>77</v>
      </c>
      <c r="C23" s="20" t="s">
        <v>78</v>
      </c>
      <c r="D23" s="21"/>
      <c r="E23" s="97" t="s">
        <v>79</v>
      </c>
      <c r="F23" s="97"/>
      <c r="G23" s="20" t="s">
        <v>80</v>
      </c>
      <c r="H23" s="20"/>
      <c r="I23" s="22"/>
      <c r="J23" s="23"/>
      <c r="K23" s="98" t="s">
        <v>81</v>
      </c>
      <c r="L23" s="98"/>
      <c r="M23" s="24" t="s">
        <v>82</v>
      </c>
    </row>
    <row r="24" spans="1:17" ht="12.75">
      <c r="A24" s="25"/>
      <c r="B24" s="25"/>
      <c r="C24" s="20" t="s">
        <v>111</v>
      </c>
      <c r="D24" s="21"/>
      <c r="E24" s="26"/>
      <c r="F24" s="27"/>
      <c r="G24" s="20" t="s">
        <v>83</v>
      </c>
      <c r="H24" s="20"/>
      <c r="I24" s="22"/>
      <c r="J24" s="23"/>
      <c r="K24" s="28"/>
      <c r="L24" s="19" t="s">
        <v>84</v>
      </c>
      <c r="M24" s="24" t="s">
        <v>85</v>
      </c>
      <c r="N24" s="29"/>
      <c r="O24" s="29"/>
      <c r="P24" s="30"/>
      <c r="Q24" s="31"/>
    </row>
    <row r="25" spans="7:14" ht="12.75">
      <c r="G25" t="s">
        <v>86</v>
      </c>
      <c r="N25" s="32"/>
    </row>
    <row r="26" spans="2:13" ht="12.75">
      <c r="B26" s="25"/>
      <c r="C26" s="20"/>
      <c r="D26" s="21"/>
      <c r="E26" s="26"/>
      <c r="F26" s="27"/>
      <c r="G26" s="20"/>
      <c r="H26" s="20"/>
      <c r="I26" s="22"/>
      <c r="J26" s="23"/>
      <c r="K26" s="28"/>
      <c r="L26" s="19"/>
      <c r="M26" s="24"/>
    </row>
    <row r="27" spans="1:17" ht="17.25">
      <c r="A27" s="95" t="s">
        <v>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1:17" ht="15">
      <c r="A28" s="96">
        <v>43400</v>
      </c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</row>
    <row r="29" spans="1:17" ht="12.75">
      <c r="A29" s="88" t="s">
        <v>87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</row>
    <row r="30" spans="1:17" ht="12.75">
      <c r="A30" s="89" t="s">
        <v>2</v>
      </c>
      <c r="B30" s="89"/>
      <c r="C30" s="89"/>
      <c r="D30" s="89"/>
      <c r="E30" s="89"/>
      <c r="F30" s="89"/>
      <c r="G30" s="89" t="s">
        <v>3</v>
      </c>
      <c r="H30" s="89"/>
      <c r="I30" s="89"/>
      <c r="J30" s="89"/>
      <c r="K30" s="89"/>
      <c r="L30" s="89"/>
      <c r="M30" s="89" t="s">
        <v>4</v>
      </c>
      <c r="N30" s="89"/>
      <c r="O30" s="89"/>
      <c r="P30" s="89"/>
      <c r="Q30" s="89"/>
    </row>
    <row r="31" spans="1:17" ht="12.75" customHeight="1">
      <c r="A31" s="90" t="s">
        <v>5</v>
      </c>
      <c r="B31" s="90" t="s">
        <v>6</v>
      </c>
      <c r="C31" s="90" t="s">
        <v>7</v>
      </c>
      <c r="D31" s="90" t="s">
        <v>8</v>
      </c>
      <c r="E31" s="92" t="s">
        <v>9</v>
      </c>
      <c r="F31" s="93" t="s">
        <v>10</v>
      </c>
      <c r="G31" s="86" t="s">
        <v>11</v>
      </c>
      <c r="H31" s="86"/>
      <c r="I31" s="86"/>
      <c r="J31" s="86" t="s">
        <v>12</v>
      </c>
      <c r="K31" s="86"/>
      <c r="L31" s="86"/>
      <c r="M31" s="86" t="s">
        <v>13</v>
      </c>
      <c r="N31" s="86" t="s">
        <v>14</v>
      </c>
      <c r="O31" s="86" t="s">
        <v>15</v>
      </c>
      <c r="P31" s="87" t="s">
        <v>16</v>
      </c>
      <c r="Q31" s="91" t="s">
        <v>17</v>
      </c>
    </row>
    <row r="32" spans="1:17" ht="12.75">
      <c r="A32" s="90"/>
      <c r="B32" s="90"/>
      <c r="C32" s="90"/>
      <c r="D32" s="90"/>
      <c r="E32" s="92"/>
      <c r="F32" s="93"/>
      <c r="G32" s="4">
        <v>1</v>
      </c>
      <c r="H32" s="4">
        <v>2</v>
      </c>
      <c r="I32" s="4">
        <v>3</v>
      </c>
      <c r="J32" s="4">
        <v>1</v>
      </c>
      <c r="K32" s="4">
        <v>2</v>
      </c>
      <c r="L32" s="4">
        <v>3</v>
      </c>
      <c r="M32" s="86"/>
      <c r="N32" s="86"/>
      <c r="O32" s="86"/>
      <c r="P32" s="87"/>
      <c r="Q32" s="91"/>
    </row>
    <row r="33" spans="1:17" ht="12" customHeight="1">
      <c r="A33" s="99" t="s">
        <v>88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</row>
    <row r="34" spans="1:17" ht="12" customHeight="1">
      <c r="A34" s="5">
        <v>12</v>
      </c>
      <c r="B34" s="6" t="s">
        <v>89</v>
      </c>
      <c r="C34" s="18">
        <v>39257</v>
      </c>
      <c r="D34" s="8" t="s">
        <v>90</v>
      </c>
      <c r="E34" s="9">
        <v>41.1</v>
      </c>
      <c r="F34" s="10">
        <f>POWER(10,(0.783497476*(LOG10(E34/153.655)*LOG10(E34/153.655))))</f>
        <v>1.8070909955247003</v>
      </c>
      <c r="G34" s="63">
        <v>22</v>
      </c>
      <c r="H34" s="64">
        <v>25</v>
      </c>
      <c r="I34" s="67">
        <v>26</v>
      </c>
      <c r="J34" s="63">
        <v>29</v>
      </c>
      <c r="K34" s="64">
        <v>33</v>
      </c>
      <c r="L34" s="64">
        <v>34</v>
      </c>
      <c r="M34" s="8">
        <f>MAX(G34:I34)</f>
        <v>26</v>
      </c>
      <c r="N34" s="8">
        <f>MAX(J34:L34)</f>
        <v>34</v>
      </c>
      <c r="O34" s="6">
        <f>M34+N34</f>
        <v>60</v>
      </c>
      <c r="P34" s="14">
        <v>4</v>
      </c>
      <c r="Q34" s="15">
        <f>O34*F34</f>
        <v>108.42545973148202</v>
      </c>
    </row>
    <row r="35" spans="1:17" ht="12" customHeight="1">
      <c r="A35" s="5">
        <v>14</v>
      </c>
      <c r="B35" s="6" t="s">
        <v>91</v>
      </c>
      <c r="C35" s="18">
        <v>39128</v>
      </c>
      <c r="D35" s="8" t="s">
        <v>90</v>
      </c>
      <c r="E35" s="9">
        <v>40.4</v>
      </c>
      <c r="F35" s="10">
        <f>POWER(10,(0.783497476*(LOG10(E35/153.655)*LOG10(E35/153.655))))</f>
        <v>1.8353497430875851</v>
      </c>
      <c r="G35" s="65" t="s">
        <v>23</v>
      </c>
      <c r="H35" s="66" t="s">
        <v>23</v>
      </c>
      <c r="I35" s="67">
        <v>26</v>
      </c>
      <c r="J35" s="63">
        <v>35</v>
      </c>
      <c r="K35" s="66" t="s">
        <v>72</v>
      </c>
      <c r="L35" s="66" t="s">
        <v>72</v>
      </c>
      <c r="M35" s="8">
        <f>MAX(G35:I35)</f>
        <v>26</v>
      </c>
      <c r="N35" s="8">
        <f>MAX(J35:L35)</f>
        <v>35</v>
      </c>
      <c r="O35" s="6">
        <f>M35+N35</f>
        <v>61</v>
      </c>
      <c r="P35" s="14">
        <v>3</v>
      </c>
      <c r="Q35" s="15">
        <f>O35*F35</f>
        <v>111.95633432834269</v>
      </c>
    </row>
    <row r="36" spans="1:17" ht="12" customHeight="1">
      <c r="A36" s="5">
        <v>28</v>
      </c>
      <c r="B36" s="6" t="s">
        <v>92</v>
      </c>
      <c r="C36" s="18">
        <v>38951</v>
      </c>
      <c r="D36" s="8" t="s">
        <v>27</v>
      </c>
      <c r="E36" s="9">
        <v>47.7</v>
      </c>
      <c r="F36" s="10">
        <f>POWER(10,(0.783497476*(LOG10(E36/153.655)*LOG10(E36/153.655))))</f>
        <v>1.5929972837558806</v>
      </c>
      <c r="G36" s="63">
        <v>33</v>
      </c>
      <c r="H36" s="64">
        <v>36</v>
      </c>
      <c r="I36" s="68" t="s">
        <v>152</v>
      </c>
      <c r="J36" s="63">
        <v>43</v>
      </c>
      <c r="K36" s="66" t="s">
        <v>69</v>
      </c>
      <c r="L36" s="66" t="s">
        <v>69</v>
      </c>
      <c r="M36" s="8">
        <f>MAX(G36:I36)</f>
        <v>36</v>
      </c>
      <c r="N36" s="8">
        <f>MAX(J36:L36)</f>
        <v>43</v>
      </c>
      <c r="O36" s="6">
        <f>M36+N36</f>
        <v>79</v>
      </c>
      <c r="P36" s="14">
        <v>2</v>
      </c>
      <c r="Q36" s="15">
        <f>O36*F36</f>
        <v>125.84678541671457</v>
      </c>
    </row>
    <row r="37" spans="1:17" ht="12.75">
      <c r="A37" s="5">
        <v>42</v>
      </c>
      <c r="B37" s="6" t="s">
        <v>93</v>
      </c>
      <c r="C37" s="7" t="s">
        <v>94</v>
      </c>
      <c r="D37" s="8" t="s">
        <v>58</v>
      </c>
      <c r="E37" s="9">
        <v>46.9</v>
      </c>
      <c r="F37" s="10">
        <f>POWER(10,(0.783497476*(LOG10(E37/153.655)*LOG10(E37/153.655))))</f>
        <v>1.6147486452392599</v>
      </c>
      <c r="G37" s="65" t="s">
        <v>32</v>
      </c>
      <c r="H37" s="64">
        <v>33</v>
      </c>
      <c r="I37" s="67">
        <v>35</v>
      </c>
      <c r="J37" s="63">
        <v>42</v>
      </c>
      <c r="K37" s="64">
        <v>45</v>
      </c>
      <c r="L37" s="64">
        <v>48</v>
      </c>
      <c r="M37" s="8">
        <f>MAX(G37:I37)</f>
        <v>35</v>
      </c>
      <c r="N37" s="8">
        <f>MAX(J37:L37)</f>
        <v>48</v>
      </c>
      <c r="O37" s="6">
        <f>M37+N37</f>
        <v>83</v>
      </c>
      <c r="P37" s="14" t="s">
        <v>157</v>
      </c>
      <c r="Q37" s="15">
        <f>O37*F37</f>
        <v>134.02413755485856</v>
      </c>
    </row>
    <row r="38" spans="1:17" ht="12.75">
      <c r="A38" s="100" t="s">
        <v>95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1:17" ht="12.75">
      <c r="A39" s="34">
        <v>36</v>
      </c>
      <c r="B39" s="35" t="s">
        <v>96</v>
      </c>
      <c r="C39" s="36" t="s">
        <v>97</v>
      </c>
      <c r="D39" s="37" t="s">
        <v>58</v>
      </c>
      <c r="E39" s="38">
        <v>51.8</v>
      </c>
      <c r="F39" s="10">
        <f>POWER(10,(0.783497476*(LOG10(E39/153.655)*LOG10(E39/153.655))))</f>
        <v>1.4952409758383653</v>
      </c>
      <c r="G39" s="63">
        <v>35</v>
      </c>
      <c r="H39" s="64">
        <v>38</v>
      </c>
      <c r="I39" s="67">
        <v>40</v>
      </c>
      <c r="J39" s="63">
        <v>45</v>
      </c>
      <c r="K39" s="64">
        <v>48</v>
      </c>
      <c r="L39" s="64">
        <v>50</v>
      </c>
      <c r="M39" s="8">
        <f>MAX(G39:I39)</f>
        <v>40</v>
      </c>
      <c r="N39" s="8">
        <f>MAX(J39:L39)</f>
        <v>50</v>
      </c>
      <c r="O39" s="6">
        <f>M39+N39</f>
        <v>90</v>
      </c>
      <c r="P39" s="14">
        <v>3</v>
      </c>
      <c r="Q39" s="15">
        <f>O39*F39</f>
        <v>134.57168782545287</v>
      </c>
    </row>
    <row r="40" spans="1:17" ht="12.75">
      <c r="A40" s="5">
        <v>32</v>
      </c>
      <c r="B40" s="6" t="s">
        <v>98</v>
      </c>
      <c r="C40" s="18">
        <v>31627</v>
      </c>
      <c r="D40" s="8" t="s">
        <v>99</v>
      </c>
      <c r="E40" s="9">
        <v>57.6</v>
      </c>
      <c r="F40" s="10">
        <f>POWER(10,(0.783497476*(LOG10(E40/153.655)*LOG10(E40/153.655))))</f>
        <v>1.3876147815886952</v>
      </c>
      <c r="G40" s="63">
        <v>45</v>
      </c>
      <c r="H40" s="64">
        <v>49</v>
      </c>
      <c r="I40" s="67">
        <v>52</v>
      </c>
      <c r="J40" s="63">
        <v>60</v>
      </c>
      <c r="K40" s="64">
        <v>65</v>
      </c>
      <c r="L40" s="66" t="s">
        <v>159</v>
      </c>
      <c r="M40" s="8">
        <f>MAX(G40:I40)</f>
        <v>52</v>
      </c>
      <c r="N40" s="8">
        <f>MAX(J40:L40)</f>
        <v>65</v>
      </c>
      <c r="O40" s="6">
        <f>M40+N40</f>
        <v>117</v>
      </c>
      <c r="P40" s="14">
        <v>2</v>
      </c>
      <c r="Q40" s="15">
        <f>O40*F40</f>
        <v>162.35092944587734</v>
      </c>
    </row>
    <row r="41" spans="1:17" ht="12.75">
      <c r="A41" s="34">
        <v>38</v>
      </c>
      <c r="B41" s="35" t="s">
        <v>100</v>
      </c>
      <c r="C41" s="36" t="s">
        <v>101</v>
      </c>
      <c r="D41" s="37" t="s">
        <v>47</v>
      </c>
      <c r="E41" s="38">
        <v>55.8</v>
      </c>
      <c r="F41" s="10">
        <f>POWER(10,(0.783497476*(LOG10(E41/153.655)*LOG10(E41/153.655))))</f>
        <v>1.4178320413579926</v>
      </c>
      <c r="G41" s="63">
        <v>60</v>
      </c>
      <c r="H41" s="72">
        <v>65</v>
      </c>
      <c r="I41" s="68" t="s">
        <v>153</v>
      </c>
      <c r="J41" s="63">
        <v>80</v>
      </c>
      <c r="K41" s="66" t="s">
        <v>163</v>
      </c>
      <c r="L41" s="72">
        <v>85</v>
      </c>
      <c r="M41" s="8">
        <f>MAX(G41:I41)</f>
        <v>65</v>
      </c>
      <c r="N41" s="8">
        <f>MAX(J41:L41)</f>
        <v>85</v>
      </c>
      <c r="O41" s="73">
        <f>M41+N41</f>
        <v>150</v>
      </c>
      <c r="P41" s="14">
        <v>1</v>
      </c>
      <c r="Q41" s="15">
        <f>O41*F41</f>
        <v>212.6748062036989</v>
      </c>
    </row>
    <row r="42" spans="1:17" ht="12.75">
      <c r="A42" s="99" t="s">
        <v>102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</row>
    <row r="43" spans="1:17" ht="12.75">
      <c r="A43" s="5">
        <v>46</v>
      </c>
      <c r="B43" s="6" t="s">
        <v>103</v>
      </c>
      <c r="C43" s="18">
        <v>37848</v>
      </c>
      <c r="D43" s="8" t="s">
        <v>27</v>
      </c>
      <c r="E43" s="9">
        <v>58.1</v>
      </c>
      <c r="F43" s="10">
        <f>POWER(10,(0.783497476*(LOG10(E43/153.655)*LOG10(E43/153.655))))</f>
        <v>1.3796645837801138</v>
      </c>
      <c r="G43" s="63">
        <v>45</v>
      </c>
      <c r="H43" s="64">
        <v>48</v>
      </c>
      <c r="I43" s="67">
        <v>50</v>
      </c>
      <c r="J43" s="63">
        <v>57</v>
      </c>
      <c r="K43" s="66" t="s">
        <v>60</v>
      </c>
      <c r="L43" s="64">
        <v>60</v>
      </c>
      <c r="M43" s="8">
        <f>MAX(G43:I43)</f>
        <v>50</v>
      </c>
      <c r="N43" s="8">
        <f>MAX(J43:L43)</f>
        <v>60</v>
      </c>
      <c r="O43" s="6">
        <f>M43+N43</f>
        <v>110</v>
      </c>
      <c r="P43" s="14">
        <v>2</v>
      </c>
      <c r="Q43" s="15">
        <f>O43*F43</f>
        <v>151.76310421581252</v>
      </c>
    </row>
    <row r="44" spans="1:17" ht="12.75">
      <c r="A44" s="5">
        <v>10</v>
      </c>
      <c r="B44" s="6" t="s">
        <v>104</v>
      </c>
      <c r="C44" s="18">
        <v>36202</v>
      </c>
      <c r="D44" s="8" t="s">
        <v>105</v>
      </c>
      <c r="E44" s="9">
        <v>62.6</v>
      </c>
      <c r="F44" s="10">
        <f>POWER(10,(0.783497476*(LOG10(E44/153.655)*LOG10(E44/153.655))))</f>
        <v>1.315688496134641</v>
      </c>
      <c r="G44" s="65" t="s">
        <v>42</v>
      </c>
      <c r="H44" s="66" t="s">
        <v>42</v>
      </c>
      <c r="I44" s="67">
        <v>44</v>
      </c>
      <c r="J44" s="63">
        <v>63</v>
      </c>
      <c r="K44" s="66" t="s">
        <v>158</v>
      </c>
      <c r="L44" s="66" t="s">
        <v>153</v>
      </c>
      <c r="M44" s="8">
        <f>MAX(G44:I44)</f>
        <v>44</v>
      </c>
      <c r="N44" s="8">
        <f>MAX(J44:L44)</f>
        <v>63</v>
      </c>
      <c r="O44" s="6">
        <f>M44+N44</f>
        <v>107</v>
      </c>
      <c r="P44" s="14">
        <v>4</v>
      </c>
      <c r="Q44" s="15">
        <f>O44*F44</f>
        <v>140.77866908640658</v>
      </c>
    </row>
    <row r="45" spans="1:17" ht="12.75">
      <c r="A45" s="5">
        <v>25</v>
      </c>
      <c r="B45" s="6" t="s">
        <v>106</v>
      </c>
      <c r="C45" s="18">
        <v>36910</v>
      </c>
      <c r="D45" s="8" t="s">
        <v>58</v>
      </c>
      <c r="E45" s="9">
        <v>59.2</v>
      </c>
      <c r="F45" s="10">
        <f>POWER(10,(0.783497476*(LOG10(E45/153.655)*LOG10(E45/153.655))))</f>
        <v>1.3628069267661904</v>
      </c>
      <c r="G45" s="63">
        <v>44</v>
      </c>
      <c r="H45" s="64">
        <v>47</v>
      </c>
      <c r="I45" s="67">
        <v>49</v>
      </c>
      <c r="J45" s="63">
        <v>54</v>
      </c>
      <c r="K45" s="64">
        <v>57</v>
      </c>
      <c r="L45" s="66" t="s">
        <v>156</v>
      </c>
      <c r="M45" s="8">
        <f>MAX(G45:I45)</f>
        <v>49</v>
      </c>
      <c r="N45" s="8">
        <f>MAX(J45:L45)</f>
        <v>57</v>
      </c>
      <c r="O45" s="6">
        <f>M45+N45</f>
        <v>106</v>
      </c>
      <c r="P45" s="14">
        <v>3</v>
      </c>
      <c r="Q45" s="15">
        <f>O45*F45</f>
        <v>144.45753423721618</v>
      </c>
    </row>
    <row r="46" spans="1:17" ht="12.75">
      <c r="A46" s="5">
        <v>9</v>
      </c>
      <c r="B46" s="6" t="s">
        <v>107</v>
      </c>
      <c r="C46" s="18">
        <v>37380</v>
      </c>
      <c r="D46" s="8" t="s">
        <v>90</v>
      </c>
      <c r="E46" s="9">
        <v>62.2</v>
      </c>
      <c r="F46" s="10">
        <f>POWER(10,(0.783497476*(LOG10(E46/153.655)*LOG10(E46/153.655))))</f>
        <v>1.3208709177600881</v>
      </c>
      <c r="G46" s="63">
        <v>55</v>
      </c>
      <c r="H46" s="64">
        <v>60</v>
      </c>
      <c r="I46" s="67">
        <v>64</v>
      </c>
      <c r="J46" s="65" t="s">
        <v>160</v>
      </c>
      <c r="K46" s="64">
        <v>72</v>
      </c>
      <c r="L46" s="66" t="s">
        <v>162</v>
      </c>
      <c r="M46" s="8">
        <f>MAX(G46:I46)</f>
        <v>64</v>
      </c>
      <c r="N46" s="8">
        <f>MAX(J46:L46)</f>
        <v>72</v>
      </c>
      <c r="O46" s="6">
        <f>M46+N46</f>
        <v>136</v>
      </c>
      <c r="P46" s="14">
        <v>1</v>
      </c>
      <c r="Q46" s="15">
        <f>O46*F46</f>
        <v>179.638444815372</v>
      </c>
    </row>
    <row r="47" spans="1:17" ht="12.75">
      <c r="A47" s="99" t="s">
        <v>108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</row>
    <row r="48" spans="1:17" ht="12.75">
      <c r="A48" s="5">
        <v>21</v>
      </c>
      <c r="B48" s="6" t="s">
        <v>109</v>
      </c>
      <c r="C48" s="18">
        <v>38371</v>
      </c>
      <c r="D48" s="8" t="s">
        <v>90</v>
      </c>
      <c r="E48" s="9">
        <v>70.6</v>
      </c>
      <c r="F48" s="10">
        <f>POWER(10,(0.783497476*(LOG10(E48/153.655)*LOG10(E48/153.655))))</f>
        <v>1.2284947006405733</v>
      </c>
      <c r="G48" s="63">
        <v>40</v>
      </c>
      <c r="H48" s="66" t="s">
        <v>42</v>
      </c>
      <c r="I48" s="68" t="s">
        <v>42</v>
      </c>
      <c r="J48" s="65" t="s">
        <v>154</v>
      </c>
      <c r="K48" s="64">
        <v>53</v>
      </c>
      <c r="L48" s="66" t="s">
        <v>155</v>
      </c>
      <c r="M48" s="8">
        <f>MAX(G48:I48)</f>
        <v>40</v>
      </c>
      <c r="N48" s="8">
        <f>MAX(J48:L48)</f>
        <v>53</v>
      </c>
      <c r="O48" s="6">
        <f>M48+N48</f>
        <v>93</v>
      </c>
      <c r="P48" s="14">
        <v>2</v>
      </c>
      <c r="Q48" s="15">
        <f>O48*F48</f>
        <v>114.25000715957331</v>
      </c>
    </row>
    <row r="49" spans="1:17" ht="12.75">
      <c r="A49" s="5">
        <v>18</v>
      </c>
      <c r="B49" s="6" t="s">
        <v>85</v>
      </c>
      <c r="C49" s="18">
        <v>38371</v>
      </c>
      <c r="D49" s="8" t="s">
        <v>90</v>
      </c>
      <c r="E49" s="9">
        <v>92.1</v>
      </c>
      <c r="F49" s="10">
        <f>POWER(10,(0.783497476*(LOG10(E49/153.655)*LOG10(E49/153.655))))</f>
        <v>1.0932357292484767</v>
      </c>
      <c r="G49" s="63">
        <v>51</v>
      </c>
      <c r="H49" s="66" t="s">
        <v>43</v>
      </c>
      <c r="I49" s="68" t="s">
        <v>43</v>
      </c>
      <c r="J49" s="63">
        <v>67</v>
      </c>
      <c r="K49" s="72">
        <v>72</v>
      </c>
      <c r="L49" s="33" t="s">
        <v>161</v>
      </c>
      <c r="M49" s="8">
        <f>MAX(G49:I49)</f>
        <v>51</v>
      </c>
      <c r="N49" s="8">
        <f>MAX(J49:L49)</f>
        <v>72</v>
      </c>
      <c r="O49" s="6">
        <f>M49+N49</f>
        <v>123</v>
      </c>
      <c r="P49" s="14">
        <v>1</v>
      </c>
      <c r="Q49" s="15">
        <f>O49*F49</f>
        <v>134.46799469756263</v>
      </c>
    </row>
    <row r="50" spans="2:13" ht="12.75">
      <c r="B50" s="19" t="s">
        <v>201</v>
      </c>
      <c r="C50" s="20"/>
      <c r="D50" s="21"/>
      <c r="E50" s="97" t="s">
        <v>79</v>
      </c>
      <c r="F50" s="97"/>
      <c r="G50" s="20" t="s">
        <v>78</v>
      </c>
      <c r="H50" s="20"/>
      <c r="I50" s="22"/>
      <c r="J50" s="23"/>
      <c r="K50" s="98" t="s">
        <v>81</v>
      </c>
      <c r="L50" s="98"/>
      <c r="M50" t="s">
        <v>80</v>
      </c>
    </row>
    <row r="51" spans="2:14" ht="12.75">
      <c r="B51" s="25"/>
      <c r="C51" s="20"/>
      <c r="D51" s="21"/>
      <c r="E51" s="26"/>
      <c r="F51" s="27"/>
      <c r="G51" s="20" t="s">
        <v>110</v>
      </c>
      <c r="H51" s="20"/>
      <c r="I51" s="22"/>
      <c r="L51" s="23"/>
      <c r="M51" s="28"/>
      <c r="N51" s="19" t="s">
        <v>202</v>
      </c>
    </row>
    <row r="52" spans="2:12" ht="12.75">
      <c r="B52" s="25"/>
      <c r="C52" s="20"/>
      <c r="D52" s="21"/>
      <c r="E52" s="26"/>
      <c r="F52" s="27"/>
      <c r="G52" s="20" t="s">
        <v>111</v>
      </c>
      <c r="H52" s="20"/>
      <c r="I52" s="22"/>
      <c r="J52" s="23"/>
      <c r="K52" s="28"/>
      <c r="L52" s="19"/>
    </row>
    <row r="53" spans="2:13" ht="12.75">
      <c r="B53" s="25"/>
      <c r="C53" s="20"/>
      <c r="D53" s="21"/>
      <c r="E53" s="26"/>
      <c r="F53" s="27"/>
      <c r="G53" s="20"/>
      <c r="H53" s="20"/>
      <c r="I53" s="22"/>
      <c r="J53" s="23"/>
      <c r="K53" s="76"/>
      <c r="L53" s="74" t="s">
        <v>214</v>
      </c>
      <c r="M53" s="75"/>
    </row>
    <row r="54" spans="2:12" ht="12.75">
      <c r="B54" s="25"/>
      <c r="C54" s="20"/>
      <c r="D54" s="21"/>
      <c r="E54" s="26"/>
      <c r="F54" s="27"/>
      <c r="G54" s="20"/>
      <c r="H54" s="20"/>
      <c r="I54" s="22"/>
      <c r="J54" s="23"/>
      <c r="K54" s="28"/>
      <c r="L54" s="19"/>
    </row>
    <row r="55" spans="1:17" ht="17.25">
      <c r="A55" s="95" t="s">
        <v>0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</row>
    <row r="56" spans="1:17" ht="15">
      <c r="A56" s="96">
        <v>43400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</row>
    <row r="57" spans="1:17" ht="12.75">
      <c r="A57" s="88" t="s">
        <v>112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ht="12.75">
      <c r="A58" s="89" t="s">
        <v>2</v>
      </c>
      <c r="B58" s="89"/>
      <c r="C58" s="89"/>
      <c r="D58" s="89"/>
      <c r="E58" s="89"/>
      <c r="F58" s="89"/>
      <c r="G58" s="89" t="s">
        <v>3</v>
      </c>
      <c r="H58" s="89"/>
      <c r="I58" s="89"/>
      <c r="J58" s="89"/>
      <c r="K58" s="89"/>
      <c r="L58" s="89"/>
      <c r="M58" s="89" t="s">
        <v>4</v>
      </c>
      <c r="N58" s="89"/>
      <c r="O58" s="89"/>
      <c r="P58" s="89"/>
      <c r="Q58" s="89"/>
    </row>
    <row r="59" spans="1:17" ht="12.75" customHeight="1">
      <c r="A59" s="90" t="s">
        <v>5</v>
      </c>
      <c r="B59" s="90" t="s">
        <v>6</v>
      </c>
      <c r="C59" s="90" t="s">
        <v>7</v>
      </c>
      <c r="D59" s="90" t="s">
        <v>8</v>
      </c>
      <c r="E59" s="92" t="s">
        <v>9</v>
      </c>
      <c r="F59" s="93" t="s">
        <v>10</v>
      </c>
      <c r="G59" s="86" t="s">
        <v>11</v>
      </c>
      <c r="H59" s="86"/>
      <c r="I59" s="86"/>
      <c r="J59" s="86" t="s">
        <v>12</v>
      </c>
      <c r="K59" s="86"/>
      <c r="L59" s="86"/>
      <c r="M59" s="86" t="s">
        <v>13</v>
      </c>
      <c r="N59" s="86" t="s">
        <v>14</v>
      </c>
      <c r="O59" s="86" t="s">
        <v>15</v>
      </c>
      <c r="P59" s="87" t="s">
        <v>16</v>
      </c>
      <c r="Q59" s="91" t="s">
        <v>17</v>
      </c>
    </row>
    <row r="60" spans="1:17" ht="12.75">
      <c r="A60" s="90"/>
      <c r="B60" s="90"/>
      <c r="C60" s="90"/>
      <c r="D60" s="90"/>
      <c r="E60" s="92"/>
      <c r="F60" s="93"/>
      <c r="G60" s="4">
        <v>1</v>
      </c>
      <c r="H60" s="4">
        <v>2</v>
      </c>
      <c r="I60" s="4">
        <v>3</v>
      </c>
      <c r="J60" s="4">
        <v>1</v>
      </c>
      <c r="K60" s="4">
        <v>2</v>
      </c>
      <c r="L60" s="4">
        <v>3</v>
      </c>
      <c r="M60" s="86"/>
      <c r="N60" s="86"/>
      <c r="O60" s="86"/>
      <c r="P60" s="87"/>
      <c r="Q60" s="91"/>
    </row>
    <row r="61" spans="1:17" ht="12.75">
      <c r="A61" s="94" t="s">
        <v>113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7" ht="12.75">
      <c r="A62" s="8">
        <v>4</v>
      </c>
      <c r="B62" s="6" t="s">
        <v>164</v>
      </c>
      <c r="C62" s="7" t="s">
        <v>165</v>
      </c>
      <c r="D62" s="8" t="s">
        <v>166</v>
      </c>
      <c r="E62" s="9">
        <v>63.8</v>
      </c>
      <c r="F62" s="10">
        <f>POWER(10,(0.75194503*(LOG10(E62/175.508)*LOG10(E62/175.508))))</f>
        <v>1.3971086612525556</v>
      </c>
      <c r="G62" s="63">
        <v>82</v>
      </c>
      <c r="H62" s="64">
        <v>87</v>
      </c>
      <c r="I62" s="67">
        <v>92</v>
      </c>
      <c r="J62" s="63">
        <v>110</v>
      </c>
      <c r="K62" s="64">
        <v>115</v>
      </c>
      <c r="L62" s="64">
        <v>120</v>
      </c>
      <c r="M62" s="8">
        <f>MAX(G62:I62)</f>
        <v>92</v>
      </c>
      <c r="N62" s="8">
        <f>MAX(J62:L62)</f>
        <v>120</v>
      </c>
      <c r="O62" s="6">
        <f>M62+N62</f>
        <v>212</v>
      </c>
      <c r="P62" s="14">
        <v>1</v>
      </c>
      <c r="Q62" s="15">
        <f>O62*F62</f>
        <v>296.1870361855418</v>
      </c>
    </row>
    <row r="63" spans="1:17" ht="12.75">
      <c r="A63" s="8">
        <v>44</v>
      </c>
      <c r="B63" s="6" t="s">
        <v>114</v>
      </c>
      <c r="C63" s="7" t="s">
        <v>167</v>
      </c>
      <c r="D63" s="7" t="s">
        <v>68</v>
      </c>
      <c r="E63" s="9">
        <v>68.3</v>
      </c>
      <c r="F63" s="10">
        <f>POWER(10,(0.75194503*(LOG10(E63/175.508)*LOG10(E63/175.508))))</f>
        <v>1.337598105484837</v>
      </c>
      <c r="G63" s="63">
        <v>43</v>
      </c>
      <c r="H63" s="66" t="s">
        <v>50</v>
      </c>
      <c r="I63" s="68" t="s">
        <v>50</v>
      </c>
      <c r="J63" s="63">
        <v>53</v>
      </c>
      <c r="K63" s="64">
        <v>57</v>
      </c>
      <c r="L63" s="64">
        <v>60</v>
      </c>
      <c r="M63" s="8">
        <f>MAX(G63:I63)</f>
        <v>43</v>
      </c>
      <c r="N63" s="8">
        <f>MAX(J63:L63)</f>
        <v>60</v>
      </c>
      <c r="O63" s="6">
        <f>M63+N63</f>
        <v>103</v>
      </c>
      <c r="P63" s="14">
        <v>2</v>
      </c>
      <c r="Q63" s="15">
        <f>O63*F63</f>
        <v>137.77260486493822</v>
      </c>
    </row>
    <row r="64" spans="1:17" ht="12.75">
      <c r="A64" s="77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9"/>
    </row>
    <row r="65" spans="1:17" ht="12.75">
      <c r="A65" s="5">
        <v>8</v>
      </c>
      <c r="B65" s="6" t="s">
        <v>115</v>
      </c>
      <c r="C65" s="7">
        <v>1997</v>
      </c>
      <c r="D65" s="8" t="s">
        <v>116</v>
      </c>
      <c r="E65" s="9">
        <v>77</v>
      </c>
      <c r="F65" s="10">
        <f>POWER(10,(0.75194503*(LOG10(E65/175.508)*LOG10(E65/175.508))))</f>
        <v>1.248153406362624</v>
      </c>
      <c r="G65" s="63">
        <v>128</v>
      </c>
      <c r="H65" s="64">
        <v>135</v>
      </c>
      <c r="I65" s="67">
        <v>141</v>
      </c>
      <c r="J65" s="63">
        <v>155</v>
      </c>
      <c r="K65" s="64">
        <v>161</v>
      </c>
      <c r="L65" s="64">
        <v>167</v>
      </c>
      <c r="M65" s="8">
        <f>MAX(G65:I65)</f>
        <v>141</v>
      </c>
      <c r="N65" s="8">
        <f>MAX(J65:L65)</f>
        <v>167</v>
      </c>
      <c r="O65" s="6">
        <f>M65+N65</f>
        <v>308</v>
      </c>
      <c r="P65" s="14">
        <v>1</v>
      </c>
      <c r="Q65" s="15">
        <f>O65*F65</f>
        <v>384.4312491596882</v>
      </c>
    </row>
    <row r="66" spans="1:17" ht="12.75">
      <c r="A66" s="80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2"/>
    </row>
    <row r="67" spans="1:17" ht="12.75">
      <c r="A67" s="8">
        <v>37</v>
      </c>
      <c r="B67" s="6" t="s">
        <v>133</v>
      </c>
      <c r="C67" s="7" t="s">
        <v>131</v>
      </c>
      <c r="D67" s="7" t="s">
        <v>132</v>
      </c>
      <c r="E67" s="9">
        <v>81.3</v>
      </c>
      <c r="F67" s="10">
        <f aca="true" t="shared" si="5" ref="F67:F76">POWER(10,(0.75194503*(LOG10(E67/175.508)*LOG10(E67/175.508))))</f>
        <v>1.2133544077227094</v>
      </c>
      <c r="G67" s="63">
        <v>56</v>
      </c>
      <c r="H67" s="66" t="s">
        <v>60</v>
      </c>
      <c r="I67" s="68" t="s">
        <v>60</v>
      </c>
      <c r="J67" s="63">
        <v>70</v>
      </c>
      <c r="K67" s="64">
        <v>74</v>
      </c>
      <c r="L67" s="66" t="s">
        <v>172</v>
      </c>
      <c r="M67" s="8">
        <f aca="true" t="shared" si="6" ref="M67:M76">MAX(G67:I67)</f>
        <v>56</v>
      </c>
      <c r="N67" s="8">
        <f aca="true" t="shared" si="7" ref="N67:N76">MAX(J67:L67)</f>
        <v>74</v>
      </c>
      <c r="O67" s="6">
        <f aca="true" t="shared" si="8" ref="O67:O76">M67+N67</f>
        <v>130</v>
      </c>
      <c r="P67" s="14">
        <v>10</v>
      </c>
      <c r="Q67" s="15">
        <f aca="true" t="shared" si="9" ref="Q67:Q76">O67*F67</f>
        <v>157.7360730039522</v>
      </c>
    </row>
    <row r="68" spans="1:17" ht="12.75">
      <c r="A68" s="8">
        <v>5</v>
      </c>
      <c r="B68" s="6" t="s">
        <v>125</v>
      </c>
      <c r="C68" s="39">
        <v>33395</v>
      </c>
      <c r="D68" s="8" t="s">
        <v>27</v>
      </c>
      <c r="E68" s="9">
        <v>78.2</v>
      </c>
      <c r="F68" s="10">
        <f t="shared" si="5"/>
        <v>1.2379068904294024</v>
      </c>
      <c r="G68" s="63">
        <v>58</v>
      </c>
      <c r="H68" s="66" t="s">
        <v>61</v>
      </c>
      <c r="I68" s="67">
        <v>62</v>
      </c>
      <c r="J68" s="63">
        <v>78</v>
      </c>
      <c r="K68" s="64">
        <v>82</v>
      </c>
      <c r="L68" s="66" t="s">
        <v>163</v>
      </c>
      <c r="M68" s="8">
        <f t="shared" si="6"/>
        <v>62</v>
      </c>
      <c r="N68" s="8">
        <f t="shared" si="7"/>
        <v>82</v>
      </c>
      <c r="O68" s="6">
        <f t="shared" si="8"/>
        <v>144</v>
      </c>
      <c r="P68" s="14">
        <v>9</v>
      </c>
      <c r="Q68" s="15">
        <f t="shared" si="9"/>
        <v>178.25859222183394</v>
      </c>
    </row>
    <row r="69" spans="1:17" ht="12.75">
      <c r="A69" s="8">
        <v>11</v>
      </c>
      <c r="B69" s="6" t="s">
        <v>123</v>
      </c>
      <c r="C69" s="39">
        <v>35591</v>
      </c>
      <c r="D69" s="8" t="s">
        <v>124</v>
      </c>
      <c r="E69" s="9">
        <v>77.1</v>
      </c>
      <c r="F69" s="10">
        <f t="shared" si="5"/>
        <v>1.2472827122759724</v>
      </c>
      <c r="G69" s="63">
        <v>65</v>
      </c>
      <c r="H69" s="64">
        <v>70</v>
      </c>
      <c r="I69" s="67">
        <v>73</v>
      </c>
      <c r="J69" s="63">
        <v>82</v>
      </c>
      <c r="K69" s="64">
        <v>90</v>
      </c>
      <c r="L69" s="64">
        <v>93</v>
      </c>
      <c r="M69" s="8">
        <f t="shared" si="6"/>
        <v>73</v>
      </c>
      <c r="N69" s="8">
        <f t="shared" si="7"/>
        <v>93</v>
      </c>
      <c r="O69" s="6">
        <f t="shared" si="8"/>
        <v>166</v>
      </c>
      <c r="P69" s="14">
        <v>8</v>
      </c>
      <c r="Q69" s="15">
        <f t="shared" si="9"/>
        <v>207.04893023781142</v>
      </c>
    </row>
    <row r="70" spans="1:17" ht="12.75">
      <c r="A70" s="5">
        <v>35</v>
      </c>
      <c r="B70" s="6" t="s">
        <v>119</v>
      </c>
      <c r="C70" s="7" t="s">
        <v>120</v>
      </c>
      <c r="D70" s="8" t="s">
        <v>21</v>
      </c>
      <c r="E70" s="9">
        <v>77.2</v>
      </c>
      <c r="F70" s="10">
        <f t="shared" si="5"/>
        <v>1.2464151215547021</v>
      </c>
      <c r="G70" s="63">
        <v>80</v>
      </c>
      <c r="H70" s="64">
        <v>89</v>
      </c>
      <c r="I70" s="67">
        <v>95</v>
      </c>
      <c r="J70" s="63">
        <v>100</v>
      </c>
      <c r="K70" s="64">
        <v>107</v>
      </c>
      <c r="L70" s="66" t="s">
        <v>174</v>
      </c>
      <c r="M70" s="8">
        <f t="shared" si="6"/>
        <v>95</v>
      </c>
      <c r="N70" s="8">
        <f t="shared" si="7"/>
        <v>107</v>
      </c>
      <c r="O70" s="6">
        <f t="shared" si="8"/>
        <v>202</v>
      </c>
      <c r="P70" s="14">
        <v>7</v>
      </c>
      <c r="Q70" s="15">
        <f t="shared" si="9"/>
        <v>251.77585455404983</v>
      </c>
    </row>
    <row r="71" spans="1:17" ht="12.75">
      <c r="A71" s="5">
        <v>27</v>
      </c>
      <c r="B71" s="6" t="s">
        <v>121</v>
      </c>
      <c r="C71" s="18">
        <v>27579</v>
      </c>
      <c r="D71" s="8" t="s">
        <v>122</v>
      </c>
      <c r="E71" s="9">
        <v>84.9</v>
      </c>
      <c r="F71" s="10">
        <f t="shared" si="5"/>
        <v>1.1879447600365036</v>
      </c>
      <c r="G71" s="63">
        <v>90</v>
      </c>
      <c r="H71" s="66" t="s">
        <v>168</v>
      </c>
      <c r="I71" s="67">
        <v>96</v>
      </c>
      <c r="J71" s="63">
        <v>110</v>
      </c>
      <c r="K71" s="64">
        <v>115</v>
      </c>
      <c r="L71" s="66" t="s">
        <v>176</v>
      </c>
      <c r="M71" s="8">
        <f t="shared" si="6"/>
        <v>96</v>
      </c>
      <c r="N71" s="8">
        <f t="shared" si="7"/>
        <v>115</v>
      </c>
      <c r="O71" s="6">
        <f t="shared" si="8"/>
        <v>211</v>
      </c>
      <c r="P71" s="14">
        <v>6</v>
      </c>
      <c r="Q71" s="15">
        <f t="shared" si="9"/>
        <v>250.65634436770227</v>
      </c>
    </row>
    <row r="72" spans="1:17" ht="12.75">
      <c r="A72" s="8">
        <v>3</v>
      </c>
      <c r="B72" s="6" t="s">
        <v>126</v>
      </c>
      <c r="C72" s="39">
        <v>35842</v>
      </c>
      <c r="D72" s="8" t="s">
        <v>27</v>
      </c>
      <c r="E72" s="9">
        <v>81.1</v>
      </c>
      <c r="F72" s="10">
        <f t="shared" si="5"/>
        <v>1.2148598233318797</v>
      </c>
      <c r="G72" s="63">
        <v>91</v>
      </c>
      <c r="H72" s="64">
        <v>101</v>
      </c>
      <c r="I72" s="67">
        <v>106</v>
      </c>
      <c r="J72" s="63">
        <v>127</v>
      </c>
      <c r="K72" s="64">
        <v>132</v>
      </c>
      <c r="L72" s="66" t="s">
        <v>179</v>
      </c>
      <c r="M72" s="8">
        <f t="shared" si="6"/>
        <v>106</v>
      </c>
      <c r="N72" s="8">
        <f t="shared" si="7"/>
        <v>132</v>
      </c>
      <c r="O72" s="6">
        <f t="shared" si="8"/>
        <v>238</v>
      </c>
      <c r="P72" s="14">
        <v>2</v>
      </c>
      <c r="Q72" s="15">
        <f t="shared" si="9"/>
        <v>289.13663795298737</v>
      </c>
    </row>
    <row r="73" spans="1:17" ht="12.75">
      <c r="A73" s="5">
        <v>26</v>
      </c>
      <c r="B73" s="6" t="s">
        <v>117</v>
      </c>
      <c r="C73" s="7" t="s">
        <v>118</v>
      </c>
      <c r="D73" s="8" t="s">
        <v>58</v>
      </c>
      <c r="E73" s="9">
        <v>78.1</v>
      </c>
      <c r="F73" s="10">
        <f t="shared" si="5"/>
        <v>1.238744196455087</v>
      </c>
      <c r="G73" s="63">
        <v>93</v>
      </c>
      <c r="H73" s="64">
        <v>96</v>
      </c>
      <c r="I73" s="68" t="s">
        <v>170</v>
      </c>
      <c r="J73" s="63">
        <v>110</v>
      </c>
      <c r="K73" s="64">
        <v>115</v>
      </c>
      <c r="L73" s="66" t="s">
        <v>175</v>
      </c>
      <c r="M73" s="8">
        <f t="shared" si="6"/>
        <v>96</v>
      </c>
      <c r="N73" s="8">
        <f t="shared" si="7"/>
        <v>115</v>
      </c>
      <c r="O73" s="6">
        <f t="shared" si="8"/>
        <v>211</v>
      </c>
      <c r="P73" s="14">
        <v>5</v>
      </c>
      <c r="Q73" s="15">
        <f t="shared" si="9"/>
        <v>261.37502545202335</v>
      </c>
    </row>
    <row r="74" spans="1:17" ht="12.75">
      <c r="A74" s="8">
        <v>54</v>
      </c>
      <c r="B74" s="6" t="s">
        <v>127</v>
      </c>
      <c r="C74" s="7" t="s">
        <v>128</v>
      </c>
      <c r="D74" s="8" t="s">
        <v>41</v>
      </c>
      <c r="E74" s="9">
        <v>80.6</v>
      </c>
      <c r="F74" s="10">
        <f t="shared" si="5"/>
        <v>1.218669185076211</v>
      </c>
      <c r="G74" s="63">
        <v>97</v>
      </c>
      <c r="H74" s="64">
        <v>102</v>
      </c>
      <c r="I74" s="67">
        <v>107</v>
      </c>
      <c r="J74" s="63">
        <v>128</v>
      </c>
      <c r="K74" s="64">
        <v>133</v>
      </c>
      <c r="L74" s="33" t="s">
        <v>161</v>
      </c>
      <c r="M74" s="8">
        <f t="shared" si="6"/>
        <v>107</v>
      </c>
      <c r="N74" s="8">
        <f t="shared" si="7"/>
        <v>133</v>
      </c>
      <c r="O74" s="6">
        <f t="shared" si="8"/>
        <v>240</v>
      </c>
      <c r="P74" s="14">
        <v>1</v>
      </c>
      <c r="Q74" s="15">
        <f t="shared" si="9"/>
        <v>292.4806044182906</v>
      </c>
    </row>
    <row r="75" spans="1:17" ht="12.75">
      <c r="A75" s="8">
        <v>2</v>
      </c>
      <c r="B75" s="6" t="s">
        <v>134</v>
      </c>
      <c r="C75" s="7" t="s">
        <v>135</v>
      </c>
      <c r="D75" s="7" t="s">
        <v>68</v>
      </c>
      <c r="E75" s="9">
        <v>84.7</v>
      </c>
      <c r="F75" s="10">
        <f t="shared" si="5"/>
        <v>1.1892765677185477</v>
      </c>
      <c r="G75" s="63">
        <v>100</v>
      </c>
      <c r="H75" s="64">
        <v>105</v>
      </c>
      <c r="I75" s="67">
        <v>109</v>
      </c>
      <c r="J75" s="63">
        <v>120</v>
      </c>
      <c r="K75" s="66" t="s">
        <v>178</v>
      </c>
      <c r="L75" s="64">
        <v>128</v>
      </c>
      <c r="M75" s="8">
        <f t="shared" si="6"/>
        <v>109</v>
      </c>
      <c r="N75" s="8">
        <f t="shared" si="7"/>
        <v>128</v>
      </c>
      <c r="O75" s="6">
        <f t="shared" si="8"/>
        <v>237</v>
      </c>
      <c r="P75" s="14">
        <v>3</v>
      </c>
      <c r="Q75" s="15">
        <f t="shared" si="9"/>
        <v>281.8585465492958</v>
      </c>
    </row>
    <row r="76" spans="1:17" ht="12.75">
      <c r="A76" s="8">
        <v>23</v>
      </c>
      <c r="B76" s="6" t="s">
        <v>129</v>
      </c>
      <c r="C76" s="7" t="s">
        <v>130</v>
      </c>
      <c r="D76" s="8" t="s">
        <v>41</v>
      </c>
      <c r="E76" s="9">
        <v>84.1</v>
      </c>
      <c r="F76" s="10">
        <f t="shared" si="5"/>
        <v>1.1933262097435862</v>
      </c>
      <c r="G76" s="65" t="s">
        <v>169</v>
      </c>
      <c r="H76" s="64">
        <v>96</v>
      </c>
      <c r="I76" s="68" t="s">
        <v>171</v>
      </c>
      <c r="J76" s="65" t="s">
        <v>175</v>
      </c>
      <c r="K76" s="64">
        <v>121</v>
      </c>
      <c r="L76" s="66" t="s">
        <v>177</v>
      </c>
      <c r="M76" s="8">
        <f t="shared" si="6"/>
        <v>96</v>
      </c>
      <c r="N76" s="8">
        <f t="shared" si="7"/>
        <v>121</v>
      </c>
      <c r="O76" s="6">
        <f t="shared" si="8"/>
        <v>217</v>
      </c>
      <c r="P76" s="14">
        <v>4</v>
      </c>
      <c r="Q76" s="15">
        <f t="shared" si="9"/>
        <v>258.9517875143582</v>
      </c>
    </row>
    <row r="77" spans="2:15" ht="12.75">
      <c r="B77" s="19" t="s">
        <v>205</v>
      </c>
      <c r="C77" s="20"/>
      <c r="H77" s="21"/>
      <c r="I77" s="61" t="s">
        <v>203</v>
      </c>
      <c r="J77" s="61"/>
      <c r="L77" s="19"/>
      <c r="M77" s="69"/>
      <c r="N77" s="70"/>
      <c r="O77" s="62" t="s">
        <v>204</v>
      </c>
    </row>
    <row r="78" spans="2:14" ht="12.75">
      <c r="B78" s="25"/>
      <c r="C78" s="20"/>
      <c r="H78" s="21"/>
      <c r="I78" s="26" t="s">
        <v>86</v>
      </c>
      <c r="J78" s="27"/>
      <c r="K78" s="28"/>
      <c r="M78" s="19" t="s">
        <v>84</v>
      </c>
      <c r="N78" t="s">
        <v>206</v>
      </c>
    </row>
    <row r="79" spans="2:12" ht="12.75">
      <c r="B79" s="25"/>
      <c r="C79" s="20"/>
      <c r="H79" s="21"/>
      <c r="I79" s="26" t="s">
        <v>83</v>
      </c>
      <c r="J79" s="27"/>
      <c r="K79" s="28"/>
      <c r="L79" s="19"/>
    </row>
    <row r="80" spans="2:18" ht="17.25">
      <c r="B80" s="95" t="s">
        <v>0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</row>
    <row r="81" spans="2:18" ht="15">
      <c r="B81" s="96">
        <v>43400</v>
      </c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</row>
    <row r="82" spans="2:22" ht="12.75">
      <c r="B82" s="88" t="s">
        <v>136</v>
      </c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V82" s="28"/>
    </row>
    <row r="83" spans="1:22" ht="12.75">
      <c r="A83" s="89" t="s">
        <v>2</v>
      </c>
      <c r="B83" s="89"/>
      <c r="C83" s="89"/>
      <c r="D83" s="89"/>
      <c r="E83" s="89"/>
      <c r="F83" s="89"/>
      <c r="G83" s="89" t="s">
        <v>3</v>
      </c>
      <c r="H83" s="89"/>
      <c r="I83" s="89"/>
      <c r="J83" s="89"/>
      <c r="K83" s="89"/>
      <c r="L83" s="89"/>
      <c r="M83" s="89" t="s">
        <v>4</v>
      </c>
      <c r="N83" s="89"/>
      <c r="O83" s="89"/>
      <c r="P83" s="89"/>
      <c r="Q83" s="89"/>
      <c r="R83" s="3"/>
      <c r="V83" s="28"/>
    </row>
    <row r="84" spans="1:22" ht="12.75" customHeight="1">
      <c r="A84" s="90" t="s">
        <v>5</v>
      </c>
      <c r="B84" s="90" t="s">
        <v>6</v>
      </c>
      <c r="C84" s="90" t="s">
        <v>7</v>
      </c>
      <c r="D84" s="90" t="s">
        <v>8</v>
      </c>
      <c r="E84" s="92" t="s">
        <v>9</v>
      </c>
      <c r="F84" s="93" t="s">
        <v>10</v>
      </c>
      <c r="G84" s="86" t="s">
        <v>11</v>
      </c>
      <c r="H84" s="86"/>
      <c r="I84" s="86"/>
      <c r="J84" s="86" t="s">
        <v>12</v>
      </c>
      <c r="K84" s="86"/>
      <c r="L84" s="86"/>
      <c r="M84" s="86" t="s">
        <v>13</v>
      </c>
      <c r="N84" s="86" t="s">
        <v>14</v>
      </c>
      <c r="O84" s="86" t="s">
        <v>15</v>
      </c>
      <c r="P84" s="87" t="s">
        <v>16</v>
      </c>
      <c r="Q84" s="91" t="s">
        <v>17</v>
      </c>
      <c r="R84" s="3"/>
      <c r="V84" s="28"/>
    </row>
    <row r="85" spans="1:22" ht="12.75">
      <c r="A85" s="90"/>
      <c r="B85" s="90"/>
      <c r="C85" s="90"/>
      <c r="D85" s="90"/>
      <c r="E85" s="92"/>
      <c r="F85" s="93"/>
      <c r="G85" s="4">
        <v>1</v>
      </c>
      <c r="H85" s="4">
        <v>2</v>
      </c>
      <c r="I85" s="4">
        <v>3</v>
      </c>
      <c r="J85" s="4">
        <v>1</v>
      </c>
      <c r="K85" s="4">
        <v>2</v>
      </c>
      <c r="L85" s="4">
        <v>3</v>
      </c>
      <c r="M85" s="86"/>
      <c r="N85" s="86"/>
      <c r="O85" s="86"/>
      <c r="P85" s="87"/>
      <c r="Q85" s="91"/>
      <c r="R85" s="3"/>
      <c r="V85" s="28"/>
    </row>
    <row r="86" spans="1:17" ht="12.75">
      <c r="A86" s="40" t="s">
        <v>137</v>
      </c>
      <c r="B86" s="41"/>
      <c r="C86" s="42"/>
      <c r="D86" s="42"/>
      <c r="E86" s="42"/>
      <c r="F86" s="42"/>
      <c r="G86" s="42"/>
      <c r="H86" s="42"/>
      <c r="I86" s="43"/>
      <c r="J86" s="42"/>
      <c r="K86" s="42"/>
      <c r="L86" s="42"/>
      <c r="M86" s="42"/>
      <c r="N86" s="42"/>
      <c r="O86" s="42"/>
      <c r="P86" s="42"/>
      <c r="Q86" s="44"/>
    </row>
    <row r="87" spans="1:17" ht="12.75">
      <c r="A87" s="5">
        <v>8</v>
      </c>
      <c r="B87" s="6" t="s">
        <v>138</v>
      </c>
      <c r="C87" s="18">
        <v>35683</v>
      </c>
      <c r="D87" s="8" t="s">
        <v>124</v>
      </c>
      <c r="E87" s="9">
        <v>90.3</v>
      </c>
      <c r="F87" s="10">
        <f aca="true" t="shared" si="10" ref="F87:F92">POWER(10,(0.75194503*(LOG10(E87/175.508)*LOG10(E87/175.508))))</f>
        <v>1.1551368811105307</v>
      </c>
      <c r="G87" s="63">
        <v>60</v>
      </c>
      <c r="H87" s="64">
        <v>65</v>
      </c>
      <c r="I87" s="68" t="s">
        <v>173</v>
      </c>
      <c r="J87" s="63">
        <v>80</v>
      </c>
      <c r="K87" s="64">
        <v>86</v>
      </c>
      <c r="L87" s="64">
        <v>90</v>
      </c>
      <c r="M87" s="8">
        <f aca="true" t="shared" si="11" ref="M87:M92">MAX(G87:I87)</f>
        <v>65</v>
      </c>
      <c r="N87" s="8">
        <f aca="true" t="shared" si="12" ref="N87:N92">MAX(J87:L87)</f>
        <v>90</v>
      </c>
      <c r="O87" s="6">
        <f aca="true" t="shared" si="13" ref="O87:O92">M87+N87</f>
        <v>155</v>
      </c>
      <c r="P87" s="14">
        <v>6</v>
      </c>
      <c r="Q87" s="15">
        <f aca="true" t="shared" si="14" ref="Q87:Q92">O87*F87</f>
        <v>179.04621657213227</v>
      </c>
    </row>
    <row r="88" spans="1:17" ht="12.75" customHeight="1">
      <c r="A88" s="45">
        <v>17</v>
      </c>
      <c r="B88" s="46" t="s">
        <v>180</v>
      </c>
      <c r="C88" s="39">
        <v>37344</v>
      </c>
      <c r="D88" s="8" t="s">
        <v>41</v>
      </c>
      <c r="E88" s="9">
        <v>87.3</v>
      </c>
      <c r="F88" s="10">
        <f t="shared" si="10"/>
        <v>1.172638610268059</v>
      </c>
      <c r="G88" s="63">
        <v>83</v>
      </c>
      <c r="H88" s="64">
        <v>87</v>
      </c>
      <c r="I88" s="68" t="s">
        <v>186</v>
      </c>
      <c r="J88" s="65" t="s">
        <v>194</v>
      </c>
      <c r="K88" s="66" t="s">
        <v>194</v>
      </c>
      <c r="L88" s="64">
        <v>110</v>
      </c>
      <c r="M88" s="8">
        <f t="shared" si="11"/>
        <v>87</v>
      </c>
      <c r="N88" s="8">
        <f t="shared" si="12"/>
        <v>110</v>
      </c>
      <c r="O88" s="6">
        <f t="shared" si="13"/>
        <v>197</v>
      </c>
      <c r="P88" s="14">
        <v>5</v>
      </c>
      <c r="Q88" s="15">
        <f t="shared" si="14"/>
        <v>231.00980622280764</v>
      </c>
    </row>
    <row r="89" spans="1:17" ht="12.75">
      <c r="A89" s="5">
        <v>22</v>
      </c>
      <c r="B89" s="6" t="s">
        <v>141</v>
      </c>
      <c r="C89" s="7" t="s">
        <v>142</v>
      </c>
      <c r="D89" s="8" t="s">
        <v>68</v>
      </c>
      <c r="E89" s="9">
        <v>86.2</v>
      </c>
      <c r="F89" s="10">
        <f t="shared" si="10"/>
        <v>1.1795021782873993</v>
      </c>
      <c r="G89" s="63">
        <v>95</v>
      </c>
      <c r="H89" s="64">
        <v>100</v>
      </c>
      <c r="I89" s="67">
        <v>106</v>
      </c>
      <c r="J89" s="63">
        <v>115</v>
      </c>
      <c r="K89" s="64">
        <v>122</v>
      </c>
      <c r="L89" s="64">
        <v>128</v>
      </c>
      <c r="M89" s="8">
        <f t="shared" si="11"/>
        <v>106</v>
      </c>
      <c r="N89" s="8">
        <f t="shared" si="12"/>
        <v>128</v>
      </c>
      <c r="O89" s="6">
        <f t="shared" si="13"/>
        <v>234</v>
      </c>
      <c r="P89" s="14">
        <v>4</v>
      </c>
      <c r="Q89" s="15">
        <f t="shared" si="14"/>
        <v>276.00350971925144</v>
      </c>
    </row>
    <row r="90" spans="1:17" ht="12.75">
      <c r="A90" s="5">
        <v>31</v>
      </c>
      <c r="B90" s="6" t="s">
        <v>139</v>
      </c>
      <c r="C90" s="18">
        <v>35409</v>
      </c>
      <c r="D90" s="8" t="s">
        <v>27</v>
      </c>
      <c r="E90" s="9">
        <v>86.8</v>
      </c>
      <c r="F90" s="10">
        <f t="shared" si="10"/>
        <v>1.175727369329679</v>
      </c>
      <c r="G90" s="63">
        <v>100</v>
      </c>
      <c r="H90" s="64">
        <v>107</v>
      </c>
      <c r="I90" s="68" t="s">
        <v>188</v>
      </c>
      <c r="J90" s="63">
        <v>125</v>
      </c>
      <c r="K90" s="64">
        <v>132</v>
      </c>
      <c r="L90" s="64">
        <v>137</v>
      </c>
      <c r="M90" s="8">
        <f t="shared" si="11"/>
        <v>107</v>
      </c>
      <c r="N90" s="8">
        <f t="shared" si="12"/>
        <v>137</v>
      </c>
      <c r="O90" s="6">
        <f t="shared" si="13"/>
        <v>244</v>
      </c>
      <c r="P90" s="14">
        <v>2</v>
      </c>
      <c r="Q90" s="15">
        <f t="shared" si="14"/>
        <v>286.8774781164417</v>
      </c>
    </row>
    <row r="91" spans="1:17" ht="12.75">
      <c r="A91" s="5">
        <v>40</v>
      </c>
      <c r="B91" s="6" t="s">
        <v>140</v>
      </c>
      <c r="C91" s="7">
        <v>1993</v>
      </c>
      <c r="D91" s="8" t="s">
        <v>90</v>
      </c>
      <c r="E91" s="9">
        <v>93.2</v>
      </c>
      <c r="F91" s="10">
        <f t="shared" si="10"/>
        <v>1.1397684754350215</v>
      </c>
      <c r="G91" s="63">
        <v>100</v>
      </c>
      <c r="H91" s="64">
        <v>107</v>
      </c>
      <c r="I91" s="67">
        <v>110</v>
      </c>
      <c r="J91" s="63">
        <v>130</v>
      </c>
      <c r="K91" s="64">
        <v>136</v>
      </c>
      <c r="L91" s="66" t="s">
        <v>197</v>
      </c>
      <c r="M91" s="8">
        <f t="shared" si="11"/>
        <v>110</v>
      </c>
      <c r="N91" s="8">
        <f t="shared" si="12"/>
        <v>136</v>
      </c>
      <c r="O91" s="6">
        <f t="shared" si="13"/>
        <v>246</v>
      </c>
      <c r="P91" s="14">
        <v>1</v>
      </c>
      <c r="Q91" s="15">
        <f t="shared" si="14"/>
        <v>280.3830449570153</v>
      </c>
    </row>
    <row r="92" spans="1:17" ht="12.75">
      <c r="A92" s="5">
        <v>45</v>
      </c>
      <c r="B92" s="6" t="s">
        <v>143</v>
      </c>
      <c r="C92" s="7" t="s">
        <v>131</v>
      </c>
      <c r="D92" s="8" t="s">
        <v>21</v>
      </c>
      <c r="E92" s="9">
        <v>90.3</v>
      </c>
      <c r="F92" s="10">
        <f t="shared" si="10"/>
        <v>1.1551368811105307</v>
      </c>
      <c r="G92" s="63">
        <v>105</v>
      </c>
      <c r="H92" s="64">
        <v>108</v>
      </c>
      <c r="I92" s="67">
        <v>112</v>
      </c>
      <c r="J92" s="63">
        <v>125</v>
      </c>
      <c r="K92" s="66" t="s">
        <v>195</v>
      </c>
      <c r="L92" s="66" t="s">
        <v>196</v>
      </c>
      <c r="M92" s="8">
        <f t="shared" si="11"/>
        <v>112</v>
      </c>
      <c r="N92" s="8">
        <f t="shared" si="12"/>
        <v>125</v>
      </c>
      <c r="O92" s="6">
        <f t="shared" si="13"/>
        <v>237</v>
      </c>
      <c r="P92" s="14">
        <v>3</v>
      </c>
      <c r="Q92" s="15">
        <f t="shared" si="14"/>
        <v>273.7674408231958</v>
      </c>
    </row>
    <row r="93" spans="1:17" ht="12.75">
      <c r="A93" s="83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5"/>
    </row>
    <row r="94" spans="1:17" ht="12.75">
      <c r="A94" s="5">
        <v>47</v>
      </c>
      <c r="B94" s="6" t="s">
        <v>145</v>
      </c>
      <c r="C94" s="18">
        <v>38578</v>
      </c>
      <c r="D94" s="8" t="s">
        <v>27</v>
      </c>
      <c r="E94" s="9">
        <v>95.5</v>
      </c>
      <c r="F94" s="10">
        <f>POWER(10,(0.75194503*(LOG10(E94/175.508)*LOG10(E94/175.508))))</f>
        <v>1.1285587470008354</v>
      </c>
      <c r="G94" s="63">
        <v>78</v>
      </c>
      <c r="H94" s="64">
        <v>83</v>
      </c>
      <c r="I94" s="67">
        <v>87</v>
      </c>
      <c r="J94" s="63">
        <v>98</v>
      </c>
      <c r="K94" s="66" t="s">
        <v>193</v>
      </c>
      <c r="L94" s="64">
        <v>104</v>
      </c>
      <c r="M94" s="8">
        <f>MAX(G94:I94)</f>
        <v>87</v>
      </c>
      <c r="N94" s="8">
        <f>MAX(J94:L94)</f>
        <v>104</v>
      </c>
      <c r="O94" s="6">
        <f>M94+N94</f>
        <v>191</v>
      </c>
      <c r="P94" s="14">
        <v>4</v>
      </c>
      <c r="Q94" s="15">
        <f>O94*F94</f>
        <v>215.55472067715957</v>
      </c>
    </row>
    <row r="95" spans="1:17" ht="12.75">
      <c r="A95" s="5">
        <v>43</v>
      </c>
      <c r="B95" s="6" t="s">
        <v>146</v>
      </c>
      <c r="C95" s="7" t="s">
        <v>147</v>
      </c>
      <c r="D95" s="8" t="s">
        <v>41</v>
      </c>
      <c r="E95" s="9">
        <v>99.9</v>
      </c>
      <c r="F95" s="10">
        <f>POWER(10,(0.75194503*(LOG10(E95/175.508)*LOG10(E95/175.508))))</f>
        <v>1.1092682915813312</v>
      </c>
      <c r="G95" s="63">
        <v>95</v>
      </c>
      <c r="H95" s="66" t="s">
        <v>187</v>
      </c>
      <c r="I95" s="67">
        <v>100</v>
      </c>
      <c r="J95" s="63">
        <v>110</v>
      </c>
      <c r="K95" s="64">
        <v>115</v>
      </c>
      <c r="L95" s="33" t="s">
        <v>161</v>
      </c>
      <c r="M95" s="8">
        <f>MAX(G95:I95)</f>
        <v>100</v>
      </c>
      <c r="N95" s="8">
        <f>MAX(J95:L95)</f>
        <v>115</v>
      </c>
      <c r="O95" s="6">
        <f>M95+N95</f>
        <v>215</v>
      </c>
      <c r="P95" s="14">
        <v>3</v>
      </c>
      <c r="Q95" s="15">
        <f>O95*F95</f>
        <v>238.49268268998622</v>
      </c>
    </row>
    <row r="96" spans="1:17" ht="12.75">
      <c r="A96" s="16" t="s">
        <v>181</v>
      </c>
      <c r="B96" s="6" t="s">
        <v>148</v>
      </c>
      <c r="C96" s="7">
        <v>1992</v>
      </c>
      <c r="D96" s="8" t="s">
        <v>21</v>
      </c>
      <c r="E96" s="9">
        <v>98.6</v>
      </c>
      <c r="F96" s="10">
        <f>POWER(10,(0.75194503*(LOG10(E96/175.508)*LOG10(E96/175.508))))</f>
        <v>1.1146912866695267</v>
      </c>
      <c r="G96" s="63">
        <v>105</v>
      </c>
      <c r="H96" s="64">
        <v>110</v>
      </c>
      <c r="I96" s="68" t="s">
        <v>76</v>
      </c>
      <c r="J96" s="63">
        <v>135</v>
      </c>
      <c r="K96" s="64">
        <v>140</v>
      </c>
      <c r="L96" s="64">
        <v>146</v>
      </c>
      <c r="M96" s="8">
        <f>MAX(G96:I96)</f>
        <v>110</v>
      </c>
      <c r="N96" s="8">
        <f>MAX(J96:L96)</f>
        <v>146</v>
      </c>
      <c r="O96" s="6">
        <f>M96+N96</f>
        <v>256</v>
      </c>
      <c r="P96" s="14">
        <v>2</v>
      </c>
      <c r="Q96" s="15">
        <f>O96*F96</f>
        <v>285.3609693873988</v>
      </c>
    </row>
    <row r="97" spans="1:17" ht="12.75">
      <c r="A97" s="5">
        <v>24</v>
      </c>
      <c r="B97" s="6" t="s">
        <v>183</v>
      </c>
      <c r="C97" s="7" t="s">
        <v>185</v>
      </c>
      <c r="D97" s="8" t="s">
        <v>144</v>
      </c>
      <c r="E97" s="9">
        <v>96.1</v>
      </c>
      <c r="F97" s="10">
        <f>POWER(10,(0.75194503*(LOG10(E97/175.508)*LOG10(E97/175.508))))</f>
        <v>1.12576725917636</v>
      </c>
      <c r="G97" s="65" t="s">
        <v>189</v>
      </c>
      <c r="H97" s="66" t="s">
        <v>190</v>
      </c>
      <c r="I97" s="67">
        <v>150</v>
      </c>
      <c r="J97" s="63">
        <v>182</v>
      </c>
      <c r="K97" s="66" t="s">
        <v>200</v>
      </c>
      <c r="L97" s="66" t="s">
        <v>200</v>
      </c>
      <c r="M97" s="8">
        <f>MAX(G97:I97)</f>
        <v>150</v>
      </c>
      <c r="N97" s="8">
        <f>MAX(J97:L97)</f>
        <v>182</v>
      </c>
      <c r="O97" s="6">
        <f>M97+N97</f>
        <v>332</v>
      </c>
      <c r="P97" s="14">
        <v>1</v>
      </c>
      <c r="Q97" s="15">
        <f>O97*F97</f>
        <v>373.75473004655146</v>
      </c>
    </row>
    <row r="98" spans="1:17" ht="12.75">
      <c r="A98" s="83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5"/>
    </row>
    <row r="99" spans="1:17" ht="12.75">
      <c r="A99" s="5">
        <v>29</v>
      </c>
      <c r="B99" s="6" t="s">
        <v>182</v>
      </c>
      <c r="C99" s="7" t="s">
        <v>184</v>
      </c>
      <c r="D99" s="8" t="s">
        <v>144</v>
      </c>
      <c r="E99" s="9">
        <v>111.5</v>
      </c>
      <c r="F99" s="10">
        <f>POWER(10,(0.75194503*(LOG10(E99/175.508)*LOG10(E99/175.508))))</f>
        <v>1.0695196487936725</v>
      </c>
      <c r="G99" s="63">
        <v>145</v>
      </c>
      <c r="H99" s="66" t="s">
        <v>191</v>
      </c>
      <c r="I99" s="68" t="s">
        <v>192</v>
      </c>
      <c r="J99" s="63">
        <v>175</v>
      </c>
      <c r="K99" s="66" t="s">
        <v>198</v>
      </c>
      <c r="L99" s="66" t="s">
        <v>199</v>
      </c>
      <c r="M99" s="8">
        <f>MAX(G99:I99)</f>
        <v>145</v>
      </c>
      <c r="N99" s="8">
        <f>MAX(J99:L99)</f>
        <v>175</v>
      </c>
      <c r="O99" s="6">
        <f>M99+N99</f>
        <v>320</v>
      </c>
      <c r="P99" s="14">
        <v>1</v>
      </c>
      <c r="Q99" s="15">
        <f>O99*F99</f>
        <v>342.2462876139752</v>
      </c>
    </row>
    <row r="101" spans="2:13" ht="12.75">
      <c r="B101" s="28" t="s">
        <v>211</v>
      </c>
      <c r="E101"/>
      <c r="F101" s="20"/>
      <c r="G101" s="21"/>
      <c r="H101" s="61" t="s">
        <v>208</v>
      </c>
      <c r="J101" s="20"/>
      <c r="K101" s="22"/>
      <c r="L101" s="23"/>
      <c r="M101" s="62" t="s">
        <v>204</v>
      </c>
    </row>
    <row r="102" spans="2:12" ht="12.75">
      <c r="B102" s="25" t="s">
        <v>212</v>
      </c>
      <c r="C102" s="20"/>
      <c r="E102" s="21" t="s">
        <v>209</v>
      </c>
      <c r="F102" s="71"/>
      <c r="G102" s="27"/>
      <c r="H102" s="20"/>
      <c r="I102" s="22"/>
      <c r="J102" s="23"/>
      <c r="K102" s="22"/>
      <c r="L102" s="19" t="s">
        <v>207</v>
      </c>
    </row>
    <row r="103" spans="5:6" ht="12.75">
      <c r="E103" t="s">
        <v>210</v>
      </c>
      <c r="F103" s="1"/>
    </row>
    <row r="104" spans="1:5" ht="12.75">
      <c r="A104" s="28"/>
      <c r="B104" s="25"/>
      <c r="C104" s="31"/>
      <c r="D104" s="47"/>
      <c r="E104" s="48"/>
    </row>
    <row r="105" ht="12.75">
      <c r="B105" t="s">
        <v>213</v>
      </c>
    </row>
    <row r="107" spans="2:11" ht="12.75" customHeight="1">
      <c r="B107" s="49"/>
      <c r="C107" s="20"/>
      <c r="D107" s="21"/>
      <c r="E107" s="26"/>
      <c r="F107" s="27"/>
      <c r="G107" s="20"/>
      <c r="H107" s="50"/>
      <c r="J107" s="23"/>
      <c r="K107" s="23"/>
    </row>
    <row r="108" spans="1:5" ht="12.75">
      <c r="A108" s="25"/>
      <c r="B108" s="51"/>
      <c r="C108" s="52"/>
      <c r="E108" s="53"/>
    </row>
    <row r="109" ht="12.75">
      <c r="A109" t="s">
        <v>149</v>
      </c>
    </row>
    <row r="111" spans="1:3" ht="12.75">
      <c r="A111" s="54"/>
      <c r="B111" s="54" t="s">
        <v>150</v>
      </c>
      <c r="C111" s="54"/>
    </row>
    <row r="112" spans="1:3" ht="12.75">
      <c r="A112" s="55" t="s">
        <v>16</v>
      </c>
      <c r="B112" s="55" t="s">
        <v>6</v>
      </c>
      <c r="C112" s="55" t="s">
        <v>17</v>
      </c>
    </row>
    <row r="113" spans="1:5" ht="12.75">
      <c r="A113" s="55"/>
      <c r="B113" s="56"/>
      <c r="C113" s="57"/>
      <c r="D113" s="47"/>
      <c r="E113" s="48"/>
    </row>
    <row r="114" spans="1:5" ht="12.75">
      <c r="A114" s="55"/>
      <c r="B114" s="56"/>
      <c r="C114" s="57"/>
      <c r="D114" s="47"/>
      <c r="E114" s="48"/>
    </row>
    <row r="115" spans="1:5" ht="12.75">
      <c r="A115" s="55"/>
      <c r="B115" s="56"/>
      <c r="C115" s="57"/>
      <c r="D115" s="47"/>
      <c r="E115" s="48"/>
    </row>
    <row r="116" spans="1:5" ht="12.75">
      <c r="A116" s="28"/>
      <c r="B116" s="25"/>
      <c r="C116" s="31"/>
      <c r="D116" s="47"/>
      <c r="E116" s="48"/>
    </row>
    <row r="117" spans="1:5" ht="12.75">
      <c r="A117" s="28"/>
      <c r="B117" s="25"/>
      <c r="C117" s="31"/>
      <c r="D117" s="47"/>
      <c r="E117" s="48"/>
    </row>
    <row r="118" spans="1:5" ht="12.75">
      <c r="A118" s="28"/>
      <c r="B118" s="25"/>
      <c r="C118" s="31"/>
      <c r="D118" s="47"/>
      <c r="E118" s="48"/>
    </row>
    <row r="119" spans="4:5" ht="12.75">
      <c r="D119" s="58"/>
      <c r="E119" s="59"/>
    </row>
    <row r="120" spans="1:5" ht="12.75">
      <c r="A120" s="54"/>
      <c r="B120" s="54" t="s">
        <v>151</v>
      </c>
      <c r="C120" s="54"/>
      <c r="D120" s="58"/>
      <c r="E120" s="59"/>
    </row>
    <row r="121" spans="1:5" ht="12.75">
      <c r="A121" s="55" t="s">
        <v>16</v>
      </c>
      <c r="B121" s="55" t="s">
        <v>6</v>
      </c>
      <c r="C121" s="55" t="s">
        <v>17</v>
      </c>
      <c r="D121" s="58"/>
      <c r="E121" s="59"/>
    </row>
    <row r="122" spans="1:5" ht="12.75">
      <c r="A122" s="55"/>
      <c r="B122" s="60"/>
      <c r="C122" s="57"/>
      <c r="D122" s="47"/>
      <c r="E122" s="48"/>
    </row>
    <row r="123" spans="1:5" ht="12.75">
      <c r="A123" s="55"/>
      <c r="B123" s="56"/>
      <c r="C123" s="57"/>
      <c r="D123" s="47"/>
      <c r="E123" s="48"/>
    </row>
    <row r="124" spans="1:5" ht="12.75">
      <c r="A124" s="55"/>
      <c r="B124" s="56"/>
      <c r="C124" s="57"/>
      <c r="D124" s="47"/>
      <c r="E124" s="48"/>
    </row>
  </sheetData>
  <sheetProtection selectLockedCells="1" selectUnlockedCells="1"/>
  <mergeCells count="91">
    <mergeCell ref="A1:Q1"/>
    <mergeCell ref="A2:Q2"/>
    <mergeCell ref="A3:Q3"/>
    <mergeCell ref="A4:F4"/>
    <mergeCell ref="G4:L4"/>
    <mergeCell ref="M4:Q4"/>
    <mergeCell ref="M5:M6"/>
    <mergeCell ref="N5:N6"/>
    <mergeCell ref="O5:O6"/>
    <mergeCell ref="P5:P6"/>
    <mergeCell ref="A5:A6"/>
    <mergeCell ref="B5:B6"/>
    <mergeCell ref="C5:C6"/>
    <mergeCell ref="D5:D6"/>
    <mergeCell ref="E5:E6"/>
    <mergeCell ref="F5:F6"/>
    <mergeCell ref="D31:D32"/>
    <mergeCell ref="E31:E32"/>
    <mergeCell ref="Q5:Q6"/>
    <mergeCell ref="A7:Q7"/>
    <mergeCell ref="A18:Q18"/>
    <mergeCell ref="E23:F23"/>
    <mergeCell ref="K23:L23"/>
    <mergeCell ref="A27:Q27"/>
    <mergeCell ref="G5:I5"/>
    <mergeCell ref="J5:L5"/>
    <mergeCell ref="N31:N32"/>
    <mergeCell ref="O31:O32"/>
    <mergeCell ref="A28:Q28"/>
    <mergeCell ref="A29:Q29"/>
    <mergeCell ref="A30:F30"/>
    <mergeCell ref="G30:L30"/>
    <mergeCell ref="M30:Q30"/>
    <mergeCell ref="A31:A32"/>
    <mergeCell ref="B31:B32"/>
    <mergeCell ref="C31:C32"/>
    <mergeCell ref="P31:P32"/>
    <mergeCell ref="Q31:Q32"/>
    <mergeCell ref="A33:Q33"/>
    <mergeCell ref="A38:Q38"/>
    <mergeCell ref="A42:Q42"/>
    <mergeCell ref="A47:Q47"/>
    <mergeCell ref="F31:F32"/>
    <mergeCell ref="G31:I31"/>
    <mergeCell ref="J31:L31"/>
    <mergeCell ref="M31:M32"/>
    <mergeCell ref="E50:F50"/>
    <mergeCell ref="K50:L50"/>
    <mergeCell ref="A55:Q55"/>
    <mergeCell ref="A56:Q56"/>
    <mergeCell ref="A57:Q57"/>
    <mergeCell ref="A58:F58"/>
    <mergeCell ref="G58:L58"/>
    <mergeCell ref="M58:Q58"/>
    <mergeCell ref="P59:P60"/>
    <mergeCell ref="A59:A60"/>
    <mergeCell ref="B59:B60"/>
    <mergeCell ref="C59:C60"/>
    <mergeCell ref="D59:D60"/>
    <mergeCell ref="E59:E60"/>
    <mergeCell ref="F59:F60"/>
    <mergeCell ref="J59:L59"/>
    <mergeCell ref="Q59:Q60"/>
    <mergeCell ref="A61:Q61"/>
    <mergeCell ref="B80:R80"/>
    <mergeCell ref="B81:R81"/>
    <mergeCell ref="G59:I59"/>
    <mergeCell ref="N84:N85"/>
    <mergeCell ref="O84:O85"/>
    <mergeCell ref="M59:M60"/>
    <mergeCell ref="N59:N60"/>
    <mergeCell ref="O59:O60"/>
    <mergeCell ref="G83:L83"/>
    <mergeCell ref="M83:Q83"/>
    <mergeCell ref="A84:A85"/>
    <mergeCell ref="B84:B85"/>
    <mergeCell ref="C84:C85"/>
    <mergeCell ref="Q84:Q85"/>
    <mergeCell ref="D84:D85"/>
    <mergeCell ref="E84:E85"/>
    <mergeCell ref="F84:F85"/>
    <mergeCell ref="A64:Q64"/>
    <mergeCell ref="A66:Q66"/>
    <mergeCell ref="A93:Q93"/>
    <mergeCell ref="A98:Q98"/>
    <mergeCell ref="G84:I84"/>
    <mergeCell ref="J84:L84"/>
    <mergeCell ref="M84:M85"/>
    <mergeCell ref="P84:P85"/>
    <mergeCell ref="B82:R82"/>
    <mergeCell ref="A83:F83"/>
  </mergeCells>
  <printOptions/>
  <pageMargins left="0" right="0" top="0.39375" bottom="0.393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9"/>
  <sheetViews>
    <sheetView zoomScalePageLayoutView="0" workbookViewId="0" topLeftCell="A1">
      <selection activeCell="I11" sqref="I11"/>
    </sheetView>
  </sheetViews>
  <sheetFormatPr defaultColWidth="9.140625" defaultRowHeight="12.75"/>
  <sheetData>
    <row r="3" spans="1:6" ht="12.75">
      <c r="A3">
        <v>1</v>
      </c>
      <c r="B3" t="s">
        <v>115</v>
      </c>
      <c r="F3">
        <v>384.4312491596882</v>
      </c>
    </row>
    <row r="4" spans="1:6" ht="12.75">
      <c r="A4">
        <v>2</v>
      </c>
      <c r="B4" t="s">
        <v>183</v>
      </c>
      <c r="F4">
        <v>373.75473004655146</v>
      </c>
    </row>
    <row r="5" spans="1:6" ht="12.75">
      <c r="A5">
        <v>3</v>
      </c>
      <c r="B5" t="s">
        <v>182</v>
      </c>
      <c r="F5">
        <v>342.2462876139752</v>
      </c>
    </row>
    <row r="6" spans="1:6" ht="12.75">
      <c r="A6">
        <v>4</v>
      </c>
      <c r="B6" t="s">
        <v>164</v>
      </c>
      <c r="F6">
        <v>296.1870361855418</v>
      </c>
    </row>
    <row r="7" spans="1:6" ht="12.75">
      <c r="A7">
        <v>5</v>
      </c>
      <c r="B7" t="s">
        <v>127</v>
      </c>
      <c r="F7">
        <v>292.4806044182906</v>
      </c>
    </row>
    <row r="8" spans="1:6" ht="12.75">
      <c r="A8">
        <v>6</v>
      </c>
      <c r="B8" t="s">
        <v>126</v>
      </c>
      <c r="F8">
        <v>289.13663795298737</v>
      </c>
    </row>
    <row r="9" spans="1:6" ht="12.75">
      <c r="A9">
        <v>7</v>
      </c>
      <c r="B9" t="s">
        <v>139</v>
      </c>
      <c r="F9">
        <v>286.8774781164417</v>
      </c>
    </row>
    <row r="10" spans="1:6" ht="12.75">
      <c r="A10">
        <v>8</v>
      </c>
      <c r="B10" t="s">
        <v>73</v>
      </c>
      <c r="F10">
        <v>286.2575957500811</v>
      </c>
    </row>
    <row r="11" spans="1:6" ht="12.75">
      <c r="A11">
        <v>9</v>
      </c>
      <c r="B11" t="s">
        <v>148</v>
      </c>
      <c r="F11">
        <v>285.3609693873988</v>
      </c>
    </row>
    <row r="12" spans="1:6" ht="12.75">
      <c r="A12">
        <v>10</v>
      </c>
      <c r="B12" t="s">
        <v>134</v>
      </c>
      <c r="F12">
        <v>281.8585465492958</v>
      </c>
    </row>
    <row r="13" spans="1:6" ht="12.75">
      <c r="A13">
        <v>11</v>
      </c>
      <c r="B13" t="s">
        <v>140</v>
      </c>
      <c r="F13">
        <v>280.3830449570153</v>
      </c>
    </row>
    <row r="14" spans="1:6" ht="12.75">
      <c r="A14">
        <v>12</v>
      </c>
      <c r="B14" t="s">
        <v>141</v>
      </c>
      <c r="F14">
        <v>276.00350971925144</v>
      </c>
    </row>
    <row r="15" spans="1:6" ht="12.75">
      <c r="A15">
        <v>13</v>
      </c>
      <c r="B15" t="s">
        <v>143</v>
      </c>
      <c r="F15">
        <v>273.7674408231958</v>
      </c>
    </row>
    <row r="16" spans="1:6" ht="12.75">
      <c r="A16">
        <v>14</v>
      </c>
      <c r="B16" t="s">
        <v>117</v>
      </c>
      <c r="F16">
        <v>261.37502545202335</v>
      </c>
    </row>
    <row r="17" spans="1:6" ht="12.75">
      <c r="A17">
        <v>15</v>
      </c>
      <c r="B17" t="s">
        <v>129</v>
      </c>
      <c r="F17">
        <v>258.9517875143582</v>
      </c>
    </row>
    <row r="18" spans="1:6" ht="12.75">
      <c r="A18">
        <v>16</v>
      </c>
      <c r="B18" t="s">
        <v>119</v>
      </c>
      <c r="F18">
        <v>251.77585455404983</v>
      </c>
    </row>
    <row r="19" spans="1:6" ht="12.75">
      <c r="A19">
        <v>17</v>
      </c>
      <c r="B19" t="s">
        <v>121</v>
      </c>
      <c r="F19">
        <v>250.65634436770227</v>
      </c>
    </row>
    <row r="20" spans="1:6" ht="12.75">
      <c r="A20">
        <v>18</v>
      </c>
      <c r="B20" t="s">
        <v>146</v>
      </c>
      <c r="F20">
        <v>238.49268268998622</v>
      </c>
    </row>
    <row r="21" spans="1:6" ht="12.75">
      <c r="A21">
        <v>19</v>
      </c>
      <c r="B21" t="s">
        <v>180</v>
      </c>
      <c r="F21">
        <v>231.00980622280764</v>
      </c>
    </row>
    <row r="22" spans="1:6" ht="12.75">
      <c r="A22">
        <v>20</v>
      </c>
      <c r="B22" t="s">
        <v>145</v>
      </c>
      <c r="F22">
        <v>215.55472067715957</v>
      </c>
    </row>
    <row r="23" spans="1:6" ht="12.75">
      <c r="A23">
        <v>21</v>
      </c>
      <c r="B23" t="s">
        <v>123</v>
      </c>
      <c r="F23">
        <v>207.04893023781142</v>
      </c>
    </row>
    <row r="24" spans="1:6" ht="12.75">
      <c r="A24">
        <v>22</v>
      </c>
      <c r="B24" t="s">
        <v>45</v>
      </c>
      <c r="F24">
        <v>201.82015698131698</v>
      </c>
    </row>
    <row r="25" spans="1:6" ht="12.75">
      <c r="A25">
        <v>23</v>
      </c>
      <c r="B25" t="s">
        <v>52</v>
      </c>
      <c r="F25">
        <v>194.650432531385</v>
      </c>
    </row>
    <row r="26" spans="1:6" ht="12.75">
      <c r="A26">
        <v>24</v>
      </c>
      <c r="B26" t="s">
        <v>62</v>
      </c>
      <c r="F26">
        <v>188.89678357315285</v>
      </c>
    </row>
    <row r="27" spans="1:6" ht="12.75">
      <c r="A27">
        <v>25</v>
      </c>
      <c r="B27" t="s">
        <v>56</v>
      </c>
      <c r="F27">
        <v>186.81551518981104</v>
      </c>
    </row>
    <row r="28" spans="1:6" ht="12.75">
      <c r="A28">
        <v>26</v>
      </c>
      <c r="B28" t="s">
        <v>138</v>
      </c>
      <c r="F28">
        <v>179.04621657213227</v>
      </c>
    </row>
    <row r="29" spans="1:6" ht="12.75">
      <c r="A29">
        <v>27</v>
      </c>
      <c r="B29" t="s">
        <v>125</v>
      </c>
      <c r="F29">
        <v>178.25859222183394</v>
      </c>
    </row>
    <row r="30" spans="1:6" ht="12.75">
      <c r="A30">
        <v>28</v>
      </c>
      <c r="B30" t="s">
        <v>39</v>
      </c>
      <c r="F30">
        <v>176.35231727354304</v>
      </c>
    </row>
    <row r="31" spans="1:6" ht="12.75">
      <c r="A31">
        <v>29</v>
      </c>
      <c r="B31" t="s">
        <v>34</v>
      </c>
      <c r="F31">
        <v>160.61221152415845</v>
      </c>
    </row>
    <row r="32" spans="1:6" ht="12.75">
      <c r="A32">
        <v>30</v>
      </c>
      <c r="B32" t="s">
        <v>133</v>
      </c>
      <c r="F32">
        <v>157.7360730039522</v>
      </c>
    </row>
    <row r="33" spans="1:6" ht="12.75">
      <c r="A33">
        <v>31</v>
      </c>
      <c r="B33" t="s">
        <v>114</v>
      </c>
      <c r="F33">
        <v>137.77260486493822</v>
      </c>
    </row>
    <row r="34" spans="1:6" ht="12.75">
      <c r="A34">
        <v>32</v>
      </c>
      <c r="B34" t="s">
        <v>66</v>
      </c>
      <c r="F34">
        <v>114.71915629485268</v>
      </c>
    </row>
    <row r="35" spans="1:6" ht="12.75">
      <c r="A35">
        <v>33</v>
      </c>
      <c r="B35" t="s">
        <v>70</v>
      </c>
      <c r="F35">
        <v>102.53153973483117</v>
      </c>
    </row>
    <row r="36" spans="1:6" ht="12.75">
      <c r="A36">
        <v>34</v>
      </c>
      <c r="B36" t="s">
        <v>25</v>
      </c>
      <c r="F36">
        <v>102.3731744067424</v>
      </c>
    </row>
    <row r="37" spans="1:6" ht="12.75">
      <c r="A37">
        <v>35</v>
      </c>
      <c r="B37" t="s">
        <v>30</v>
      </c>
      <c r="F37">
        <v>96.77533248096563</v>
      </c>
    </row>
    <row r="38" spans="1:6" ht="12.75">
      <c r="A38">
        <v>36</v>
      </c>
      <c r="B38" t="s">
        <v>49</v>
      </c>
      <c r="F38">
        <v>72.11382504955503</v>
      </c>
    </row>
    <row r="39" spans="1:6" ht="12.75">
      <c r="A39">
        <v>37</v>
      </c>
      <c r="B39" t="s">
        <v>19</v>
      </c>
      <c r="F39">
        <v>71.24419451714795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Kelly!</dc:creator>
  <cp:keywords/>
  <dc:description/>
  <cp:lastModifiedBy>Kasutaja</cp:lastModifiedBy>
  <dcterms:created xsi:type="dcterms:W3CDTF">2018-10-28T09:59:11Z</dcterms:created>
  <dcterms:modified xsi:type="dcterms:W3CDTF">2018-10-28T11:40:36Z</dcterms:modified>
  <cp:category/>
  <cp:version/>
  <cp:contentType/>
  <cp:contentStatus/>
</cp:coreProperties>
</file>