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820" windowHeight="7425" tabRatio="540" activeTab="3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Sheet6" sheetId="7" r:id="rId7"/>
    <sheet name="Meitenes" sheetId="8" r:id="rId8"/>
    <sheet name="Sheet1" sheetId="9" r:id="rId9"/>
  </sheets>
  <definedNames/>
  <calcPr fullCalcOnLoad="1"/>
</workbook>
</file>

<file path=xl/sharedStrings.xml><?xml version="1.0" encoding="utf-8"?>
<sst xmlns="http://schemas.openxmlformats.org/spreadsheetml/2006/main" count="484" uniqueCount="147">
  <si>
    <t>SACENSĪBU PROTOKOLS</t>
  </si>
  <si>
    <t>Vārds, Uzvārds</t>
  </si>
  <si>
    <t>Dz. gads</t>
  </si>
  <si>
    <t>Komanda</t>
  </si>
  <si>
    <t>RAUŠANA</t>
  </si>
  <si>
    <t>GRŪŠANA</t>
  </si>
  <si>
    <t>SUMMA</t>
  </si>
  <si>
    <t>Vieta</t>
  </si>
  <si>
    <t>1.</t>
  </si>
  <si>
    <t>2.</t>
  </si>
  <si>
    <t>3.</t>
  </si>
  <si>
    <t>Rez.</t>
  </si>
  <si>
    <t>D-pils</t>
  </si>
  <si>
    <t>Dāvis Maks</t>
  </si>
  <si>
    <t>Balvi</t>
  </si>
  <si>
    <t>Rainers Melnstrads</t>
  </si>
  <si>
    <t>Alekss Blonskis</t>
  </si>
  <si>
    <t>Ralfs Plavnieks</t>
  </si>
  <si>
    <t>Edijs Keišs</t>
  </si>
  <si>
    <t>Daniels Abramenko</t>
  </si>
  <si>
    <t>Andžejs Austis</t>
  </si>
  <si>
    <t>Ilgmārs Rimicāns</t>
  </si>
  <si>
    <t>Iļja Sokolovs</t>
  </si>
  <si>
    <t>Ivans Timoščenko</t>
  </si>
  <si>
    <t>Germans Brikezs</t>
  </si>
  <si>
    <t>Dal. svars</t>
  </si>
  <si>
    <t>Ludza</t>
  </si>
  <si>
    <t>Iļja Babkovs</t>
  </si>
  <si>
    <t>Vlads Prokofjevs</t>
  </si>
  <si>
    <t>Artūrs Zaharāns</t>
  </si>
  <si>
    <t>Gunārs Krievāns</t>
  </si>
  <si>
    <t>līdz 37 kg</t>
  </si>
  <si>
    <t>līdz 45 kg</t>
  </si>
  <si>
    <t>Renatas Gorbunovas</t>
  </si>
  <si>
    <t>Ritvars Zaharāns</t>
  </si>
  <si>
    <t>Mihails Pozņaks</t>
  </si>
  <si>
    <t xml:space="preserve">līdz 85 kg; </t>
  </si>
  <si>
    <t>Antons Kovaļonoks</t>
  </si>
  <si>
    <t>Summa</t>
  </si>
  <si>
    <t>līdz 33kg</t>
  </si>
  <si>
    <t>Raivo Keišs</t>
  </si>
  <si>
    <t>Daniel Purk</t>
  </si>
  <si>
    <t>Albu</t>
  </si>
  <si>
    <t>Kristiāns Kozlovskis</t>
  </si>
  <si>
    <t>Vladislavs Seņkovs</t>
  </si>
  <si>
    <t>Maksims Vasiļonoks</t>
  </si>
  <si>
    <t>Domas Pilibaitis</t>
  </si>
  <si>
    <t>Rokiškis</t>
  </si>
  <si>
    <t>Saimonas Čypas</t>
  </si>
  <si>
    <t>Nedas Beinoris</t>
  </si>
  <si>
    <t>līdz 41kg</t>
  </si>
  <si>
    <t>Guntis Skabeikis</t>
  </si>
  <si>
    <t>Eudor Velleramm</t>
  </si>
  <si>
    <t>Rasmus Musta</t>
  </si>
  <si>
    <t>Orestas Valančius</t>
  </si>
  <si>
    <t>Telši</t>
  </si>
  <si>
    <t>Tomass Kalniņš</t>
  </si>
  <si>
    <t>Rihards Aņisimovs</t>
  </si>
  <si>
    <t>Daniels Rudovičs</t>
  </si>
  <si>
    <t>Nikita Poznak</t>
  </si>
  <si>
    <t>līdz 50kg</t>
  </si>
  <si>
    <t>Dovydas Maračauskas</t>
  </si>
  <si>
    <t>Roberts Žulins</t>
  </si>
  <si>
    <t>Oskars Pasikovs</t>
  </si>
  <si>
    <t>līdz 56kg</t>
  </si>
  <si>
    <t>Raivis Grišāns</t>
  </si>
  <si>
    <t>Jānis Markuss Elsts</t>
  </si>
  <si>
    <t>līdz 62kg</t>
  </si>
  <si>
    <t>Domantas Jasudis</t>
  </si>
  <si>
    <t>Tom Aunapuu</t>
  </si>
  <si>
    <t>Aivo Juris</t>
  </si>
  <si>
    <t>Moisakula</t>
  </si>
  <si>
    <t>Erik Raagmets</t>
  </si>
  <si>
    <t>Ēriks Sakovičs</t>
  </si>
  <si>
    <t>Elmārs Koļeda</t>
  </si>
  <si>
    <t>Andrejs Smirnovs</t>
  </si>
  <si>
    <t>Maksims Petrovs</t>
  </si>
  <si>
    <t>Artur Vahk</t>
  </si>
  <si>
    <t>līdz 69 kg</t>
  </si>
  <si>
    <t>Edgars Priste</t>
  </si>
  <si>
    <t>Benas Grišmonauskas</t>
  </si>
  <si>
    <t>Mihhail Jaroslavski</t>
  </si>
  <si>
    <t>Armas Reisel</t>
  </si>
  <si>
    <t>Ņikita Fedorovičs</t>
  </si>
  <si>
    <t>Maksims Koļesņikovs</t>
  </si>
  <si>
    <t xml:space="preserve">                    līdz 77 kg</t>
  </si>
  <si>
    <t xml:space="preserve">Kristiāns Panga </t>
  </si>
  <si>
    <t>Daniels Petrovs</t>
  </si>
  <si>
    <t>Benas Lukšas</t>
  </si>
  <si>
    <t>Tadas Urbšas</t>
  </si>
  <si>
    <t>Mindaugas Tauginas</t>
  </si>
  <si>
    <t>Paneveža</t>
  </si>
  <si>
    <t>Gert Lehtme</t>
  </si>
  <si>
    <t>Vitālijs Volkovs</t>
  </si>
  <si>
    <t>Ogre</t>
  </si>
  <si>
    <t>Roomet Vali</t>
  </si>
  <si>
    <t>Robin Kivirand</t>
  </si>
  <si>
    <t>Orestas Jonušas</t>
  </si>
  <si>
    <t>Kornelijus Pamarnackas</t>
  </si>
  <si>
    <t>līdz 94kg</t>
  </si>
  <si>
    <t>Ritvars Dukovskis</t>
  </si>
  <si>
    <t>Deivydas Barkus</t>
  </si>
  <si>
    <t>Ņikita Vasiļjevs</t>
  </si>
  <si>
    <t>Vj. Kirjanova piemiņai veltīts 10.starptautiskais turnīrs svarcelšanā 27.04. - 29.04.2018, Balvi</t>
  </si>
  <si>
    <t>Dovydas Sužiedelis</t>
  </si>
  <si>
    <t>Panevēža</t>
  </si>
  <si>
    <t>Jānis Griškovs</t>
  </si>
  <si>
    <t>Roberts Guiskis</t>
  </si>
  <si>
    <t>līdz 105</t>
  </si>
  <si>
    <t>Ģirts Skoboļevs</t>
  </si>
  <si>
    <t xml:space="preserve"> virs 105</t>
  </si>
  <si>
    <t>Adrians Arhipovs</t>
  </si>
  <si>
    <t>Maiko Jalast</t>
  </si>
  <si>
    <t>Aleksejs Kuzmins</t>
  </si>
  <si>
    <t>Edu</t>
  </si>
  <si>
    <t xml:space="preserve">Dmitrijs Dadonovs </t>
  </si>
  <si>
    <t>Latvijas Čempionāts svarcelšanā 27.05. - 29.05.2018, Balvi</t>
  </si>
  <si>
    <t>Meitenes 2005.gada un jaunākas.</t>
  </si>
  <si>
    <t>Meitenes 2004. gada un vecākās</t>
  </si>
  <si>
    <t>///</t>
  </si>
  <si>
    <t>Diāna Černihovič</t>
  </si>
  <si>
    <t>Maksa</t>
  </si>
  <si>
    <t>Kristiāna Lazovska</t>
  </si>
  <si>
    <t xml:space="preserve">Sandija Keiša </t>
  </si>
  <si>
    <t>Johanna Haljasorg</t>
  </si>
  <si>
    <t xml:space="preserve">Diāna Pozņaka </t>
  </si>
  <si>
    <t>Roķišķis</t>
  </si>
  <si>
    <t>Kaisa Kivirand</t>
  </si>
  <si>
    <t xml:space="preserve">Marija Petrova </t>
  </si>
  <si>
    <t>Ana - Claudya Stamm</t>
  </si>
  <si>
    <t>Tartu</t>
  </si>
  <si>
    <t xml:space="preserve">Mona Saar </t>
  </si>
  <si>
    <t>Hanna -Liisa Mat</t>
  </si>
  <si>
    <t>Loore- Lii Aviste</t>
  </si>
  <si>
    <t>Urte Beinoryte</t>
  </si>
  <si>
    <t>Laura Muška</t>
  </si>
  <si>
    <t>Edgars Resnis</t>
  </si>
  <si>
    <t>Andžejs Kuhaļskis</t>
  </si>
  <si>
    <t>Deniss Golovenko</t>
  </si>
  <si>
    <t>69 a-k</t>
  </si>
  <si>
    <t>77 a-k</t>
  </si>
  <si>
    <t>,</t>
  </si>
  <si>
    <t xml:space="preserve">Lauris Logins </t>
  </si>
  <si>
    <t>,,,</t>
  </si>
  <si>
    <t>,,</t>
  </si>
  <si>
    <t>Linas Kvietkauskis</t>
  </si>
  <si>
    <t>Artūrs Vasiļonoks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</si>
</sst>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* #,##0_-;\-* #,##0_-;_-* &quot;-&quot;_-;_-@_-"/>
    <numFmt numFmtId="178" formatCode="_-&quot;Ls&quot;\ * #,##0.00_-;\-&quot;Ls&quot;\ * #,##0.00_-;_-&quot;Ls&quot;\ 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0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58">
    <font>
      <sz val="12"/>
      <name val="Times New Roman"/>
      <family val="0"/>
    </font>
    <font>
      <sz val="8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u val="single"/>
      <sz val="12"/>
      <name val="Times New Roman"/>
      <family val="1"/>
    </font>
    <font>
      <b/>
      <u val="single"/>
      <sz val="12"/>
      <name val="Times New Roman"/>
      <family val="1"/>
    </font>
    <font>
      <b/>
      <sz val="12"/>
      <name val="Arial"/>
      <family val="2"/>
    </font>
    <font>
      <u val="single"/>
      <sz val="12"/>
      <color indexed="20"/>
      <name val="Times New Roman"/>
      <family val="1"/>
    </font>
    <font>
      <u val="single"/>
      <sz val="12"/>
      <color indexed="12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trike/>
      <sz val="12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trike/>
      <sz val="12"/>
      <color indexed="8"/>
      <name val="Times New Roman"/>
      <family val="1"/>
    </font>
    <font>
      <b/>
      <strike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trike/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2"/>
      <color rgb="FFFF0000"/>
      <name val="Times New Roman"/>
      <family val="1"/>
    </font>
    <font>
      <strike/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i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00B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19" borderId="1" applyNumberFormat="0" applyAlignment="0" applyProtection="0"/>
    <xf numFmtId="0" fontId="39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2" fillId="0" borderId="2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22" borderId="3" applyNumberFormat="0" applyAlignment="0" applyProtection="0"/>
    <xf numFmtId="0" fontId="8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0" fillId="23" borderId="5" applyNumberFormat="0" applyFont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19" borderId="9" applyNumberFormat="0" applyAlignment="0" applyProtection="0"/>
  </cellStyleXfs>
  <cellXfs count="238">
    <xf numFmtId="0" fontId="0" fillId="0" borderId="0" xfId="0" applyAlignment="1">
      <alignment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188" fontId="3" fillId="32" borderId="10" xfId="0" applyNumberFormat="1" applyFont="1" applyFill="1" applyBorder="1" applyAlignment="1" applyProtection="1">
      <alignment horizontal="center" vertical="center"/>
      <protection/>
    </xf>
    <xf numFmtId="1" fontId="0" fillId="0" borderId="10" xfId="0" applyNumberFormat="1" applyFont="1" applyFill="1" applyBorder="1" applyAlignment="1" applyProtection="1">
      <alignment horizontal="center"/>
      <protection/>
    </xf>
    <xf numFmtId="188" fontId="3" fillId="0" borderId="10" xfId="0" applyNumberFormat="1" applyFont="1" applyFill="1" applyBorder="1" applyAlignment="1" applyProtection="1">
      <alignment horizontal="center" vertical="center"/>
      <protection/>
    </xf>
    <xf numFmtId="188" fontId="0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188" fontId="3" fillId="32" borderId="10" xfId="0" applyNumberFormat="1" applyFont="1" applyFill="1" applyBorder="1" applyAlignment="1" applyProtection="1">
      <alignment horizontal="center" vertical="center"/>
      <protection/>
    </xf>
    <xf numFmtId="2" fontId="0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5" fillId="0" borderId="0" xfId="0" applyFont="1" applyFill="1" applyBorder="1" applyAlignment="1" applyProtection="1">
      <alignment horizontal="center"/>
      <protection/>
    </xf>
    <xf numFmtId="2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2" fontId="0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 horizontal="center"/>
      <protection/>
    </xf>
    <xf numFmtId="2" fontId="0" fillId="0" borderId="10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0" fillId="0" borderId="11" xfId="0" applyFont="1" applyFill="1" applyBorder="1" applyAlignment="1" applyProtection="1">
      <alignment horizontal="left"/>
      <protection/>
    </xf>
    <xf numFmtId="2" fontId="0" fillId="0" borderId="12" xfId="0" applyNumberFormat="1" applyFont="1" applyFill="1" applyBorder="1" applyAlignment="1" applyProtection="1">
      <alignment horizontal="center"/>
      <protection/>
    </xf>
    <xf numFmtId="188" fontId="3" fillId="0" borderId="10" xfId="0" applyNumberFormat="1" applyFont="1" applyBorder="1" applyAlignment="1">
      <alignment horizontal="center" vertical="center" wrapText="1"/>
    </xf>
    <xf numFmtId="188" fontId="3" fillId="0" borderId="10" xfId="0" applyNumberFormat="1" applyFont="1" applyFill="1" applyBorder="1" applyAlignment="1">
      <alignment horizontal="center"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Fill="1" applyBorder="1" applyAlignment="1">
      <alignment horizontal="center"/>
    </xf>
    <xf numFmtId="188" fontId="3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2" fontId="0" fillId="0" borderId="11" xfId="0" applyNumberFormat="1" applyFont="1" applyBorder="1" applyAlignment="1">
      <alignment horizontal="center" vertical="center" wrapText="1"/>
    </xf>
    <xf numFmtId="188" fontId="3" fillId="0" borderId="11" xfId="0" applyNumberFormat="1" applyFont="1" applyBorder="1" applyAlignment="1">
      <alignment horizontal="center" vertical="center" wrapText="1"/>
    </xf>
    <xf numFmtId="188" fontId="3" fillId="0" borderId="11" xfId="0" applyNumberFormat="1" applyFont="1" applyFill="1" applyBorder="1" applyAlignment="1">
      <alignment horizontal="center"/>
    </xf>
    <xf numFmtId="188" fontId="3" fillId="0" borderId="11" xfId="0" applyNumberFormat="1" applyFont="1" applyFill="1" applyBorder="1" applyAlignment="1" applyProtection="1">
      <alignment horizontal="center"/>
      <protection/>
    </xf>
    <xf numFmtId="188" fontId="3" fillId="32" borderId="11" xfId="0" applyNumberFormat="1" applyFont="1" applyFill="1" applyBorder="1" applyAlignment="1" applyProtection="1">
      <alignment horizontal="center" vertical="center"/>
      <protection/>
    </xf>
    <xf numFmtId="188" fontId="2" fillId="0" borderId="11" xfId="0" applyNumberFormat="1" applyFont="1" applyFill="1" applyBorder="1" applyAlignment="1" applyProtection="1">
      <alignment horizontal="center"/>
      <protection/>
    </xf>
    <xf numFmtId="1" fontId="0" fillId="0" borderId="11" xfId="0" applyNumberFormat="1" applyFont="1" applyFill="1" applyBorder="1" applyAlignment="1" applyProtection="1">
      <alignment horizontal="center"/>
      <protection/>
    </xf>
    <xf numFmtId="0" fontId="0" fillId="0" borderId="11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>
      <alignment horizontal="center"/>
    </xf>
    <xf numFmtId="1" fontId="12" fillId="0" borderId="10" xfId="0" applyNumberFormat="1" applyFont="1" applyFill="1" applyBorder="1" applyAlignment="1">
      <alignment horizontal="center"/>
    </xf>
    <xf numFmtId="1" fontId="11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center" vertical="center" wrapText="1"/>
    </xf>
    <xf numFmtId="1" fontId="11" fillId="32" borderId="10" xfId="0" applyNumberFormat="1" applyFont="1" applyFill="1" applyBorder="1" applyAlignment="1" applyProtection="1">
      <alignment horizontal="center" vertical="center"/>
      <protection/>
    </xf>
    <xf numFmtId="2" fontId="14" fillId="0" borderId="12" xfId="0" applyNumberFormat="1" applyFont="1" applyFill="1" applyBorder="1" applyAlignment="1" applyProtection="1">
      <alignment horizontal="center"/>
      <protection/>
    </xf>
    <xf numFmtId="0" fontId="14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horizontal="center" vertical="center" wrapText="1"/>
    </xf>
    <xf numFmtId="1" fontId="11" fillId="0" borderId="10" xfId="0" applyNumberFormat="1" applyFont="1" applyBorder="1" applyAlignment="1">
      <alignment horizontal="center" vertical="center" wrapText="1"/>
    </xf>
    <xf numFmtId="1" fontId="14" fillId="0" borderId="10" xfId="0" applyNumberFormat="1" applyFont="1" applyFill="1" applyBorder="1" applyAlignment="1" applyProtection="1">
      <alignment horizontal="center"/>
      <protection/>
    </xf>
    <xf numFmtId="188" fontId="11" fillId="0" borderId="10" xfId="0" applyNumberFormat="1" applyFont="1" applyFill="1" applyBorder="1" applyAlignment="1" applyProtection="1">
      <alignment horizontal="center" vertical="center"/>
      <protection/>
    </xf>
    <xf numFmtId="0" fontId="14" fillId="0" borderId="10" xfId="0" applyFont="1" applyBorder="1" applyAlignment="1">
      <alignment horizontal="left" vertical="center" wrapText="1"/>
    </xf>
    <xf numFmtId="1" fontId="11" fillId="0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Fill="1" applyBorder="1" applyAlignment="1" applyProtection="1">
      <alignment horizontal="center"/>
      <protection/>
    </xf>
    <xf numFmtId="188" fontId="0" fillId="0" borderId="10" xfId="0" applyNumberFormat="1" applyFont="1" applyFill="1" applyBorder="1" applyAlignment="1" applyProtection="1">
      <alignment horizontal="center" vertical="center"/>
      <protection/>
    </xf>
    <xf numFmtId="2" fontId="0" fillId="0" borderId="12" xfId="0" applyNumberFormat="1" applyFont="1" applyFill="1" applyBorder="1" applyAlignment="1" applyProtection="1">
      <alignment horizontal="center"/>
      <protection/>
    </xf>
    <xf numFmtId="0" fontId="0" fillId="0" borderId="10" xfId="0" applyFont="1" applyBorder="1" applyAlignment="1">
      <alignment horizontal="left" vertical="center" wrapText="1"/>
    </xf>
    <xf numFmtId="188" fontId="0" fillId="0" borderId="10" xfId="0" applyNumberFormat="1" applyFont="1" applyFill="1" applyBorder="1" applyAlignment="1" applyProtection="1">
      <alignment horizontal="center"/>
      <protection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2" fontId="0" fillId="0" borderId="11" xfId="0" applyNumberFormat="1" applyFont="1" applyBorder="1" applyAlignment="1">
      <alignment horizontal="center" vertical="center" wrapText="1"/>
    </xf>
    <xf numFmtId="188" fontId="0" fillId="0" borderId="11" xfId="0" applyNumberFormat="1" applyFont="1" applyFill="1" applyBorder="1" applyAlignment="1" applyProtection="1">
      <alignment horizontal="center"/>
      <protection/>
    </xf>
    <xf numFmtId="1" fontId="0" fillId="0" borderId="11" xfId="0" applyNumberFormat="1" applyFont="1" applyFill="1" applyBorder="1" applyAlignment="1" applyProtection="1">
      <alignment horizontal="center"/>
      <protection/>
    </xf>
    <xf numFmtId="188" fontId="0" fillId="0" borderId="11" xfId="0" applyNumberFormat="1" applyFont="1" applyFill="1" applyBorder="1" applyAlignment="1" applyProtection="1">
      <alignment horizontal="center" vertical="center"/>
      <protection/>
    </xf>
    <xf numFmtId="188" fontId="3" fillId="0" borderId="10" xfId="0" applyNumberFormat="1" applyFont="1" applyBorder="1" applyAlignment="1">
      <alignment horizontal="center" vertical="center" wrapText="1"/>
    </xf>
    <xf numFmtId="188" fontId="3" fillId="32" borderId="10" xfId="0" applyNumberFormat="1" applyFont="1" applyFill="1" applyBorder="1" applyAlignment="1" applyProtection="1">
      <alignment horizontal="center" vertical="center"/>
      <protection/>
    </xf>
    <xf numFmtId="188" fontId="3" fillId="0" borderId="10" xfId="0" applyNumberFormat="1" applyFont="1" applyFill="1" applyBorder="1" applyAlignment="1">
      <alignment horizontal="center"/>
    </xf>
    <xf numFmtId="188" fontId="3" fillId="0" borderId="10" xfId="0" applyNumberFormat="1" applyFont="1" applyFill="1" applyBorder="1" applyAlignment="1" applyProtection="1">
      <alignment horizontal="center"/>
      <protection/>
    </xf>
    <xf numFmtId="188" fontId="3" fillId="32" borderId="11" xfId="0" applyNumberFormat="1" applyFont="1" applyFill="1" applyBorder="1" applyAlignment="1" applyProtection="1">
      <alignment horizontal="center" vertical="center"/>
      <protection/>
    </xf>
    <xf numFmtId="188" fontId="3" fillId="0" borderId="10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 vertical="center" wrapText="1"/>
    </xf>
    <xf numFmtId="188" fontId="0" fillId="0" borderId="14" xfId="0" applyNumberFormat="1" applyFont="1" applyBorder="1" applyAlignment="1">
      <alignment horizontal="center" vertical="center" wrapText="1"/>
    </xf>
    <xf numFmtId="188" fontId="0" fillId="0" borderId="14" xfId="0" applyNumberFormat="1" applyFont="1" applyFill="1" applyBorder="1" applyAlignment="1">
      <alignment horizontal="center"/>
    </xf>
    <xf numFmtId="188" fontId="0" fillId="0" borderId="14" xfId="0" applyNumberFormat="1" applyFont="1" applyFill="1" applyBorder="1" applyAlignment="1" applyProtection="1">
      <alignment horizontal="center"/>
      <protection/>
    </xf>
    <xf numFmtId="188" fontId="0" fillId="32" borderId="14" xfId="0" applyNumberFormat="1" applyFont="1" applyFill="1" applyBorder="1" applyAlignment="1" applyProtection="1">
      <alignment horizontal="center" vertical="center"/>
      <protection/>
    </xf>
    <xf numFmtId="188" fontId="13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ont="1" applyFill="1" applyBorder="1" applyAlignment="1" applyProtection="1">
      <alignment horizontal="center"/>
      <protection/>
    </xf>
    <xf numFmtId="188" fontId="0" fillId="0" borderId="14" xfId="0" applyNumberFormat="1" applyFont="1" applyFill="1" applyBorder="1" applyAlignment="1" applyProtection="1">
      <alignment horizontal="center" vertical="center"/>
      <protection/>
    </xf>
    <xf numFmtId="2" fontId="0" fillId="0" borderId="14" xfId="0" applyNumberFormat="1" applyFont="1" applyFill="1" applyBorder="1" applyAlignment="1" applyProtection="1">
      <alignment horizontal="center"/>
      <protection/>
    </xf>
    <xf numFmtId="2" fontId="0" fillId="0" borderId="10" xfId="0" applyNumberFormat="1" applyFont="1" applyFill="1" applyBorder="1" applyAlignment="1" applyProtection="1">
      <alignment horizontal="center"/>
      <protection/>
    </xf>
    <xf numFmtId="0" fontId="0" fillId="0" borderId="0" xfId="0" applyFont="1" applyBorder="1" applyAlignment="1">
      <alignment horizontal="center" vertical="center" wrapText="1"/>
    </xf>
    <xf numFmtId="188" fontId="11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left" vertical="center" wrapText="1"/>
    </xf>
    <xf numFmtId="2" fontId="0" fillId="0" borderId="0" xfId="0" applyNumberFormat="1" applyFont="1" applyBorder="1" applyAlignment="1">
      <alignment horizontal="center" vertical="center" wrapText="1"/>
    </xf>
    <xf numFmtId="188" fontId="0" fillId="0" borderId="0" xfId="0" applyNumberFormat="1" applyFont="1" applyBorder="1" applyAlignment="1">
      <alignment horizontal="center" vertical="center" wrapText="1"/>
    </xf>
    <xf numFmtId="188" fontId="0" fillId="0" borderId="0" xfId="0" applyNumberFormat="1" applyFont="1" applyFill="1" applyBorder="1" applyAlignment="1">
      <alignment horizontal="center"/>
    </xf>
    <xf numFmtId="188" fontId="0" fillId="0" borderId="0" xfId="0" applyNumberFormat="1" applyFont="1" applyFill="1" applyBorder="1" applyAlignment="1" applyProtection="1">
      <alignment horizontal="center"/>
      <protection/>
    </xf>
    <xf numFmtId="188" fontId="0" fillId="32" borderId="0" xfId="0" applyNumberFormat="1" applyFont="1" applyFill="1" applyBorder="1" applyAlignment="1" applyProtection="1">
      <alignment horizontal="center" vertical="center"/>
      <protection/>
    </xf>
    <xf numFmtId="188" fontId="13" fillId="0" borderId="0" xfId="0" applyNumberFormat="1" applyFont="1" applyFill="1" applyBorder="1" applyAlignment="1" applyProtection="1">
      <alignment horizontal="center"/>
      <protection/>
    </xf>
    <xf numFmtId="1" fontId="0" fillId="0" borderId="0" xfId="0" applyNumberFormat="1" applyFont="1" applyFill="1" applyBorder="1" applyAlignment="1" applyProtection="1">
      <alignment horizontal="center"/>
      <protection/>
    </xf>
    <xf numFmtId="188" fontId="0" fillId="0" borderId="0" xfId="0" applyNumberFormat="1" applyFont="1" applyFill="1" applyBorder="1" applyAlignment="1" applyProtection="1">
      <alignment horizontal="center" vertical="center"/>
      <protection/>
    </xf>
    <xf numFmtId="2" fontId="0" fillId="0" borderId="0" xfId="0" applyNumberFormat="1" applyFont="1" applyFill="1" applyBorder="1" applyAlignment="1" applyProtection="1">
      <alignment horizontal="center"/>
      <protection/>
    </xf>
    <xf numFmtId="0" fontId="0" fillId="0" borderId="11" xfId="0" applyFont="1" applyBorder="1" applyAlignment="1">
      <alignment vertical="center" wrapText="1"/>
    </xf>
    <xf numFmtId="1" fontId="0" fillId="0" borderId="10" xfId="0" applyNumberFormat="1" applyFont="1" applyFill="1" applyBorder="1" applyAlignment="1" applyProtection="1">
      <alignment horizontal="center" vertical="center"/>
      <protection/>
    </xf>
    <xf numFmtId="1" fontId="3" fillId="32" borderId="10" xfId="0" applyNumberFormat="1" applyFont="1" applyFill="1" applyBorder="1" applyAlignment="1" applyProtection="1">
      <alignment horizontal="center" vertical="center"/>
      <protection/>
    </xf>
    <xf numFmtId="1" fontId="12" fillId="0" borderId="10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center" vertical="center" wrapText="1"/>
    </xf>
    <xf numFmtId="2" fontId="14" fillId="0" borderId="0" xfId="0" applyNumberFormat="1" applyFont="1" applyBorder="1" applyAlignment="1">
      <alignment horizontal="center" vertical="center" wrapText="1"/>
    </xf>
    <xf numFmtId="1" fontId="11" fillId="0" borderId="0" xfId="0" applyNumberFormat="1" applyFont="1" applyBorder="1" applyAlignment="1">
      <alignment horizontal="center" vertical="center" wrapText="1"/>
    </xf>
    <xf numFmtId="1" fontId="11" fillId="32" borderId="0" xfId="0" applyNumberFormat="1" applyFont="1" applyFill="1" applyBorder="1" applyAlignment="1" applyProtection="1">
      <alignment horizontal="center" vertical="center"/>
      <protection/>
    </xf>
    <xf numFmtId="1" fontId="11" fillId="0" borderId="0" xfId="0" applyNumberFormat="1" applyFont="1" applyFill="1" applyBorder="1" applyAlignment="1">
      <alignment horizontal="center"/>
    </xf>
    <xf numFmtId="1" fontId="14" fillId="0" borderId="0" xfId="0" applyNumberFormat="1" applyFont="1" applyFill="1" applyBorder="1" applyAlignment="1" applyProtection="1">
      <alignment horizontal="center"/>
      <protection/>
    </xf>
    <xf numFmtId="188" fontId="11" fillId="0" borderId="0" xfId="0" applyNumberFormat="1" applyFont="1" applyFill="1" applyBorder="1" applyAlignment="1" applyProtection="1">
      <alignment horizontal="center" vertical="center"/>
      <protection/>
    </xf>
    <xf numFmtId="2" fontId="14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14" fillId="0" borderId="0" xfId="0" applyFont="1" applyFill="1" applyBorder="1" applyAlignment="1">
      <alignment vertical="center" wrapText="1"/>
    </xf>
    <xf numFmtId="188" fontId="11" fillId="0" borderId="0" xfId="0" applyNumberFormat="1" applyFont="1" applyBorder="1" applyAlignment="1">
      <alignment horizontal="center" vertical="center" wrapText="1"/>
    </xf>
    <xf numFmtId="188" fontId="11" fillId="0" borderId="0" xfId="0" applyNumberFormat="1" applyFont="1" applyFill="1" applyBorder="1" applyAlignment="1">
      <alignment horizontal="center"/>
    </xf>
    <xf numFmtId="188" fontId="12" fillId="0" borderId="0" xfId="0" applyNumberFormat="1" applyFont="1" applyFill="1" applyBorder="1" applyAlignment="1" applyProtection="1">
      <alignment horizontal="center"/>
      <protection/>
    </xf>
    <xf numFmtId="188" fontId="3" fillId="32" borderId="0" xfId="0" applyNumberFormat="1" applyFont="1" applyFill="1" applyBorder="1" applyAlignment="1" applyProtection="1">
      <alignment horizontal="center" vertical="center"/>
      <protection/>
    </xf>
    <xf numFmtId="188" fontId="3" fillId="0" borderId="0" xfId="0" applyNumberFormat="1" applyFont="1" applyBorder="1" applyAlignment="1">
      <alignment horizontal="center" vertical="center" wrapText="1"/>
    </xf>
    <xf numFmtId="188" fontId="3" fillId="0" borderId="0" xfId="0" applyNumberFormat="1" applyFont="1" applyFill="1" applyBorder="1" applyAlignment="1" applyProtection="1">
      <alignment horizontal="center"/>
      <protection/>
    </xf>
    <xf numFmtId="188" fontId="15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1" fontId="16" fillId="0" borderId="0" xfId="0" applyNumberFormat="1" applyFont="1" applyBorder="1" applyAlignment="1">
      <alignment horizontal="center" vertical="center" wrapText="1"/>
    </xf>
    <xf numFmtId="1" fontId="11" fillId="33" borderId="10" xfId="0" applyNumberFormat="1" applyFont="1" applyFill="1" applyBorder="1" applyAlignment="1">
      <alignment horizontal="center" vertical="center" wrapText="1"/>
    </xf>
    <xf numFmtId="1" fontId="53" fillId="0" borderId="10" xfId="0" applyNumberFormat="1" applyFont="1" applyBorder="1" applyAlignment="1">
      <alignment horizontal="center" vertical="center" wrapText="1"/>
    </xf>
    <xf numFmtId="1" fontId="11" fillId="33" borderId="10" xfId="0" applyNumberFormat="1" applyFont="1" applyFill="1" applyBorder="1" applyAlignment="1">
      <alignment horizontal="center" vertical="center" wrapText="1"/>
    </xf>
    <xf numFmtId="1" fontId="53" fillId="0" borderId="10" xfId="0" applyNumberFormat="1" applyFont="1" applyBorder="1" applyAlignment="1">
      <alignment horizontal="center" vertical="center" wrapText="1"/>
    </xf>
    <xf numFmtId="1" fontId="11" fillId="33" borderId="10" xfId="0" applyNumberFormat="1" applyFont="1" applyFill="1" applyBorder="1" applyAlignment="1">
      <alignment horizontal="center"/>
    </xf>
    <xf numFmtId="1" fontId="11" fillId="33" borderId="10" xfId="0" applyNumberFormat="1" applyFont="1" applyFill="1" applyBorder="1" applyAlignment="1" applyProtection="1">
      <alignment horizontal="center"/>
      <protection/>
    </xf>
    <xf numFmtId="1" fontId="11" fillId="33" borderId="10" xfId="0" applyNumberFormat="1" applyFont="1" applyFill="1" applyBorder="1" applyAlignment="1">
      <alignment horizontal="center"/>
    </xf>
    <xf numFmtId="1" fontId="53" fillId="0" borderId="10" xfId="0" applyNumberFormat="1" applyFont="1" applyFill="1" applyBorder="1" applyAlignment="1">
      <alignment horizontal="center"/>
    </xf>
    <xf numFmtId="1" fontId="54" fillId="0" borderId="10" xfId="0" applyNumberFormat="1" applyFont="1" applyFill="1" applyBorder="1" applyAlignment="1">
      <alignment horizontal="center"/>
    </xf>
    <xf numFmtId="1" fontId="15" fillId="33" borderId="10" xfId="0" applyNumberFormat="1" applyFont="1" applyFill="1" applyBorder="1" applyAlignment="1">
      <alignment horizontal="center"/>
    </xf>
    <xf numFmtId="1" fontId="54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 horizontal="left"/>
      <protection/>
    </xf>
    <xf numFmtId="188" fontId="3" fillId="33" borderId="10" xfId="0" applyNumberFormat="1" applyFont="1" applyFill="1" applyBorder="1" applyAlignment="1">
      <alignment horizontal="center" vertical="center" wrapText="1"/>
    </xf>
    <xf numFmtId="188" fontId="3" fillId="33" borderId="10" xfId="0" applyNumberFormat="1" applyFont="1" applyFill="1" applyBorder="1" applyAlignment="1">
      <alignment horizontal="center"/>
    </xf>
    <xf numFmtId="188" fontId="53" fillId="0" borderId="10" xfId="0" applyNumberFormat="1" applyFont="1" applyFill="1" applyBorder="1" applyAlignment="1">
      <alignment horizontal="center"/>
    </xf>
    <xf numFmtId="188" fontId="53" fillId="0" borderId="10" xfId="0" applyNumberFormat="1" applyFont="1" applyBorder="1" applyAlignment="1">
      <alignment horizontal="center" vertical="center" wrapText="1"/>
    </xf>
    <xf numFmtId="188" fontId="53" fillId="0" borderId="10" xfId="0" applyNumberFormat="1" applyFont="1" applyFill="1" applyBorder="1" applyAlignment="1" applyProtection="1">
      <alignment horizontal="center"/>
      <protection/>
    </xf>
    <xf numFmtId="188" fontId="11" fillId="33" borderId="10" xfId="0" applyNumberFormat="1" applyFont="1" applyFill="1" applyBorder="1" applyAlignment="1">
      <alignment horizontal="center" vertical="center" wrapText="1"/>
    </xf>
    <xf numFmtId="188" fontId="55" fillId="33" borderId="10" xfId="0" applyNumberFormat="1" applyFont="1" applyFill="1" applyBorder="1" applyAlignment="1">
      <alignment horizontal="center" vertical="center" wrapText="1"/>
    </xf>
    <xf numFmtId="188" fontId="55" fillId="33" borderId="10" xfId="0" applyNumberFormat="1" applyFont="1" applyFill="1" applyBorder="1" applyAlignment="1">
      <alignment horizontal="center"/>
    </xf>
    <xf numFmtId="188" fontId="55" fillId="33" borderId="10" xfId="0" applyNumberFormat="1" applyFont="1" applyFill="1" applyBorder="1" applyAlignment="1" applyProtection="1">
      <alignment horizontal="center"/>
      <protection/>
    </xf>
    <xf numFmtId="188" fontId="0" fillId="32" borderId="10" xfId="0" applyNumberFormat="1" applyFont="1" applyFill="1" applyBorder="1" applyAlignment="1" applyProtection="1">
      <alignment horizontal="center" vertical="center"/>
      <protection/>
    </xf>
    <xf numFmtId="188" fontId="3" fillId="33" borderId="10" xfId="0" applyNumberFormat="1" applyFont="1" applyFill="1" applyBorder="1" applyAlignment="1">
      <alignment horizontal="center" vertical="center" wrapText="1"/>
    </xf>
    <xf numFmtId="188" fontId="3" fillId="33" borderId="11" xfId="0" applyNumberFormat="1" applyFont="1" applyFill="1" applyBorder="1" applyAlignment="1">
      <alignment horizontal="center" vertical="center" wrapText="1"/>
    </xf>
    <xf numFmtId="188" fontId="53" fillId="0" borderId="11" xfId="0" applyNumberFormat="1" applyFont="1" applyFill="1" applyBorder="1" applyAlignment="1">
      <alignment horizontal="center"/>
    </xf>
    <xf numFmtId="188" fontId="3" fillId="33" borderId="11" xfId="0" applyNumberFormat="1" applyFont="1" applyFill="1" applyBorder="1" applyAlignment="1" applyProtection="1">
      <alignment horizontal="center"/>
      <protection/>
    </xf>
    <xf numFmtId="188" fontId="3" fillId="33" borderId="11" xfId="0" applyNumberFormat="1" applyFont="1" applyFill="1" applyBorder="1" applyAlignment="1">
      <alignment horizontal="center"/>
    </xf>
    <xf numFmtId="188" fontId="0" fillId="33" borderId="10" xfId="0" applyNumberFormat="1" applyFont="1" applyFill="1" applyBorder="1" applyAlignment="1">
      <alignment horizontal="center" vertical="center" wrapText="1"/>
    </xf>
    <xf numFmtId="188" fontId="53" fillId="0" borderId="10" xfId="0" applyNumberFormat="1" applyFont="1" applyBorder="1" applyAlignment="1">
      <alignment horizontal="center" vertical="center" wrapText="1"/>
    </xf>
    <xf numFmtId="188" fontId="12" fillId="33" borderId="11" xfId="0" applyNumberFormat="1" applyFont="1" applyFill="1" applyBorder="1" applyAlignment="1" applyProtection="1">
      <alignment horizontal="center"/>
      <protection/>
    </xf>
    <xf numFmtId="188" fontId="0" fillId="33" borderId="10" xfId="0" applyNumberFormat="1" applyFont="1" applyFill="1" applyBorder="1" applyAlignment="1">
      <alignment horizontal="center"/>
    </xf>
    <xf numFmtId="188" fontId="56" fillId="0" borderId="10" xfId="0" applyNumberFormat="1" applyFont="1" applyFill="1" applyBorder="1" applyAlignment="1" applyProtection="1">
      <alignment horizontal="center"/>
      <protection/>
    </xf>
    <xf numFmtId="188" fontId="3" fillId="33" borderId="10" xfId="0" applyNumberFormat="1" applyFont="1" applyFill="1" applyBorder="1" applyAlignment="1">
      <alignment horizontal="center"/>
    </xf>
    <xf numFmtId="188" fontId="11" fillId="33" borderId="10" xfId="0" applyNumberFormat="1" applyFont="1" applyFill="1" applyBorder="1" applyAlignment="1">
      <alignment horizontal="center"/>
    </xf>
    <xf numFmtId="188" fontId="53" fillId="0" borderId="10" xfId="0" applyNumberFormat="1" applyFont="1" applyFill="1" applyBorder="1" applyAlignment="1" applyProtection="1">
      <alignment horizontal="center"/>
      <protection/>
    </xf>
    <xf numFmtId="188" fontId="54" fillId="0" borderId="10" xfId="0" applyNumberFormat="1" applyFont="1" applyFill="1" applyBorder="1" applyAlignment="1" applyProtection="1">
      <alignment horizontal="center"/>
      <protection/>
    </xf>
    <xf numFmtId="188" fontId="53" fillId="0" borderId="11" xfId="0" applyNumberFormat="1" applyFont="1" applyBorder="1" applyAlignment="1">
      <alignment horizontal="center" vertical="center" wrapText="1"/>
    </xf>
    <xf numFmtId="188" fontId="53" fillId="0" borderId="10" xfId="0" applyNumberFormat="1" applyFont="1" applyFill="1" applyBorder="1" applyAlignment="1">
      <alignment horizontal="center"/>
    </xf>
    <xf numFmtId="188" fontId="53" fillId="0" borderId="11" xfId="0" applyNumberFormat="1" applyFont="1" applyFill="1" applyBorder="1" applyAlignment="1" applyProtection="1">
      <alignment horizontal="center"/>
      <protection/>
    </xf>
    <xf numFmtId="188" fontId="0" fillId="33" borderId="10" xfId="0" applyNumberFormat="1" applyFont="1" applyFill="1" applyBorder="1" applyAlignment="1" applyProtection="1">
      <alignment horizontal="center"/>
      <protection/>
    </xf>
    <xf numFmtId="188" fontId="57" fillId="0" borderId="10" xfId="0" applyNumberFormat="1" applyFont="1" applyFill="1" applyBorder="1" applyAlignment="1" applyProtection="1">
      <alignment horizontal="center"/>
      <protection/>
    </xf>
    <xf numFmtId="188" fontId="12" fillId="33" borderId="10" xfId="0" applyNumberFormat="1" applyFont="1" applyFill="1" applyBorder="1" applyAlignment="1" applyProtection="1">
      <alignment horizontal="center"/>
      <protection/>
    </xf>
    <xf numFmtId="188" fontId="3" fillId="33" borderId="10" xfId="0" applyNumberFormat="1" applyFont="1" applyFill="1" applyBorder="1" applyAlignment="1" applyProtection="1">
      <alignment horizontal="center"/>
      <protection/>
    </xf>
    <xf numFmtId="188" fontId="15" fillId="33" borderId="10" xfId="0" applyNumberFormat="1" applyFont="1" applyFill="1" applyBorder="1" applyAlignment="1" applyProtection="1">
      <alignment horizontal="center"/>
      <protection/>
    </xf>
    <xf numFmtId="0" fontId="0" fillId="0" borderId="12" xfId="0" applyFont="1" applyBorder="1" applyAlignment="1">
      <alignment vertical="center" wrapText="1"/>
    </xf>
    <xf numFmtId="188" fontId="11" fillId="33" borderId="10" xfId="0" applyNumberFormat="1" applyFont="1" applyFill="1" applyBorder="1" applyAlignment="1">
      <alignment horizontal="center" vertical="center" wrapText="1"/>
    </xf>
    <xf numFmtId="188" fontId="12" fillId="33" borderId="10" xfId="0" applyNumberFormat="1" applyFont="1" applyFill="1" applyBorder="1" applyAlignment="1">
      <alignment horizontal="center"/>
    </xf>
    <xf numFmtId="188" fontId="54" fillId="0" borderId="10" xfId="0" applyNumberFormat="1" applyFont="1" applyFill="1" applyBorder="1" applyAlignment="1">
      <alignment horizontal="center" vertical="center" wrapText="1"/>
    </xf>
    <xf numFmtId="188" fontId="53" fillId="0" borderId="10" xfId="0" applyNumberFormat="1" applyFont="1" applyFill="1" applyBorder="1" applyAlignment="1">
      <alignment horizontal="center" vertical="center" wrapText="1"/>
    </xf>
    <xf numFmtId="188" fontId="56" fillId="0" borderId="10" xfId="0" applyNumberFormat="1" applyFont="1" applyFill="1" applyBorder="1" applyAlignment="1" quotePrefix="1">
      <alignment horizontal="center"/>
    </xf>
    <xf numFmtId="188" fontId="0" fillId="33" borderId="10" xfId="0" applyNumberFormat="1" applyFont="1" applyFill="1" applyBorder="1" applyAlignment="1" quotePrefix="1">
      <alignment horizontal="center"/>
    </xf>
    <xf numFmtId="188" fontId="56" fillId="0" borderId="10" xfId="0" applyNumberFormat="1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vertical="center" wrapText="1"/>
    </xf>
    <xf numFmtId="188" fontId="56" fillId="0" borderId="11" xfId="0" applyNumberFormat="1" applyFont="1" applyFill="1" applyBorder="1" applyAlignment="1" quotePrefix="1">
      <alignment horizont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 horizontal="left" vertical="center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2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14" fillId="0" borderId="10" xfId="0" applyFont="1" applyFill="1" applyBorder="1" applyAlignment="1">
      <alignment horizontal="center" vertical="top" wrapText="1"/>
    </xf>
    <xf numFmtId="0" fontId="14" fillId="0" borderId="12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14" fillId="0" borderId="11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 applyProtection="1">
      <alignment horizontal="left" vertical="center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2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</cellXfs>
  <cellStyles count="49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Pealkiri" xfId="46"/>
    <cellStyle name="Pealkiri 1" xfId="47"/>
    <cellStyle name="Pealkiri 2" xfId="48"/>
    <cellStyle name="Pealkiri 3" xfId="49"/>
    <cellStyle name="Pealkiri 4" xfId="50"/>
    <cellStyle name="Percent" xfId="51"/>
    <cellStyle name="Rõhk1" xfId="52"/>
    <cellStyle name="Rõhk2" xfId="53"/>
    <cellStyle name="Rõhk3" xfId="54"/>
    <cellStyle name="Rõhk4" xfId="55"/>
    <cellStyle name="Rõhk5" xfId="56"/>
    <cellStyle name="Rõhk6" xfId="57"/>
    <cellStyle name="Selgitav tekst" xfId="58"/>
    <cellStyle name="Sisestus" xfId="59"/>
    <cellStyle name="Currency" xfId="60"/>
    <cellStyle name="Currency [0]" xfId="61"/>
    <cellStyle name="Väljund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zoomScale="80" zoomScaleNormal="80" zoomScalePageLayoutView="0" workbookViewId="0" topLeftCell="A1">
      <selection activeCell="A21" sqref="A21:O23"/>
    </sheetView>
  </sheetViews>
  <sheetFormatPr defaultColWidth="9.00390625" defaultRowHeight="15.75"/>
  <cols>
    <col min="1" max="1" width="18.25390625" style="0" customWidth="1"/>
    <col min="2" max="2" width="8.25390625" style="0" customWidth="1"/>
    <col min="15" max="15" width="11.75390625" style="0" customWidth="1"/>
  </cols>
  <sheetData>
    <row r="1" spans="1:15" ht="15.75">
      <c r="A1" s="197" t="s">
        <v>0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3"/>
      <c r="O1" s="14"/>
    </row>
    <row r="2" spans="1:15" ht="15.75">
      <c r="A2" s="198" t="s">
        <v>103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3"/>
      <c r="O2" s="14"/>
    </row>
    <row r="3" spans="1:15" ht="15.75">
      <c r="A3" s="15"/>
      <c r="B3" s="15"/>
      <c r="C3" s="15"/>
      <c r="D3" s="16"/>
      <c r="E3" s="15"/>
      <c r="F3" s="15"/>
      <c r="G3" s="15"/>
      <c r="H3" s="17"/>
      <c r="I3" s="15"/>
      <c r="J3" s="15"/>
      <c r="K3" s="15"/>
      <c r="L3" s="17"/>
      <c r="M3" s="15"/>
      <c r="N3" s="13"/>
      <c r="O3" s="14"/>
    </row>
    <row r="4" spans="1:15" ht="15.75">
      <c r="A4" s="18"/>
      <c r="B4" s="19"/>
      <c r="C4" s="18"/>
      <c r="D4" s="20"/>
      <c r="E4" s="19"/>
      <c r="F4" s="19"/>
      <c r="G4" s="19"/>
      <c r="H4" s="21"/>
      <c r="I4" s="19"/>
      <c r="J4" s="19"/>
      <c r="K4" s="19"/>
      <c r="L4" s="22"/>
      <c r="M4" s="23"/>
      <c r="N4" s="13"/>
      <c r="O4" s="14"/>
    </row>
    <row r="5" spans="1:15" ht="15.75">
      <c r="A5" s="199" t="s">
        <v>1</v>
      </c>
      <c r="B5" s="200" t="s">
        <v>2</v>
      </c>
      <c r="C5" s="200" t="s">
        <v>3</v>
      </c>
      <c r="D5" s="201" t="s">
        <v>25</v>
      </c>
      <c r="E5" s="202" t="s">
        <v>4</v>
      </c>
      <c r="F5" s="202"/>
      <c r="G5" s="202"/>
      <c r="H5" s="202"/>
      <c r="I5" s="203" t="s">
        <v>5</v>
      </c>
      <c r="J5" s="204"/>
      <c r="K5" s="205"/>
      <c r="L5" s="25"/>
      <c r="M5" s="24" t="s">
        <v>7</v>
      </c>
      <c r="N5" s="208" t="s">
        <v>6</v>
      </c>
      <c r="O5" s="209"/>
    </row>
    <row r="6" spans="1:15" ht="15.75">
      <c r="A6" s="199"/>
      <c r="B6" s="200"/>
      <c r="C6" s="200"/>
      <c r="D6" s="201"/>
      <c r="E6" s="24" t="s">
        <v>8</v>
      </c>
      <c r="F6" s="24" t="s">
        <v>9</v>
      </c>
      <c r="G6" s="24" t="s">
        <v>10</v>
      </c>
      <c r="H6" s="25" t="s">
        <v>11</v>
      </c>
      <c r="I6" s="24" t="s">
        <v>8</v>
      </c>
      <c r="J6" s="24" t="s">
        <v>9</v>
      </c>
      <c r="K6" s="24" t="s">
        <v>10</v>
      </c>
      <c r="L6" s="27" t="s">
        <v>11</v>
      </c>
      <c r="M6" s="24"/>
      <c r="N6" s="208"/>
      <c r="O6" s="209"/>
    </row>
    <row r="7" spans="1:15" ht="15.75">
      <c r="A7" s="210" t="s">
        <v>39</v>
      </c>
      <c r="B7" s="210"/>
      <c r="C7" s="210"/>
      <c r="D7" s="211"/>
      <c r="E7" s="211"/>
      <c r="F7" s="211"/>
      <c r="G7" s="211"/>
      <c r="H7" s="211"/>
      <c r="I7" s="211"/>
      <c r="J7" s="211"/>
      <c r="K7" s="211"/>
      <c r="L7" s="211"/>
      <c r="M7" s="211"/>
      <c r="N7" s="211"/>
      <c r="O7" s="211"/>
    </row>
    <row r="8" spans="1:15" ht="15.75">
      <c r="A8" s="60" t="s">
        <v>46</v>
      </c>
      <c r="B8" s="61">
        <v>2010</v>
      </c>
      <c r="C8" s="61" t="s">
        <v>47</v>
      </c>
      <c r="D8" s="57">
        <v>26.15</v>
      </c>
      <c r="E8" s="143">
        <v>8</v>
      </c>
      <c r="F8" s="145">
        <v>10</v>
      </c>
      <c r="G8" s="145">
        <v>11</v>
      </c>
      <c r="H8" s="58">
        <v>11</v>
      </c>
      <c r="I8" s="149">
        <v>12</v>
      </c>
      <c r="J8" s="149">
        <v>15</v>
      </c>
      <c r="K8" s="149">
        <v>17</v>
      </c>
      <c r="L8" s="58">
        <v>17</v>
      </c>
      <c r="M8" s="63">
        <v>5</v>
      </c>
      <c r="N8" s="64">
        <v>28</v>
      </c>
      <c r="O8" s="59">
        <f aca="true" t="shared" si="0" ref="O8:O14">IF(N8=0,0,10^(0.75194503*LOG10(D8/174.393)^2)*N8)</f>
        <v>90.73644037975694</v>
      </c>
    </row>
    <row r="9" spans="1:15" ht="15.75">
      <c r="A9" s="60" t="s">
        <v>41</v>
      </c>
      <c r="B9" s="61">
        <v>2010</v>
      </c>
      <c r="C9" s="61" t="s">
        <v>42</v>
      </c>
      <c r="D9" s="57">
        <v>22.15</v>
      </c>
      <c r="E9" s="143">
        <v>10</v>
      </c>
      <c r="F9" s="145">
        <v>11</v>
      </c>
      <c r="G9" s="146">
        <v>12</v>
      </c>
      <c r="H9" s="58">
        <v>11</v>
      </c>
      <c r="I9" s="150">
        <v>13</v>
      </c>
      <c r="J9" s="149">
        <v>13</v>
      </c>
      <c r="K9" s="150">
        <v>15</v>
      </c>
      <c r="L9" s="58">
        <v>13</v>
      </c>
      <c r="M9" s="63">
        <v>6</v>
      </c>
      <c r="N9" s="64">
        <v>24</v>
      </c>
      <c r="O9" s="59">
        <f t="shared" si="0"/>
        <v>96.40377712362748</v>
      </c>
    </row>
    <row r="10" spans="1:15" ht="15.75">
      <c r="A10" s="60" t="s">
        <v>43</v>
      </c>
      <c r="B10" s="61">
        <v>2010</v>
      </c>
      <c r="C10" s="61" t="s">
        <v>26</v>
      </c>
      <c r="D10" s="57">
        <v>22.8</v>
      </c>
      <c r="E10" s="144">
        <v>10</v>
      </c>
      <c r="F10" s="146">
        <v>10</v>
      </c>
      <c r="G10" s="145">
        <v>11</v>
      </c>
      <c r="H10" s="58">
        <v>11</v>
      </c>
      <c r="I10" s="149">
        <v>15</v>
      </c>
      <c r="J10" s="149">
        <v>17</v>
      </c>
      <c r="K10" s="150">
        <v>18</v>
      </c>
      <c r="L10" s="58">
        <v>17</v>
      </c>
      <c r="M10" s="63">
        <v>4</v>
      </c>
      <c r="N10" s="64">
        <v>28</v>
      </c>
      <c r="O10" s="59">
        <f t="shared" si="0"/>
        <v>108.20083854566369</v>
      </c>
    </row>
    <row r="11" spans="1:15" ht="15.75">
      <c r="A11" s="117" t="s">
        <v>44</v>
      </c>
      <c r="B11" s="61">
        <v>2007</v>
      </c>
      <c r="C11" s="61" t="s">
        <v>26</v>
      </c>
      <c r="D11" s="57">
        <v>29.15</v>
      </c>
      <c r="E11" s="143">
        <v>13</v>
      </c>
      <c r="F11" s="145">
        <v>15</v>
      </c>
      <c r="G11" s="145">
        <v>16</v>
      </c>
      <c r="H11" s="58">
        <v>16</v>
      </c>
      <c r="I11" s="149">
        <v>17</v>
      </c>
      <c r="J11" s="149">
        <v>20</v>
      </c>
      <c r="K11" s="149">
        <v>22</v>
      </c>
      <c r="L11" s="58">
        <v>22</v>
      </c>
      <c r="M11" s="63">
        <v>3</v>
      </c>
      <c r="N11" s="64">
        <v>38</v>
      </c>
      <c r="O11" s="59">
        <f t="shared" si="0"/>
        <v>108.05047023862433</v>
      </c>
    </row>
    <row r="12" spans="1:15" ht="15.75">
      <c r="A12" s="117" t="s">
        <v>48</v>
      </c>
      <c r="B12" s="61">
        <v>2008</v>
      </c>
      <c r="C12" s="61" t="s">
        <v>47</v>
      </c>
      <c r="D12" s="57">
        <v>32.6</v>
      </c>
      <c r="E12" s="144">
        <v>12</v>
      </c>
      <c r="F12" s="146">
        <v>12</v>
      </c>
      <c r="G12" s="146">
        <v>12</v>
      </c>
      <c r="H12" s="58" t="s">
        <v>119</v>
      </c>
      <c r="I12" s="150">
        <v>17</v>
      </c>
      <c r="J12" s="149">
        <v>17</v>
      </c>
      <c r="K12" s="150">
        <v>19</v>
      </c>
      <c r="L12" s="58">
        <v>17</v>
      </c>
      <c r="M12" s="63">
        <v>7</v>
      </c>
      <c r="N12" s="64">
        <v>0</v>
      </c>
      <c r="O12" s="59">
        <f t="shared" si="0"/>
        <v>0</v>
      </c>
    </row>
    <row r="13" spans="1:15" ht="15.75">
      <c r="A13" s="117" t="s">
        <v>40</v>
      </c>
      <c r="B13" s="61">
        <v>2009</v>
      </c>
      <c r="C13" s="61" t="s">
        <v>14</v>
      </c>
      <c r="D13" s="57">
        <v>27.7</v>
      </c>
      <c r="E13" s="143">
        <v>17</v>
      </c>
      <c r="F13" s="146">
        <v>19</v>
      </c>
      <c r="G13" s="145">
        <v>19</v>
      </c>
      <c r="H13" s="58">
        <v>19</v>
      </c>
      <c r="I13" s="149">
        <v>23</v>
      </c>
      <c r="J13" s="149">
        <v>25</v>
      </c>
      <c r="K13" s="149">
        <v>26</v>
      </c>
      <c r="L13" s="58">
        <v>26</v>
      </c>
      <c r="M13" s="63">
        <v>2</v>
      </c>
      <c r="N13" s="64">
        <v>45</v>
      </c>
      <c r="O13" s="59">
        <f t="shared" si="0"/>
        <v>135.92964713955917</v>
      </c>
    </row>
    <row r="14" spans="1:15" ht="15.75">
      <c r="A14" s="117" t="s">
        <v>45</v>
      </c>
      <c r="B14" s="61">
        <v>2008</v>
      </c>
      <c r="C14" s="61" t="s">
        <v>12</v>
      </c>
      <c r="D14" s="57">
        <v>30.75</v>
      </c>
      <c r="E14" s="143">
        <v>20</v>
      </c>
      <c r="F14" s="146">
        <v>23</v>
      </c>
      <c r="G14" s="145">
        <v>23</v>
      </c>
      <c r="H14" s="58">
        <v>23</v>
      </c>
      <c r="I14" s="150">
        <v>29</v>
      </c>
      <c r="J14" s="149">
        <v>29</v>
      </c>
      <c r="K14" s="149">
        <v>33</v>
      </c>
      <c r="L14" s="58">
        <v>33</v>
      </c>
      <c r="M14" s="63">
        <v>1</v>
      </c>
      <c r="N14" s="64">
        <v>56</v>
      </c>
      <c r="O14" s="59">
        <f t="shared" si="0"/>
        <v>149.73470764137517</v>
      </c>
    </row>
    <row r="15" spans="1:15" ht="15.75">
      <c r="A15" s="60"/>
      <c r="B15" s="61"/>
      <c r="C15" s="61"/>
      <c r="D15" s="57"/>
      <c r="E15" s="62"/>
      <c r="F15" s="55"/>
      <c r="G15" s="55"/>
      <c r="H15" s="58"/>
      <c r="I15" s="66"/>
      <c r="J15" s="66"/>
      <c r="K15" s="66"/>
      <c r="L15" s="58"/>
      <c r="M15" s="63"/>
      <c r="N15" s="64"/>
      <c r="O15" s="59">
        <f>IF(N15=0,0,10^(0.794358141*LOG10(D15/174.393)^2)*N15)</f>
        <v>0</v>
      </c>
    </row>
    <row r="16" spans="1:15" ht="15.75">
      <c r="A16" s="212" t="s">
        <v>31</v>
      </c>
      <c r="B16" s="212"/>
      <c r="C16" s="212"/>
      <c r="D16" s="212"/>
      <c r="E16" s="212"/>
      <c r="F16" s="212"/>
      <c r="G16" s="212"/>
      <c r="H16" s="212"/>
      <c r="I16" s="212"/>
      <c r="J16" s="212"/>
      <c r="K16" s="212"/>
      <c r="L16" s="212"/>
      <c r="M16" s="212"/>
      <c r="N16" s="212"/>
      <c r="O16" s="206"/>
    </row>
    <row r="17" spans="1:15" ht="15.75">
      <c r="A17" s="118" t="s">
        <v>51</v>
      </c>
      <c r="B17" s="61">
        <v>2008</v>
      </c>
      <c r="C17" s="61" t="s">
        <v>26</v>
      </c>
      <c r="D17" s="57">
        <v>35.6</v>
      </c>
      <c r="E17" s="143">
        <v>14</v>
      </c>
      <c r="F17" s="146">
        <v>15</v>
      </c>
      <c r="G17" s="145">
        <v>15</v>
      </c>
      <c r="H17" s="58">
        <v>15</v>
      </c>
      <c r="I17" s="149">
        <v>16</v>
      </c>
      <c r="J17" s="151">
        <v>17</v>
      </c>
      <c r="K17" s="152">
        <v>17</v>
      </c>
      <c r="L17" s="58">
        <v>17</v>
      </c>
      <c r="M17" s="63">
        <v>3</v>
      </c>
      <c r="N17" s="64">
        <v>32</v>
      </c>
      <c r="O17" s="59">
        <f>IF(N17=0,0,10^(0.75194503*LOG10(D17/174.393)^2)*N17)</f>
        <v>72.98490406319</v>
      </c>
    </row>
    <row r="18" spans="1:15" ht="15.75">
      <c r="A18" s="65" t="s">
        <v>18</v>
      </c>
      <c r="B18" s="61">
        <v>2007</v>
      </c>
      <c r="C18" s="61" t="s">
        <v>14</v>
      </c>
      <c r="D18" s="57">
        <v>36.7</v>
      </c>
      <c r="E18" s="143">
        <v>28</v>
      </c>
      <c r="F18" s="147">
        <v>30</v>
      </c>
      <c r="G18" s="148">
        <v>32</v>
      </c>
      <c r="H18" s="58">
        <v>32</v>
      </c>
      <c r="I18" s="145">
        <v>37</v>
      </c>
      <c r="J18" s="148">
        <v>40</v>
      </c>
      <c r="K18" s="153">
        <v>42</v>
      </c>
      <c r="L18" s="58">
        <v>40</v>
      </c>
      <c r="M18" s="63">
        <v>1</v>
      </c>
      <c r="N18" s="64">
        <v>72</v>
      </c>
      <c r="O18" s="59">
        <f>IF(N18=0,0,10^(0.75194503*LOG10(D18/174.393)^2)*N18)</f>
        <v>159.15900816207835</v>
      </c>
    </row>
    <row r="19" spans="1:15" ht="15.75">
      <c r="A19" s="60" t="s">
        <v>49</v>
      </c>
      <c r="B19" s="61">
        <v>2006</v>
      </c>
      <c r="C19" s="61" t="s">
        <v>47</v>
      </c>
      <c r="D19" s="57">
        <v>36.4</v>
      </c>
      <c r="E19" s="143">
        <v>20</v>
      </c>
      <c r="F19" s="145">
        <v>22</v>
      </c>
      <c r="G19" s="145">
        <v>24</v>
      </c>
      <c r="H19" s="58">
        <v>24</v>
      </c>
      <c r="I19" s="149">
        <v>28</v>
      </c>
      <c r="J19" s="149">
        <v>31</v>
      </c>
      <c r="K19" s="149">
        <v>32</v>
      </c>
      <c r="L19" s="58">
        <v>32</v>
      </c>
      <c r="M19" s="63">
        <v>2</v>
      </c>
      <c r="N19" s="64">
        <v>56</v>
      </c>
      <c r="O19" s="59">
        <f>IF(N19=0,0,10^(0.75194503*LOG10(D19/174.393)^2)*N19)</f>
        <v>124.83170319549022</v>
      </c>
    </row>
    <row r="20" spans="1:15" ht="15.75">
      <c r="A20" s="206" t="s">
        <v>50</v>
      </c>
      <c r="B20" s="206"/>
      <c r="C20" s="206"/>
      <c r="D20" s="206"/>
      <c r="E20" s="206"/>
      <c r="F20" s="206"/>
      <c r="G20" s="206"/>
      <c r="H20" s="206"/>
      <c r="I20" s="206"/>
      <c r="J20" s="206"/>
      <c r="K20" s="206"/>
      <c r="L20" s="206"/>
      <c r="M20" s="206"/>
      <c r="N20" s="206"/>
      <c r="O20" s="207"/>
    </row>
    <row r="21" spans="1:15" ht="15.75">
      <c r="A21" s="118" t="s">
        <v>52</v>
      </c>
      <c r="B21" s="61">
        <v>2007</v>
      </c>
      <c r="C21" s="61" t="s">
        <v>42</v>
      </c>
      <c r="D21" s="57">
        <v>39.65</v>
      </c>
      <c r="E21" s="143">
        <v>23</v>
      </c>
      <c r="F21" s="145">
        <v>26</v>
      </c>
      <c r="G21" s="145">
        <v>28</v>
      </c>
      <c r="H21" s="58">
        <v>28</v>
      </c>
      <c r="I21" s="149">
        <v>35</v>
      </c>
      <c r="J21" s="152">
        <v>38</v>
      </c>
      <c r="K21" s="152">
        <v>40</v>
      </c>
      <c r="L21" s="58">
        <v>40</v>
      </c>
      <c r="M21" s="63">
        <v>3</v>
      </c>
      <c r="N21" s="64">
        <v>68</v>
      </c>
      <c r="O21" s="59">
        <f>IF(N21=0,0,10^(0.75194503*LOG10(D21/174.393)^2)*N21)</f>
        <v>139.21188657719384</v>
      </c>
    </row>
    <row r="22" spans="1:15" ht="15.75">
      <c r="A22" s="60" t="s">
        <v>27</v>
      </c>
      <c r="B22" s="61">
        <v>2006</v>
      </c>
      <c r="C22" s="61" t="s">
        <v>26</v>
      </c>
      <c r="D22" s="57">
        <v>39.5</v>
      </c>
      <c r="E22" s="145">
        <v>31</v>
      </c>
      <c r="F22" s="145">
        <v>34</v>
      </c>
      <c r="G22" s="145">
        <v>35</v>
      </c>
      <c r="H22" s="58">
        <v>35</v>
      </c>
      <c r="I22" s="149">
        <v>41</v>
      </c>
      <c r="J22" s="150">
        <v>44</v>
      </c>
      <c r="K22" s="149">
        <v>44</v>
      </c>
      <c r="L22" s="58">
        <v>44</v>
      </c>
      <c r="M22" s="63">
        <v>1</v>
      </c>
      <c r="N22" s="64">
        <v>79</v>
      </c>
      <c r="O22" s="59">
        <f>IF(N22=0,0,10^(0.75194503*LOG10(D22/174.393)^2)*N22)</f>
        <v>162.32634863144844</v>
      </c>
    </row>
    <row r="23" spans="1:15" ht="15.75">
      <c r="A23" s="60" t="s">
        <v>33</v>
      </c>
      <c r="B23" s="61">
        <v>2005</v>
      </c>
      <c r="C23" s="61" t="s">
        <v>47</v>
      </c>
      <c r="D23" s="57">
        <v>40.7</v>
      </c>
      <c r="E23" s="145">
        <v>30</v>
      </c>
      <c r="F23" s="146">
        <v>33</v>
      </c>
      <c r="G23" s="145">
        <v>33</v>
      </c>
      <c r="H23" s="58">
        <v>33</v>
      </c>
      <c r="I23" s="149">
        <v>38</v>
      </c>
      <c r="J23" s="149">
        <v>40</v>
      </c>
      <c r="K23" s="151">
        <v>43</v>
      </c>
      <c r="L23" s="58">
        <v>40</v>
      </c>
      <c r="M23" s="63">
        <v>2</v>
      </c>
      <c r="N23" s="64">
        <v>73</v>
      </c>
      <c r="O23" s="59">
        <f>IF(N23=0,0,10^(0.75194503*LOG10(D23/174.393)^2)*N23)</f>
        <v>145.74901638757723</v>
      </c>
    </row>
    <row r="24" spans="1:15" ht="15.75">
      <c r="A24" s="118"/>
      <c r="B24" s="119"/>
      <c r="C24" s="119"/>
      <c r="D24" s="120"/>
      <c r="E24" s="142"/>
      <c r="F24" s="121"/>
      <c r="G24" s="121"/>
      <c r="H24" s="122"/>
      <c r="I24" s="123"/>
      <c r="J24" s="123"/>
      <c r="K24" s="123"/>
      <c r="L24" s="122"/>
      <c r="M24" s="124"/>
      <c r="N24" s="125"/>
      <c r="O24" s="126"/>
    </row>
    <row r="25" ht="15.75">
      <c r="A25" s="128"/>
    </row>
  </sheetData>
  <sheetProtection/>
  <mergeCells count="13">
    <mergeCell ref="A20:O20"/>
    <mergeCell ref="N5:N6"/>
    <mergeCell ref="O5:O6"/>
    <mergeCell ref="A7:O7"/>
    <mergeCell ref="A16:O16"/>
    <mergeCell ref="A1:M1"/>
    <mergeCell ref="A2:M2"/>
    <mergeCell ref="A5:A6"/>
    <mergeCell ref="B5:B6"/>
    <mergeCell ref="C5:C6"/>
    <mergeCell ref="D5:D6"/>
    <mergeCell ref="E5:H5"/>
    <mergeCell ref="I5:K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2"/>
  <sheetViews>
    <sheetView zoomScale="80" zoomScaleNormal="80" zoomScalePageLayoutView="0" workbookViewId="0" topLeftCell="A1">
      <selection activeCell="A22" sqref="A22:O27"/>
    </sheetView>
  </sheetViews>
  <sheetFormatPr defaultColWidth="9.00390625" defaultRowHeight="15.75"/>
  <cols>
    <col min="1" max="1" width="24.50390625" style="0" customWidth="1"/>
  </cols>
  <sheetData>
    <row r="1" spans="1:15" ht="15.75">
      <c r="A1" s="197" t="s">
        <v>0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3"/>
      <c r="O1" s="14"/>
    </row>
    <row r="2" spans="1:15" ht="15.75">
      <c r="A2" s="198" t="s">
        <v>103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3"/>
      <c r="O2" s="14"/>
    </row>
    <row r="3" spans="1:15" ht="15.75">
      <c r="A3" s="15"/>
      <c r="B3" s="15"/>
      <c r="C3" s="15"/>
      <c r="D3" s="16"/>
      <c r="E3" s="15"/>
      <c r="F3" s="15"/>
      <c r="G3" s="15"/>
      <c r="H3" s="17"/>
      <c r="I3" s="15"/>
      <c r="J3" s="15"/>
      <c r="K3" s="15"/>
      <c r="L3" s="17"/>
      <c r="M3" s="15"/>
      <c r="N3" s="13"/>
      <c r="O3" s="14"/>
    </row>
    <row r="4" spans="1:15" ht="15.75">
      <c r="A4" s="18"/>
      <c r="B4" s="19"/>
      <c r="C4" s="18"/>
      <c r="D4" s="20"/>
      <c r="E4" s="19"/>
      <c r="F4" s="19"/>
      <c r="G4" s="19"/>
      <c r="H4" s="21"/>
      <c r="I4" s="19"/>
      <c r="J4" s="19"/>
      <c r="K4" s="19"/>
      <c r="L4" s="22"/>
      <c r="M4" s="23"/>
      <c r="N4" s="13"/>
      <c r="O4" s="14"/>
    </row>
    <row r="5" spans="1:15" ht="15.75">
      <c r="A5" s="215" t="s">
        <v>32</v>
      </c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6"/>
    </row>
    <row r="6" spans="1:15" ht="15" customHeight="1">
      <c r="A6" s="67" t="s">
        <v>56</v>
      </c>
      <c r="B6" s="68">
        <v>2007</v>
      </c>
      <c r="C6" s="68" t="s">
        <v>26</v>
      </c>
      <c r="D6" s="69">
        <v>43.1</v>
      </c>
      <c r="E6" s="165">
        <v>12</v>
      </c>
      <c r="F6" s="165">
        <v>14</v>
      </c>
      <c r="G6" s="165">
        <v>15</v>
      </c>
      <c r="H6" s="82">
        <v>15</v>
      </c>
      <c r="I6" s="175">
        <v>18</v>
      </c>
      <c r="J6" s="175">
        <v>21</v>
      </c>
      <c r="K6" s="180">
        <v>23</v>
      </c>
      <c r="L6" s="82">
        <v>21</v>
      </c>
      <c r="M6" s="70">
        <v>4</v>
      </c>
      <c r="N6" s="71">
        <v>36</v>
      </c>
      <c r="O6" s="72">
        <f>IF(N6=0,0,10^(0.75194503*LOG10(D6/174.393)^2)*N6)</f>
        <v>68.14016231678099</v>
      </c>
    </row>
    <row r="7" spans="1:15" ht="15" customHeight="1">
      <c r="A7" s="67" t="s">
        <v>57</v>
      </c>
      <c r="B7" s="68">
        <v>2003</v>
      </c>
      <c r="C7" s="68" t="s">
        <v>26</v>
      </c>
      <c r="D7" s="69">
        <v>45</v>
      </c>
      <c r="E7" s="165">
        <v>30</v>
      </c>
      <c r="F7" s="165">
        <v>32</v>
      </c>
      <c r="G7" s="171">
        <v>35</v>
      </c>
      <c r="H7" s="82">
        <v>32</v>
      </c>
      <c r="I7" s="175">
        <v>40</v>
      </c>
      <c r="J7" s="180">
        <v>42</v>
      </c>
      <c r="K7" s="180">
        <v>42</v>
      </c>
      <c r="L7" s="82">
        <v>40</v>
      </c>
      <c r="M7" s="70">
        <v>3</v>
      </c>
      <c r="N7" s="71">
        <v>72</v>
      </c>
      <c r="O7" s="72">
        <f>IF(N7=0,0,10^(0.75194503*LOG10(D7/174.393)^2)*N7)</f>
        <v>131.097062959361</v>
      </c>
    </row>
    <row r="8" spans="1:15" ht="15" customHeight="1">
      <c r="A8" s="67" t="s">
        <v>34</v>
      </c>
      <c r="B8" s="68">
        <v>2005</v>
      </c>
      <c r="C8" s="68" t="s">
        <v>26</v>
      </c>
      <c r="D8" s="69">
        <v>43</v>
      </c>
      <c r="E8" s="171">
        <v>42</v>
      </c>
      <c r="F8" s="165">
        <v>42</v>
      </c>
      <c r="G8" s="165">
        <v>45</v>
      </c>
      <c r="H8" s="82">
        <v>45</v>
      </c>
      <c r="I8" s="175">
        <v>50</v>
      </c>
      <c r="J8" s="180">
        <v>54</v>
      </c>
      <c r="K8" s="180">
        <v>54</v>
      </c>
      <c r="L8" s="82">
        <v>50</v>
      </c>
      <c r="M8" s="70">
        <v>2</v>
      </c>
      <c r="N8" s="71">
        <v>95</v>
      </c>
      <c r="O8" s="72">
        <f>IF(N8=0,0,10^(0.75194503*LOG10(D8/174.393)^2)*N8)</f>
        <v>180.19636247175777</v>
      </c>
    </row>
    <row r="9" spans="1:15" ht="15" customHeight="1">
      <c r="A9" s="67" t="s">
        <v>58</v>
      </c>
      <c r="B9" s="68">
        <v>2006</v>
      </c>
      <c r="C9" s="68" t="s">
        <v>26</v>
      </c>
      <c r="D9" s="69">
        <v>42.7</v>
      </c>
      <c r="E9" s="165">
        <v>44</v>
      </c>
      <c r="F9" s="165">
        <v>47</v>
      </c>
      <c r="G9" s="171">
        <v>49</v>
      </c>
      <c r="H9" s="82">
        <v>47</v>
      </c>
      <c r="I9" s="175">
        <v>52</v>
      </c>
      <c r="J9" s="175">
        <v>55</v>
      </c>
      <c r="K9" s="180">
        <v>57</v>
      </c>
      <c r="L9" s="82">
        <v>55</v>
      </c>
      <c r="M9" s="70">
        <v>1</v>
      </c>
      <c r="N9" s="71">
        <v>102</v>
      </c>
      <c r="O9" s="72">
        <f>IF(N9=0,0,10^(0.75194503*LOG10(D9/174.393)^2)*N9)</f>
        <v>194.71975576307594</v>
      </c>
    </row>
    <row r="10" spans="1:15" ht="15" customHeight="1">
      <c r="A10" s="67"/>
      <c r="B10" s="68"/>
      <c r="C10" s="68"/>
      <c r="D10" s="69"/>
      <c r="E10" s="81"/>
      <c r="F10" s="81"/>
      <c r="G10" s="81"/>
      <c r="H10" s="82"/>
      <c r="I10" s="83"/>
      <c r="J10" s="83"/>
      <c r="K10" s="83"/>
      <c r="L10" s="82"/>
      <c r="M10" s="70"/>
      <c r="N10" s="71"/>
      <c r="O10" s="72">
        <f>IF(N10=0,0,10^(0.75194503*LOG10(D10/174.393)^2)*N10)</f>
        <v>0</v>
      </c>
    </row>
    <row r="11" spans="1:15" ht="15.75">
      <c r="A11" s="214" t="s">
        <v>60</v>
      </c>
      <c r="B11" s="214"/>
      <c r="C11" s="214"/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7"/>
    </row>
    <row r="12" spans="1:15" ht="15.75">
      <c r="A12" s="67" t="s">
        <v>54</v>
      </c>
      <c r="B12" s="68">
        <v>2008</v>
      </c>
      <c r="C12" s="68" t="s">
        <v>55</v>
      </c>
      <c r="D12" s="69">
        <v>46.45</v>
      </c>
      <c r="E12" s="165">
        <v>17</v>
      </c>
      <c r="F12" s="165">
        <v>19</v>
      </c>
      <c r="G12" s="165">
        <v>21</v>
      </c>
      <c r="H12" s="82">
        <v>21</v>
      </c>
      <c r="I12" s="175">
        <v>22</v>
      </c>
      <c r="J12" s="175">
        <v>25</v>
      </c>
      <c r="K12" s="180">
        <v>27</v>
      </c>
      <c r="L12" s="82">
        <v>25</v>
      </c>
      <c r="M12" s="70">
        <v>9</v>
      </c>
      <c r="N12" s="71">
        <v>46</v>
      </c>
      <c r="O12" s="72">
        <f>IF(N12=0,0,10^(0.75194503*LOG10(D12/174.393)^2)*N12)</f>
        <v>81.46572278077247</v>
      </c>
    </row>
    <row r="13" spans="1:15" ht="15.75">
      <c r="A13" s="113" t="s">
        <v>111</v>
      </c>
      <c r="B13" s="76">
        <v>2009</v>
      </c>
      <c r="C13" s="76" t="s">
        <v>14</v>
      </c>
      <c r="D13" s="77">
        <v>46</v>
      </c>
      <c r="E13" s="166">
        <v>21</v>
      </c>
      <c r="F13" s="167">
        <v>24</v>
      </c>
      <c r="G13" s="168">
        <v>24</v>
      </c>
      <c r="H13" s="85">
        <v>24</v>
      </c>
      <c r="I13" s="169">
        <v>30</v>
      </c>
      <c r="J13" s="172">
        <v>33</v>
      </c>
      <c r="K13" s="181">
        <v>36</v>
      </c>
      <c r="L13" s="85">
        <v>33</v>
      </c>
      <c r="M13" s="79">
        <v>8</v>
      </c>
      <c r="N13" s="80">
        <v>57</v>
      </c>
      <c r="O13" s="72">
        <f>IF(N13=0,0,10^(0.75194503*LOG10(D13/174.393)^2)*N13)</f>
        <v>101.80250990661067</v>
      </c>
    </row>
    <row r="14" spans="1:15" ht="15.75">
      <c r="A14" s="75" t="s">
        <v>63</v>
      </c>
      <c r="B14" s="76">
        <v>2006</v>
      </c>
      <c r="C14" s="76" t="s">
        <v>14</v>
      </c>
      <c r="D14" s="77">
        <v>48</v>
      </c>
      <c r="E14" s="166">
        <v>22</v>
      </c>
      <c r="F14" s="169">
        <v>25</v>
      </c>
      <c r="G14" s="172">
        <v>28</v>
      </c>
      <c r="H14" s="85">
        <v>28</v>
      </c>
      <c r="I14" s="166">
        <v>32</v>
      </c>
      <c r="J14" s="168">
        <v>34</v>
      </c>
      <c r="K14" s="172">
        <v>36</v>
      </c>
      <c r="L14" s="85">
        <v>36</v>
      </c>
      <c r="M14" s="79">
        <v>7</v>
      </c>
      <c r="N14" s="80">
        <v>64</v>
      </c>
      <c r="O14" s="72">
        <v>110.81</v>
      </c>
    </row>
    <row r="15" spans="1:15" ht="15" customHeight="1">
      <c r="A15" s="67" t="s">
        <v>136</v>
      </c>
      <c r="B15" s="68">
        <v>2003</v>
      </c>
      <c r="C15" s="68" t="s">
        <v>14</v>
      </c>
      <c r="D15" s="69">
        <v>49.5</v>
      </c>
      <c r="E15" s="165">
        <v>25</v>
      </c>
      <c r="F15" s="165">
        <v>28</v>
      </c>
      <c r="G15" s="171">
        <v>30</v>
      </c>
      <c r="H15" s="82">
        <v>28</v>
      </c>
      <c r="I15" s="175">
        <v>35</v>
      </c>
      <c r="J15" s="175">
        <v>37</v>
      </c>
      <c r="K15" s="180">
        <v>40</v>
      </c>
      <c r="L15" s="82">
        <v>37</v>
      </c>
      <c r="M15" s="70">
        <v>6</v>
      </c>
      <c r="N15" s="71">
        <v>65</v>
      </c>
      <c r="O15" s="72">
        <f>IF(N15=0,0,10^(0.75194503*LOG10(D15/174.393)^2)*N15)</f>
        <v>109.10368976276818</v>
      </c>
    </row>
    <row r="16" spans="1:15" ht="15" customHeight="1">
      <c r="A16" s="73" t="s">
        <v>115</v>
      </c>
      <c r="B16" s="68">
        <v>2008</v>
      </c>
      <c r="C16" s="68" t="s">
        <v>114</v>
      </c>
      <c r="D16" s="69">
        <v>50</v>
      </c>
      <c r="E16" s="170">
        <v>27</v>
      </c>
      <c r="F16" s="173">
        <v>30</v>
      </c>
      <c r="G16" s="174">
        <v>32</v>
      </c>
      <c r="H16" s="164">
        <v>30</v>
      </c>
      <c r="I16" s="170">
        <v>37</v>
      </c>
      <c r="J16" s="182">
        <v>40</v>
      </c>
      <c r="K16" s="183">
        <v>42</v>
      </c>
      <c r="L16" s="164">
        <v>40</v>
      </c>
      <c r="M16" s="70">
        <v>5</v>
      </c>
      <c r="N16" s="71">
        <v>70</v>
      </c>
      <c r="O16" s="72">
        <f>IF(N16=0,0,10^(0.75194503*LOG10(D16/174.393)^2)*N16)</f>
        <v>116.53284157948626</v>
      </c>
    </row>
    <row r="17" spans="1:15" ht="15" customHeight="1">
      <c r="A17" s="67" t="s">
        <v>53</v>
      </c>
      <c r="B17" s="68">
        <v>2005</v>
      </c>
      <c r="C17" s="68" t="s">
        <v>130</v>
      </c>
      <c r="D17" s="69">
        <v>45.85</v>
      </c>
      <c r="E17" s="171">
        <v>30</v>
      </c>
      <c r="F17" s="165">
        <v>30</v>
      </c>
      <c r="G17" s="165">
        <v>32</v>
      </c>
      <c r="H17" s="82">
        <v>32</v>
      </c>
      <c r="I17" s="175">
        <v>40</v>
      </c>
      <c r="J17" s="175">
        <v>43</v>
      </c>
      <c r="K17" s="180">
        <v>45</v>
      </c>
      <c r="L17" s="82">
        <v>43</v>
      </c>
      <c r="M17" s="70">
        <v>4</v>
      </c>
      <c r="N17" s="71">
        <v>75</v>
      </c>
      <c r="O17" s="72">
        <f>IF(N17=0,0,10^(0.75194503*LOG10(D17/174.393)^2)*N17)</f>
        <v>134.33249253324587</v>
      </c>
    </row>
    <row r="18" spans="1:15" ht="15.75">
      <c r="A18" s="67" t="s">
        <v>112</v>
      </c>
      <c r="B18" s="68">
        <v>2006</v>
      </c>
      <c r="C18" s="68" t="s">
        <v>42</v>
      </c>
      <c r="D18" s="69">
        <v>46.7</v>
      </c>
      <c r="E18" s="165">
        <v>35</v>
      </c>
      <c r="F18" s="175">
        <v>38</v>
      </c>
      <c r="G18" s="177">
        <v>40</v>
      </c>
      <c r="H18" s="82">
        <v>38</v>
      </c>
      <c r="I18" s="175">
        <v>45</v>
      </c>
      <c r="J18" s="184">
        <v>48</v>
      </c>
      <c r="K18" s="177">
        <v>50</v>
      </c>
      <c r="L18" s="82">
        <v>48</v>
      </c>
      <c r="M18" s="70">
        <v>3</v>
      </c>
      <c r="N18" s="71">
        <v>86</v>
      </c>
      <c r="O18" s="72">
        <f>IF(N18=0,0,10^(0.75194503*LOG10(D18/174.393)^2)*N18)</f>
        <v>151.6021568786597</v>
      </c>
    </row>
    <row r="19" spans="1:15" ht="15" customHeight="1">
      <c r="A19" s="73" t="s">
        <v>62</v>
      </c>
      <c r="B19" s="68">
        <v>2004</v>
      </c>
      <c r="C19" s="68" t="s">
        <v>26</v>
      </c>
      <c r="D19" s="69">
        <v>49</v>
      </c>
      <c r="E19" s="171">
        <v>43</v>
      </c>
      <c r="F19" s="175">
        <v>43</v>
      </c>
      <c r="G19" s="177">
        <v>45</v>
      </c>
      <c r="H19" s="82">
        <v>43</v>
      </c>
      <c r="I19" s="165">
        <v>50</v>
      </c>
      <c r="J19" s="177">
        <v>53</v>
      </c>
      <c r="K19" s="177">
        <v>54</v>
      </c>
      <c r="L19" s="82">
        <v>50</v>
      </c>
      <c r="M19" s="70">
        <v>2</v>
      </c>
      <c r="N19" s="71">
        <v>93</v>
      </c>
      <c r="O19" s="72">
        <v>158.25</v>
      </c>
    </row>
    <row r="20" spans="1:15" ht="15" customHeight="1">
      <c r="A20" s="113" t="s">
        <v>59</v>
      </c>
      <c r="B20" s="76">
        <v>2005</v>
      </c>
      <c r="C20" s="76" t="s">
        <v>26</v>
      </c>
      <c r="D20" s="77">
        <v>45.65</v>
      </c>
      <c r="E20" s="166">
        <v>43</v>
      </c>
      <c r="F20" s="166">
        <v>45</v>
      </c>
      <c r="G20" s="179">
        <v>47</v>
      </c>
      <c r="H20" s="85">
        <v>45</v>
      </c>
      <c r="I20" s="169">
        <v>53</v>
      </c>
      <c r="J20" s="169">
        <v>55</v>
      </c>
      <c r="K20" s="167">
        <v>57</v>
      </c>
      <c r="L20" s="85">
        <v>55</v>
      </c>
      <c r="M20" s="79">
        <v>1</v>
      </c>
      <c r="N20" s="80">
        <v>100</v>
      </c>
      <c r="O20" s="72">
        <f>IF(N20=0,0,10^(0.75194503*LOG10(D20/174.393)^2)*N20)</f>
        <v>179.79561308665905</v>
      </c>
    </row>
    <row r="21" spans="1:15" ht="15.75">
      <c r="A21" s="213" t="s">
        <v>64</v>
      </c>
      <c r="B21" s="213"/>
      <c r="C21" s="213"/>
      <c r="D21" s="213"/>
      <c r="E21" s="213"/>
      <c r="F21" s="213"/>
      <c r="G21" s="213"/>
      <c r="H21" s="213"/>
      <c r="I21" s="213"/>
      <c r="J21" s="213"/>
      <c r="K21" s="213"/>
      <c r="L21" s="213"/>
      <c r="M21" s="213"/>
      <c r="N21" s="213"/>
      <c r="O21" s="214"/>
    </row>
    <row r="22" spans="1:15" ht="15.75">
      <c r="A22" s="67" t="s">
        <v>65</v>
      </c>
      <c r="B22" s="68">
        <v>2009</v>
      </c>
      <c r="C22" s="68" t="s">
        <v>26</v>
      </c>
      <c r="D22" s="69">
        <v>52.8</v>
      </c>
      <c r="E22" s="165">
        <v>24</v>
      </c>
      <c r="F22" s="165">
        <v>26</v>
      </c>
      <c r="G22" s="171">
        <v>28</v>
      </c>
      <c r="H22" s="82">
        <v>26</v>
      </c>
      <c r="I22" s="175">
        <v>32</v>
      </c>
      <c r="J22" s="176">
        <v>35</v>
      </c>
      <c r="K22" s="176">
        <v>37</v>
      </c>
      <c r="L22" s="82">
        <v>37</v>
      </c>
      <c r="M22" s="70">
        <v>6</v>
      </c>
      <c r="N22" s="74">
        <v>63</v>
      </c>
      <c r="O22" s="72">
        <v>100.92</v>
      </c>
    </row>
    <row r="23" spans="1:15" ht="15.75">
      <c r="A23" s="73" t="s">
        <v>66</v>
      </c>
      <c r="B23" s="68">
        <v>2007</v>
      </c>
      <c r="C23" s="68" t="s">
        <v>14</v>
      </c>
      <c r="D23" s="69">
        <v>55.6</v>
      </c>
      <c r="E23" s="165">
        <v>22</v>
      </c>
      <c r="F23" s="165">
        <v>25</v>
      </c>
      <c r="G23" s="171">
        <v>27</v>
      </c>
      <c r="H23" s="82">
        <v>25</v>
      </c>
      <c r="I23" s="175">
        <v>37</v>
      </c>
      <c r="J23" s="175">
        <v>40</v>
      </c>
      <c r="K23" s="175">
        <v>42</v>
      </c>
      <c r="L23" s="82">
        <v>42</v>
      </c>
      <c r="M23" s="70">
        <v>5</v>
      </c>
      <c r="N23" s="71">
        <v>67</v>
      </c>
      <c r="O23" s="72">
        <f aca="true" t="shared" si="0" ref="O23:O28">IF(N23=0,0,10^(0.75194503*LOG10(D23/174.393)^2)*N23)</f>
        <v>102.66072102215647</v>
      </c>
    </row>
    <row r="24" spans="1:15" ht="15" customHeight="1">
      <c r="A24" s="73" t="s">
        <v>137</v>
      </c>
      <c r="B24" s="68">
        <v>2003</v>
      </c>
      <c r="C24" s="68" t="s">
        <v>12</v>
      </c>
      <c r="D24" s="69">
        <v>54</v>
      </c>
      <c r="E24" s="171">
        <v>38</v>
      </c>
      <c r="F24" s="176">
        <v>38</v>
      </c>
      <c r="G24" s="178">
        <v>40</v>
      </c>
      <c r="H24" s="82">
        <v>38</v>
      </c>
      <c r="I24" s="165">
        <v>54</v>
      </c>
      <c r="J24" s="185">
        <v>57</v>
      </c>
      <c r="K24" s="186">
        <v>59</v>
      </c>
      <c r="L24" s="82">
        <v>59</v>
      </c>
      <c r="M24" s="70">
        <v>3</v>
      </c>
      <c r="N24" s="74">
        <v>97</v>
      </c>
      <c r="O24" s="72">
        <f t="shared" si="0"/>
        <v>151.9462475604603</v>
      </c>
    </row>
    <row r="25" spans="1:15" ht="15" customHeight="1">
      <c r="A25" s="103" t="s">
        <v>61</v>
      </c>
      <c r="B25" s="68">
        <v>2004</v>
      </c>
      <c r="C25" s="68" t="s">
        <v>55</v>
      </c>
      <c r="D25" s="69">
        <v>51.65</v>
      </c>
      <c r="E25" s="165">
        <v>38</v>
      </c>
      <c r="F25" s="171">
        <v>41</v>
      </c>
      <c r="G25" s="171">
        <v>41</v>
      </c>
      <c r="H25" s="82">
        <v>38</v>
      </c>
      <c r="I25" s="175">
        <v>48</v>
      </c>
      <c r="J25" s="180">
        <v>51</v>
      </c>
      <c r="K25" s="175">
        <v>51</v>
      </c>
      <c r="L25" s="82">
        <v>51</v>
      </c>
      <c r="M25" s="70">
        <v>4</v>
      </c>
      <c r="N25" s="71">
        <v>89</v>
      </c>
      <c r="O25" s="72">
        <f t="shared" si="0"/>
        <v>144.33932128088026</v>
      </c>
    </row>
    <row r="26" spans="1:15" ht="15" customHeight="1">
      <c r="A26" s="140" t="s">
        <v>113</v>
      </c>
      <c r="B26" s="68">
        <v>2007</v>
      </c>
      <c r="C26" s="68" t="s">
        <v>114</v>
      </c>
      <c r="D26" s="69">
        <v>55.65</v>
      </c>
      <c r="E26" s="165">
        <v>42</v>
      </c>
      <c r="F26" s="171">
        <v>45</v>
      </c>
      <c r="G26" s="171">
        <v>46</v>
      </c>
      <c r="H26" s="82">
        <v>42</v>
      </c>
      <c r="I26" s="175">
        <v>55</v>
      </c>
      <c r="J26" s="180">
        <v>58</v>
      </c>
      <c r="K26" s="180">
        <v>58</v>
      </c>
      <c r="L26" s="82">
        <v>55</v>
      </c>
      <c r="M26" s="70">
        <v>2</v>
      </c>
      <c r="N26" s="71">
        <v>97</v>
      </c>
      <c r="O26" s="72">
        <f t="shared" si="0"/>
        <v>148.52853444996225</v>
      </c>
    </row>
    <row r="27" spans="1:15" ht="15" customHeight="1">
      <c r="A27" s="73" t="s">
        <v>37</v>
      </c>
      <c r="B27" s="68">
        <v>2003</v>
      </c>
      <c r="C27" s="68" t="s">
        <v>12</v>
      </c>
      <c r="D27" s="69">
        <v>55.55</v>
      </c>
      <c r="E27" s="165">
        <v>57</v>
      </c>
      <c r="F27" s="165">
        <v>61</v>
      </c>
      <c r="G27" s="165">
        <v>64</v>
      </c>
      <c r="H27" s="82">
        <v>64</v>
      </c>
      <c r="I27" s="175">
        <v>77</v>
      </c>
      <c r="J27" s="175">
        <v>81</v>
      </c>
      <c r="K27" s="175">
        <v>84</v>
      </c>
      <c r="L27" s="82">
        <v>84</v>
      </c>
      <c r="M27" s="70">
        <v>1</v>
      </c>
      <c r="N27" s="71">
        <v>148</v>
      </c>
      <c r="O27" s="72">
        <f t="shared" si="0"/>
        <v>226.9253742234787</v>
      </c>
    </row>
    <row r="28" spans="1:15" ht="15" customHeight="1">
      <c r="A28" s="67"/>
      <c r="B28" s="68"/>
      <c r="C28" s="68"/>
      <c r="D28" s="69"/>
      <c r="E28" s="81"/>
      <c r="F28" s="81"/>
      <c r="G28" s="81"/>
      <c r="H28" s="82"/>
      <c r="I28" s="83"/>
      <c r="J28" s="83"/>
      <c r="K28" s="83"/>
      <c r="L28" s="82"/>
      <c r="M28" s="70"/>
      <c r="N28" s="71"/>
      <c r="O28" s="72">
        <f t="shared" si="0"/>
        <v>0</v>
      </c>
    </row>
    <row r="29" spans="1:15" ht="15.75">
      <c r="A29" s="103"/>
      <c r="B29" s="99"/>
      <c r="C29" s="99"/>
      <c r="D29" s="104"/>
      <c r="E29" s="129"/>
      <c r="F29" s="130"/>
      <c r="G29" s="131"/>
      <c r="H29" s="132"/>
      <c r="I29" s="133"/>
      <c r="J29" s="134"/>
      <c r="K29" s="135"/>
      <c r="L29" s="132"/>
      <c r="M29" s="110"/>
      <c r="N29" s="107"/>
      <c r="O29" s="112"/>
    </row>
    <row r="30" spans="1:15" ht="15.75">
      <c r="A30" s="103"/>
      <c r="B30" s="99"/>
      <c r="C30" s="99"/>
      <c r="D30" s="104"/>
      <c r="E30" s="129"/>
      <c r="F30" s="130"/>
      <c r="G30" s="131"/>
      <c r="H30" s="132"/>
      <c r="I30" s="133"/>
      <c r="J30" s="134"/>
      <c r="K30" s="135"/>
      <c r="L30" s="132"/>
      <c r="M30" s="110"/>
      <c r="N30" s="107"/>
      <c r="O30" s="112"/>
    </row>
    <row r="31" spans="1:15" ht="15.75">
      <c r="A31" s="103"/>
      <c r="B31" s="99"/>
      <c r="C31" s="99"/>
      <c r="D31" s="104"/>
      <c r="E31" s="129"/>
      <c r="F31" s="130"/>
      <c r="G31" s="131"/>
      <c r="H31" s="132"/>
      <c r="I31" s="133"/>
      <c r="J31" s="134"/>
      <c r="K31" s="135"/>
      <c r="L31" s="132"/>
      <c r="M31" s="110"/>
      <c r="N31" s="107"/>
      <c r="O31" s="112"/>
    </row>
    <row r="32" spans="1:3" ht="15.75">
      <c r="A32" s="136"/>
      <c r="B32" s="137"/>
      <c r="C32" s="137"/>
    </row>
  </sheetData>
  <sheetProtection/>
  <mergeCells count="5">
    <mergeCell ref="A21:O21"/>
    <mergeCell ref="A1:M1"/>
    <mergeCell ref="A2:M2"/>
    <mergeCell ref="A5:O5"/>
    <mergeCell ref="A11:O1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5"/>
  <sheetViews>
    <sheetView zoomScale="70" zoomScaleNormal="70" zoomScalePageLayoutView="0" workbookViewId="0" topLeftCell="A1">
      <selection activeCell="C28" sqref="C28"/>
    </sheetView>
  </sheetViews>
  <sheetFormatPr defaultColWidth="9.00390625" defaultRowHeight="15.75"/>
  <cols>
    <col min="1" max="1" width="24.50390625" style="0" customWidth="1"/>
    <col min="3" max="3" width="13.875" style="0" customWidth="1"/>
  </cols>
  <sheetData>
    <row r="1" spans="1:13" ht="15.75">
      <c r="A1" s="197" t="s">
        <v>0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</row>
    <row r="2" spans="1:13" ht="15.75">
      <c r="A2" s="198" t="s">
        <v>103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</row>
    <row r="3" spans="1:13" ht="15.75">
      <c r="A3" s="15"/>
      <c r="B3" s="15"/>
      <c r="C3" s="15"/>
      <c r="D3" s="16"/>
      <c r="E3" s="15"/>
      <c r="F3" s="15"/>
      <c r="G3" s="15"/>
      <c r="H3" s="17"/>
      <c r="I3" s="15"/>
      <c r="J3" s="15"/>
      <c r="K3" s="15"/>
      <c r="L3" s="17"/>
      <c r="M3" s="15"/>
    </row>
    <row r="4" spans="1:13" ht="15.75">
      <c r="A4" s="18"/>
      <c r="B4" s="19"/>
      <c r="C4" s="18"/>
      <c r="D4" s="20"/>
      <c r="E4" s="19"/>
      <c r="F4" s="19"/>
      <c r="G4" s="19"/>
      <c r="H4" s="21"/>
      <c r="I4" s="19"/>
      <c r="J4" s="19"/>
      <c r="K4" s="19"/>
      <c r="L4" s="22"/>
      <c r="M4" s="23"/>
    </row>
    <row r="5" spans="1:15" ht="15.75">
      <c r="A5" s="87"/>
      <c r="B5" s="88"/>
      <c r="C5" s="88"/>
      <c r="D5" s="89"/>
      <c r="E5" s="90"/>
      <c r="F5" s="91" t="s">
        <v>67</v>
      </c>
      <c r="G5" s="92"/>
      <c r="H5" s="93"/>
      <c r="I5" s="90"/>
      <c r="J5" s="92"/>
      <c r="K5" s="94"/>
      <c r="L5" s="93"/>
      <c r="M5" s="95"/>
      <c r="N5" s="96"/>
      <c r="O5" s="97"/>
    </row>
    <row r="6" spans="1:15" ht="15.75">
      <c r="A6" s="73" t="s">
        <v>68</v>
      </c>
      <c r="B6" s="68">
        <v>2007</v>
      </c>
      <c r="C6" s="68" t="s">
        <v>47</v>
      </c>
      <c r="D6" s="69">
        <v>60.3</v>
      </c>
      <c r="E6" s="165">
        <v>20</v>
      </c>
      <c r="F6" s="165">
        <v>23</v>
      </c>
      <c r="G6" s="188">
        <v>25</v>
      </c>
      <c r="H6" s="82">
        <v>25</v>
      </c>
      <c r="I6" s="175">
        <v>30</v>
      </c>
      <c r="J6" s="175">
        <v>35</v>
      </c>
      <c r="K6" s="192">
        <v>38</v>
      </c>
      <c r="L6" s="82">
        <v>35</v>
      </c>
      <c r="M6" s="70">
        <v>13</v>
      </c>
      <c r="N6" s="74">
        <v>60</v>
      </c>
      <c r="O6" s="72">
        <f aca="true" t="shared" si="0" ref="O6:O19">IF(N6=0,0,10^(0.75194503*LOG10(D6/174.393)^2)*N6)</f>
        <v>86.7165895625423</v>
      </c>
    </row>
    <row r="7" spans="1:15" ht="15.75">
      <c r="A7" s="73" t="s">
        <v>77</v>
      </c>
      <c r="B7" s="99">
        <v>2006</v>
      </c>
      <c r="C7" s="68" t="s">
        <v>130</v>
      </c>
      <c r="D7" s="69">
        <v>59.85</v>
      </c>
      <c r="E7" s="165">
        <v>31</v>
      </c>
      <c r="F7" s="171">
        <v>34</v>
      </c>
      <c r="G7" s="171">
        <v>34</v>
      </c>
      <c r="H7" s="82">
        <v>31</v>
      </c>
      <c r="I7" s="175">
        <v>42</v>
      </c>
      <c r="J7" s="175">
        <v>45</v>
      </c>
      <c r="K7" s="192">
        <v>47</v>
      </c>
      <c r="L7" s="82">
        <v>45</v>
      </c>
      <c r="M7" s="70">
        <v>12</v>
      </c>
      <c r="N7" s="74">
        <v>76</v>
      </c>
      <c r="O7" s="72">
        <f t="shared" si="0"/>
        <v>110.41521369177366</v>
      </c>
    </row>
    <row r="8" spans="1:15" ht="15.75">
      <c r="A8" s="73" t="s">
        <v>70</v>
      </c>
      <c r="B8" s="68">
        <v>2003</v>
      </c>
      <c r="C8" s="68" t="s">
        <v>71</v>
      </c>
      <c r="D8" s="69">
        <v>57.65</v>
      </c>
      <c r="E8" s="165">
        <v>45</v>
      </c>
      <c r="F8" s="171">
        <v>50</v>
      </c>
      <c r="G8" s="171">
        <v>50</v>
      </c>
      <c r="H8" s="82">
        <v>45</v>
      </c>
      <c r="I8" s="175">
        <v>55</v>
      </c>
      <c r="J8" s="175">
        <v>60</v>
      </c>
      <c r="K8" s="192">
        <v>63</v>
      </c>
      <c r="L8" s="82">
        <v>60</v>
      </c>
      <c r="M8" s="70">
        <v>11</v>
      </c>
      <c r="N8" s="74">
        <v>105</v>
      </c>
      <c r="O8" s="72">
        <f t="shared" si="0"/>
        <v>156.66233947761273</v>
      </c>
    </row>
    <row r="9" spans="1:15" ht="15.75">
      <c r="A9" s="138" t="s">
        <v>75</v>
      </c>
      <c r="B9" s="68">
        <v>2001</v>
      </c>
      <c r="C9" s="68" t="s">
        <v>12</v>
      </c>
      <c r="D9" s="69">
        <v>60.2</v>
      </c>
      <c r="E9" s="165">
        <v>45</v>
      </c>
      <c r="F9" s="165">
        <v>50</v>
      </c>
      <c r="G9" s="188">
        <v>52</v>
      </c>
      <c r="H9" s="82">
        <v>52</v>
      </c>
      <c r="I9" s="180">
        <v>60</v>
      </c>
      <c r="J9" s="175">
        <v>60</v>
      </c>
      <c r="K9" s="192">
        <v>65</v>
      </c>
      <c r="L9" s="82">
        <v>60</v>
      </c>
      <c r="M9" s="70">
        <v>10</v>
      </c>
      <c r="N9" s="74">
        <v>112</v>
      </c>
      <c r="O9" s="72">
        <f t="shared" si="0"/>
        <v>162.05756987217765</v>
      </c>
    </row>
    <row r="10" spans="1:15" ht="18" customHeight="1">
      <c r="A10" s="187" t="s">
        <v>138</v>
      </c>
      <c r="B10" s="68">
        <v>2003</v>
      </c>
      <c r="C10" s="68" t="s">
        <v>26</v>
      </c>
      <c r="D10" s="69">
        <v>56.8</v>
      </c>
      <c r="E10" s="165">
        <v>45</v>
      </c>
      <c r="F10" s="165">
        <v>50</v>
      </c>
      <c r="G10" s="188">
        <v>52</v>
      </c>
      <c r="H10" s="82">
        <v>52</v>
      </c>
      <c r="I10" s="175">
        <v>55</v>
      </c>
      <c r="J10" s="175">
        <v>60</v>
      </c>
      <c r="K10" s="193">
        <v>62</v>
      </c>
      <c r="L10" s="82">
        <v>62</v>
      </c>
      <c r="M10" s="70">
        <v>9</v>
      </c>
      <c r="N10" s="74">
        <v>114</v>
      </c>
      <c r="O10" s="72">
        <f t="shared" si="0"/>
        <v>171.9393497264651</v>
      </c>
    </row>
    <row r="11" spans="1:15" ht="18" customHeight="1">
      <c r="A11" s="138" t="s">
        <v>13</v>
      </c>
      <c r="B11" s="68">
        <v>2001</v>
      </c>
      <c r="C11" s="68" t="s">
        <v>14</v>
      </c>
      <c r="D11" s="69">
        <v>61</v>
      </c>
      <c r="E11" s="165">
        <v>47</v>
      </c>
      <c r="F11" s="165">
        <v>51</v>
      </c>
      <c r="G11" s="171">
        <v>55</v>
      </c>
      <c r="H11" s="82">
        <v>51</v>
      </c>
      <c r="I11" s="175">
        <v>60</v>
      </c>
      <c r="J11" s="175">
        <v>65</v>
      </c>
      <c r="K11" s="193">
        <v>68</v>
      </c>
      <c r="L11" s="82">
        <v>68</v>
      </c>
      <c r="M11" s="70">
        <v>8</v>
      </c>
      <c r="N11" s="74">
        <v>119</v>
      </c>
      <c r="O11" s="72">
        <f t="shared" si="0"/>
        <v>170.62397229209105</v>
      </c>
    </row>
    <row r="12" spans="1:15" ht="15.75">
      <c r="A12" s="138" t="s">
        <v>29</v>
      </c>
      <c r="B12" s="68">
        <v>2001</v>
      </c>
      <c r="C12" s="68" t="s">
        <v>26</v>
      </c>
      <c r="D12" s="69">
        <v>57.3</v>
      </c>
      <c r="E12" s="165">
        <v>55</v>
      </c>
      <c r="F12" s="171">
        <v>58</v>
      </c>
      <c r="G12" s="171">
        <v>58</v>
      </c>
      <c r="H12" s="82">
        <v>55</v>
      </c>
      <c r="I12" s="175">
        <v>65</v>
      </c>
      <c r="J12" s="175">
        <v>70</v>
      </c>
      <c r="K12" s="180">
        <v>73</v>
      </c>
      <c r="L12" s="82">
        <v>70</v>
      </c>
      <c r="M12" s="70">
        <v>7</v>
      </c>
      <c r="N12" s="74">
        <v>125</v>
      </c>
      <c r="O12" s="72">
        <f t="shared" si="0"/>
        <v>187.32795763935664</v>
      </c>
    </row>
    <row r="13" spans="1:15" ht="18" customHeight="1">
      <c r="A13" s="138" t="s">
        <v>72</v>
      </c>
      <c r="B13" s="68">
        <v>2003</v>
      </c>
      <c r="C13" s="68" t="s">
        <v>71</v>
      </c>
      <c r="D13" s="69">
        <v>60.95</v>
      </c>
      <c r="E13" s="165">
        <v>55</v>
      </c>
      <c r="F13" s="165">
        <v>60</v>
      </c>
      <c r="G13" s="171">
        <v>65</v>
      </c>
      <c r="H13" s="82">
        <v>60</v>
      </c>
      <c r="I13" s="180">
        <v>65</v>
      </c>
      <c r="J13" s="175">
        <v>65</v>
      </c>
      <c r="K13" s="192">
        <v>70</v>
      </c>
      <c r="L13" s="82">
        <v>65</v>
      </c>
      <c r="M13" s="70">
        <v>6</v>
      </c>
      <c r="N13" s="74">
        <v>125</v>
      </c>
      <c r="O13" s="72">
        <f t="shared" si="0"/>
        <v>179.3277599023603</v>
      </c>
    </row>
    <row r="14" spans="1:15" ht="18" customHeight="1">
      <c r="A14" s="138" t="s">
        <v>19</v>
      </c>
      <c r="B14" s="68">
        <v>2003</v>
      </c>
      <c r="C14" s="68" t="s">
        <v>12</v>
      </c>
      <c r="D14" s="69">
        <v>59.8</v>
      </c>
      <c r="E14" s="171">
        <v>62</v>
      </c>
      <c r="F14" s="165">
        <v>62</v>
      </c>
      <c r="G14" s="188">
        <v>67</v>
      </c>
      <c r="H14" s="82">
        <v>67</v>
      </c>
      <c r="I14" s="180">
        <v>80</v>
      </c>
      <c r="J14" s="175">
        <v>80</v>
      </c>
      <c r="K14" s="192">
        <v>85</v>
      </c>
      <c r="L14" s="82">
        <v>80</v>
      </c>
      <c r="M14" s="70">
        <v>5</v>
      </c>
      <c r="N14" s="74">
        <v>147</v>
      </c>
      <c r="O14" s="72">
        <f t="shared" si="0"/>
        <v>213.691031485541</v>
      </c>
    </row>
    <row r="15" spans="1:15" ht="18" customHeight="1">
      <c r="A15" s="138" t="s">
        <v>69</v>
      </c>
      <c r="B15" s="68">
        <v>2003</v>
      </c>
      <c r="C15" s="68" t="s">
        <v>42</v>
      </c>
      <c r="D15" s="69">
        <v>60.7</v>
      </c>
      <c r="E15" s="165">
        <v>68</v>
      </c>
      <c r="F15" s="171">
        <v>71</v>
      </c>
      <c r="G15" s="171">
        <v>71</v>
      </c>
      <c r="H15" s="82">
        <v>68</v>
      </c>
      <c r="I15" s="180">
        <v>85</v>
      </c>
      <c r="J15" s="175">
        <v>85</v>
      </c>
      <c r="K15" s="192">
        <v>90</v>
      </c>
      <c r="L15" s="82">
        <v>85</v>
      </c>
      <c r="M15" s="70">
        <v>4</v>
      </c>
      <c r="N15" s="74">
        <v>153</v>
      </c>
      <c r="O15" s="72">
        <f t="shared" si="0"/>
        <v>220.11870407516128</v>
      </c>
    </row>
    <row r="16" spans="1:15" ht="15.75">
      <c r="A16" s="138" t="s">
        <v>73</v>
      </c>
      <c r="B16" s="68">
        <v>2002</v>
      </c>
      <c r="C16" s="68" t="s">
        <v>12</v>
      </c>
      <c r="D16" s="69">
        <v>61.8</v>
      </c>
      <c r="E16" s="171">
        <v>75</v>
      </c>
      <c r="F16" s="165">
        <v>75</v>
      </c>
      <c r="G16" s="188">
        <v>81</v>
      </c>
      <c r="H16" s="82">
        <v>81</v>
      </c>
      <c r="I16" s="175">
        <v>95</v>
      </c>
      <c r="J16" s="175">
        <v>101</v>
      </c>
      <c r="K16" s="192">
        <v>103</v>
      </c>
      <c r="L16" s="82">
        <v>101</v>
      </c>
      <c r="M16" s="70">
        <v>2</v>
      </c>
      <c r="N16" s="74">
        <v>182</v>
      </c>
      <c r="O16" s="72">
        <f t="shared" si="0"/>
        <v>258.6463236272505</v>
      </c>
    </row>
    <row r="17" spans="1:15" ht="18" customHeight="1">
      <c r="A17" s="138" t="s">
        <v>76</v>
      </c>
      <c r="B17" s="68">
        <v>2000</v>
      </c>
      <c r="C17" s="68" t="s">
        <v>26</v>
      </c>
      <c r="D17" s="69">
        <v>58.65</v>
      </c>
      <c r="E17" s="165">
        <v>77</v>
      </c>
      <c r="F17" s="171">
        <v>81</v>
      </c>
      <c r="G17" s="171">
        <v>82</v>
      </c>
      <c r="H17" s="82">
        <v>77</v>
      </c>
      <c r="I17" s="175">
        <v>90</v>
      </c>
      <c r="J17" s="175">
        <v>93</v>
      </c>
      <c r="K17" s="193">
        <v>95</v>
      </c>
      <c r="L17" s="82">
        <v>95</v>
      </c>
      <c r="M17" s="70">
        <v>3</v>
      </c>
      <c r="N17" s="74">
        <v>172</v>
      </c>
      <c r="O17" s="72">
        <f t="shared" si="0"/>
        <v>253.48139610971685</v>
      </c>
    </row>
    <row r="18" spans="1:15" ht="15.75">
      <c r="A18" s="138" t="s">
        <v>28</v>
      </c>
      <c r="B18" s="68">
        <v>2003</v>
      </c>
      <c r="C18" s="68" t="s">
        <v>26</v>
      </c>
      <c r="D18" s="69">
        <v>58.85</v>
      </c>
      <c r="E18" s="171">
        <v>84</v>
      </c>
      <c r="F18" s="171">
        <v>84</v>
      </c>
      <c r="G18" s="171">
        <v>84</v>
      </c>
      <c r="H18" s="82">
        <v>0</v>
      </c>
      <c r="I18" s="175">
        <v>104</v>
      </c>
      <c r="J18" s="175">
        <v>107</v>
      </c>
      <c r="K18" s="192">
        <v>110</v>
      </c>
      <c r="L18" s="82">
        <v>107</v>
      </c>
      <c r="M18" s="70">
        <v>14</v>
      </c>
      <c r="N18" s="74">
        <v>0</v>
      </c>
      <c r="O18" s="72">
        <f t="shared" si="0"/>
        <v>0</v>
      </c>
    </row>
    <row r="19" spans="1:15" ht="15.75">
      <c r="A19" s="138" t="s">
        <v>74</v>
      </c>
      <c r="B19" s="68">
        <v>1997</v>
      </c>
      <c r="C19" s="68" t="s">
        <v>12</v>
      </c>
      <c r="D19" s="69">
        <v>61.9</v>
      </c>
      <c r="E19" s="165">
        <v>100</v>
      </c>
      <c r="F19" s="165">
        <v>103</v>
      </c>
      <c r="G19" s="171">
        <v>107</v>
      </c>
      <c r="H19" s="82">
        <v>103</v>
      </c>
      <c r="I19" s="175">
        <v>115</v>
      </c>
      <c r="J19" s="175">
        <v>118</v>
      </c>
      <c r="K19" s="192">
        <v>122</v>
      </c>
      <c r="L19" s="82">
        <v>118</v>
      </c>
      <c r="M19" s="70">
        <v>1</v>
      </c>
      <c r="N19" s="74">
        <v>221</v>
      </c>
      <c r="O19" s="72">
        <f t="shared" si="0"/>
        <v>313.7269293519444</v>
      </c>
    </row>
    <row r="20" spans="1:15" ht="15.75">
      <c r="A20" s="218" t="s">
        <v>139</v>
      </c>
      <c r="B20" s="219"/>
      <c r="C20" s="219"/>
      <c r="D20" s="219"/>
      <c r="E20" s="219"/>
      <c r="F20" s="219"/>
      <c r="G20" s="219"/>
      <c r="H20" s="219"/>
      <c r="I20" s="219"/>
      <c r="J20" s="219"/>
      <c r="K20" s="219"/>
      <c r="L20" s="219"/>
      <c r="M20" s="219"/>
      <c r="N20" s="220"/>
      <c r="O20" s="72">
        <f>IF(N20=0,0,10^(0.794358141*LOG10(D20/174.393)^2)*N20)</f>
        <v>0</v>
      </c>
    </row>
    <row r="21" spans="1:15" ht="15.75">
      <c r="A21" s="67" t="s">
        <v>81</v>
      </c>
      <c r="B21" s="68">
        <v>2006</v>
      </c>
      <c r="C21" s="68" t="s">
        <v>130</v>
      </c>
      <c r="D21" s="69">
        <v>66.4</v>
      </c>
      <c r="E21" s="165">
        <v>32</v>
      </c>
      <c r="F21" s="189">
        <v>35</v>
      </c>
      <c r="G21" s="190">
        <v>36</v>
      </c>
      <c r="H21" s="82">
        <v>35</v>
      </c>
      <c r="I21" s="173">
        <v>40</v>
      </c>
      <c r="J21" s="191">
        <v>43</v>
      </c>
      <c r="K21" s="191">
        <v>43</v>
      </c>
      <c r="L21" s="82">
        <v>40</v>
      </c>
      <c r="M21" s="70"/>
      <c r="N21" s="74">
        <v>75</v>
      </c>
      <c r="O21" s="72">
        <f>IF(N21=0,0,10^(0.75194503*LOG10(D21/174.393)^2)*N21)</f>
        <v>101.69533712524</v>
      </c>
    </row>
    <row r="22" spans="1:15" ht="15.75">
      <c r="A22" s="67"/>
      <c r="B22" s="68"/>
      <c r="C22" s="68"/>
      <c r="D22" s="69"/>
      <c r="E22" s="81"/>
      <c r="F22" s="83"/>
      <c r="G22" s="86"/>
      <c r="H22" s="82"/>
      <c r="I22" s="83"/>
      <c r="J22" s="86"/>
      <c r="K22" s="86"/>
      <c r="L22" s="82"/>
      <c r="M22" s="70"/>
      <c r="N22" s="74"/>
      <c r="O22" s="72">
        <f>IF(N22=0,0,10^(0.794358141*'3'!O14LOG10(D22/174.393)^2)*N22)</f>
        <v>0</v>
      </c>
    </row>
    <row r="23" spans="1:15" ht="15.75">
      <c r="A23" s="87"/>
      <c r="B23" s="88"/>
      <c r="C23" s="221" t="s">
        <v>140</v>
      </c>
      <c r="D23" s="221"/>
      <c r="E23" s="221"/>
      <c r="F23" s="221"/>
      <c r="G23" s="221"/>
      <c r="H23" s="221"/>
      <c r="I23" s="221"/>
      <c r="J23" s="221"/>
      <c r="K23" s="94"/>
      <c r="L23" s="93"/>
      <c r="M23" s="95"/>
      <c r="N23" s="96"/>
      <c r="O23" s="97"/>
    </row>
    <row r="24" spans="1:15" ht="15.75">
      <c r="A24" s="73" t="s">
        <v>92</v>
      </c>
      <c r="B24" s="68">
        <v>2002</v>
      </c>
      <c r="C24" s="68" t="s">
        <v>71</v>
      </c>
      <c r="D24" s="69">
        <v>76.15</v>
      </c>
      <c r="E24" s="171">
        <v>50</v>
      </c>
      <c r="F24" s="175">
        <v>50</v>
      </c>
      <c r="G24" s="177">
        <v>55</v>
      </c>
      <c r="H24" s="82">
        <v>50</v>
      </c>
      <c r="I24" s="165">
        <v>65</v>
      </c>
      <c r="J24" s="185">
        <v>70</v>
      </c>
      <c r="K24" s="178">
        <v>72</v>
      </c>
      <c r="L24" s="82">
        <v>70</v>
      </c>
      <c r="M24" s="70"/>
      <c r="N24" s="71">
        <v>120</v>
      </c>
      <c r="O24" s="98">
        <v>150.68</v>
      </c>
    </row>
    <row r="25" spans="1:15" ht="15.75">
      <c r="A25" s="73"/>
      <c r="B25" s="68"/>
      <c r="C25" s="68"/>
      <c r="D25" s="69"/>
      <c r="E25" s="81"/>
      <c r="F25" s="83"/>
      <c r="G25" s="84"/>
      <c r="H25" s="82"/>
      <c r="I25" s="81"/>
      <c r="J25" s="84"/>
      <c r="K25" s="100"/>
      <c r="L25" s="82"/>
      <c r="M25" s="70"/>
      <c r="N25" s="71"/>
      <c r="O25" s="98">
        <v>0</v>
      </c>
    </row>
  </sheetData>
  <sheetProtection/>
  <mergeCells count="4">
    <mergeCell ref="A1:M1"/>
    <mergeCell ref="A2:M2"/>
    <mergeCell ref="A20:N20"/>
    <mergeCell ref="C23:J2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9"/>
  <sheetViews>
    <sheetView tabSelected="1" zoomScalePageLayoutView="0" workbookViewId="0" topLeftCell="A1">
      <selection activeCell="N22" sqref="N22"/>
    </sheetView>
  </sheetViews>
  <sheetFormatPr defaultColWidth="9.00390625" defaultRowHeight="15.75"/>
  <cols>
    <col min="1" max="1" width="18.125" style="0" customWidth="1"/>
    <col min="2" max="2" width="6.875" style="0" customWidth="1"/>
    <col min="3" max="3" width="6.625" style="0" customWidth="1"/>
    <col min="4" max="4" width="5.50390625" style="0" customWidth="1"/>
    <col min="8" max="8" width="6.75390625" style="0" customWidth="1"/>
    <col min="12" max="12" width="7.00390625" style="0" customWidth="1"/>
    <col min="13" max="13" width="5.375" style="0" customWidth="1"/>
    <col min="14" max="14" width="6.125" style="0" customWidth="1"/>
    <col min="15" max="15" width="10.50390625" style="0" customWidth="1"/>
  </cols>
  <sheetData>
    <row r="1" spans="1:15" ht="15.75">
      <c r="A1" s="197" t="s">
        <v>0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52"/>
      <c r="N1" s="13"/>
      <c r="O1" s="14"/>
    </row>
    <row r="2" spans="1:15" ht="15.75">
      <c r="A2" s="198" t="s">
        <v>103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5"/>
      <c r="N2" s="13"/>
      <c r="O2" s="14"/>
    </row>
    <row r="3" spans="1:14" ht="15.75">
      <c r="A3" s="199" t="s">
        <v>1</v>
      </c>
      <c r="B3" s="200" t="s">
        <v>2</v>
      </c>
      <c r="C3" s="200" t="s">
        <v>3</v>
      </c>
      <c r="D3" s="201" t="s">
        <v>25</v>
      </c>
      <c r="E3" s="202" t="s">
        <v>4</v>
      </c>
      <c r="F3" s="202"/>
      <c r="G3" s="202"/>
      <c r="H3" s="202"/>
      <c r="I3" s="203" t="s">
        <v>5</v>
      </c>
      <c r="J3" s="204"/>
      <c r="K3" s="205"/>
      <c r="L3" s="25"/>
      <c r="M3" s="208" t="s">
        <v>7</v>
      </c>
      <c r="N3" s="209" t="s">
        <v>38</v>
      </c>
    </row>
    <row r="4" spans="1:14" ht="15.75">
      <c r="A4" s="199"/>
      <c r="B4" s="200"/>
      <c r="C4" s="200"/>
      <c r="D4" s="201"/>
      <c r="E4" s="24" t="s">
        <v>8</v>
      </c>
      <c r="F4" s="24" t="s">
        <v>9</v>
      </c>
      <c r="G4" s="24" t="s">
        <v>10</v>
      </c>
      <c r="H4" s="25" t="s">
        <v>11</v>
      </c>
      <c r="I4" s="24" t="s">
        <v>8</v>
      </c>
      <c r="J4" s="24" t="s">
        <v>9</v>
      </c>
      <c r="K4" s="24" t="s">
        <v>10</v>
      </c>
      <c r="L4" s="27" t="s">
        <v>11</v>
      </c>
      <c r="M4" s="208"/>
      <c r="N4" s="209"/>
    </row>
    <row r="5" spans="1:15" ht="15.75">
      <c r="A5" s="217" t="s">
        <v>78</v>
      </c>
      <c r="B5" s="222"/>
      <c r="C5" s="222"/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3"/>
    </row>
    <row r="6" spans="1:15" ht="15" customHeight="1">
      <c r="A6" s="101" t="s">
        <v>80</v>
      </c>
      <c r="B6" s="68">
        <v>2005</v>
      </c>
      <c r="C6" s="68" t="s">
        <v>55</v>
      </c>
      <c r="D6" s="69">
        <v>64.45</v>
      </c>
      <c r="E6" s="165">
        <v>30</v>
      </c>
      <c r="F6" s="165">
        <v>35</v>
      </c>
      <c r="G6" s="165">
        <v>38</v>
      </c>
      <c r="H6" s="82">
        <v>38</v>
      </c>
      <c r="I6" s="175">
        <v>47</v>
      </c>
      <c r="J6" s="180">
        <v>52</v>
      </c>
      <c r="K6" s="180">
        <v>52</v>
      </c>
      <c r="L6" s="82">
        <v>47</v>
      </c>
      <c r="M6" s="70">
        <v>6</v>
      </c>
      <c r="N6" s="71">
        <v>85</v>
      </c>
      <c r="O6" s="72">
        <f aca="true" t="shared" si="0" ref="O6:O19">IF(N6=0,0,10^(0.75194503*LOG10(D6/174.393)^2)*N6)</f>
        <v>117.47592415874486</v>
      </c>
    </row>
    <row r="7" spans="1:15" ht="15" customHeight="1">
      <c r="A7" s="67" t="s">
        <v>81</v>
      </c>
      <c r="B7" s="68">
        <v>2006</v>
      </c>
      <c r="C7" s="68" t="s">
        <v>130</v>
      </c>
      <c r="D7" s="69">
        <v>66.4</v>
      </c>
      <c r="E7" s="165">
        <v>32</v>
      </c>
      <c r="F7" s="173">
        <v>35</v>
      </c>
      <c r="G7" s="194">
        <v>36</v>
      </c>
      <c r="H7" s="82">
        <v>35</v>
      </c>
      <c r="I7" s="173">
        <v>40</v>
      </c>
      <c r="J7" s="191">
        <v>43</v>
      </c>
      <c r="K7" s="191">
        <v>43</v>
      </c>
      <c r="L7" s="82">
        <v>40</v>
      </c>
      <c r="M7" s="70">
        <v>7</v>
      </c>
      <c r="N7" s="74">
        <v>75</v>
      </c>
      <c r="O7" s="72">
        <f t="shared" si="0"/>
        <v>101.69533712524</v>
      </c>
    </row>
    <row r="8" spans="1:15" ht="15" customHeight="1">
      <c r="A8" s="101" t="s">
        <v>17</v>
      </c>
      <c r="B8" s="68">
        <v>2006</v>
      </c>
      <c r="C8" s="68" t="s">
        <v>14</v>
      </c>
      <c r="D8" s="69">
        <v>67</v>
      </c>
      <c r="E8" s="171">
        <v>39</v>
      </c>
      <c r="F8" s="165">
        <v>39</v>
      </c>
      <c r="G8" s="165">
        <v>41</v>
      </c>
      <c r="H8" s="82">
        <v>41</v>
      </c>
      <c r="I8" s="175">
        <v>50</v>
      </c>
      <c r="J8" s="175">
        <v>53</v>
      </c>
      <c r="K8" s="175">
        <v>55</v>
      </c>
      <c r="L8" s="82">
        <v>55</v>
      </c>
      <c r="M8" s="70">
        <v>5</v>
      </c>
      <c r="N8" s="71">
        <v>96</v>
      </c>
      <c r="O8" s="72">
        <f t="shared" si="0"/>
        <v>129.43705478997208</v>
      </c>
    </row>
    <row r="9" spans="1:15" ht="15" customHeight="1">
      <c r="A9" s="101" t="s">
        <v>16</v>
      </c>
      <c r="B9" s="68">
        <v>2006</v>
      </c>
      <c r="C9" s="68" t="s">
        <v>14</v>
      </c>
      <c r="D9" s="69">
        <v>63.5</v>
      </c>
      <c r="E9" s="171">
        <v>43</v>
      </c>
      <c r="F9" s="171">
        <v>43</v>
      </c>
      <c r="G9" s="171">
        <v>43</v>
      </c>
      <c r="H9" s="82" t="s">
        <v>143</v>
      </c>
      <c r="I9" s="175">
        <v>53</v>
      </c>
      <c r="J9" s="175">
        <v>55</v>
      </c>
      <c r="K9" s="175">
        <v>58</v>
      </c>
      <c r="L9" s="82">
        <v>58</v>
      </c>
      <c r="M9" s="70">
        <v>9</v>
      </c>
      <c r="N9" s="71">
        <v>0</v>
      </c>
      <c r="O9" s="72">
        <f t="shared" si="0"/>
        <v>0</v>
      </c>
    </row>
    <row r="10" spans="1:15" ht="15" customHeight="1">
      <c r="A10" s="139" t="s">
        <v>83</v>
      </c>
      <c r="B10" s="68">
        <v>2002</v>
      </c>
      <c r="C10" s="68" t="s">
        <v>12</v>
      </c>
      <c r="D10" s="69">
        <v>64.05</v>
      </c>
      <c r="E10" s="171">
        <v>70</v>
      </c>
      <c r="F10" s="171">
        <v>70</v>
      </c>
      <c r="G10" s="171">
        <v>70</v>
      </c>
      <c r="H10" s="82" t="s">
        <v>143</v>
      </c>
      <c r="I10" s="175">
        <v>85</v>
      </c>
      <c r="J10" s="175">
        <v>90</v>
      </c>
      <c r="K10" s="180">
        <v>95</v>
      </c>
      <c r="L10" s="82">
        <v>90</v>
      </c>
      <c r="M10" s="70">
        <v>8</v>
      </c>
      <c r="N10" s="71">
        <v>0</v>
      </c>
      <c r="O10" s="72">
        <f t="shared" si="0"/>
        <v>0</v>
      </c>
    </row>
    <row r="11" spans="1:15" ht="15" customHeight="1">
      <c r="A11" s="101" t="s">
        <v>35</v>
      </c>
      <c r="B11" s="68">
        <v>2003</v>
      </c>
      <c r="C11" s="68" t="s">
        <v>26</v>
      </c>
      <c r="D11" s="69">
        <v>65.75</v>
      </c>
      <c r="E11" s="165">
        <v>75</v>
      </c>
      <c r="F11" s="171">
        <v>80</v>
      </c>
      <c r="G11" s="171">
        <v>80</v>
      </c>
      <c r="H11" s="82">
        <v>75</v>
      </c>
      <c r="I11" s="175">
        <v>85</v>
      </c>
      <c r="J11" s="175">
        <v>90</v>
      </c>
      <c r="K11" s="180">
        <v>93</v>
      </c>
      <c r="L11" s="82">
        <v>90</v>
      </c>
      <c r="M11" s="70">
        <v>4</v>
      </c>
      <c r="N11" s="71">
        <v>165</v>
      </c>
      <c r="O11" s="72">
        <f t="shared" si="0"/>
        <v>225.129228790822</v>
      </c>
    </row>
    <row r="12" spans="1:15" ht="15" customHeight="1">
      <c r="A12" s="139" t="s">
        <v>82</v>
      </c>
      <c r="B12" s="68">
        <v>2001</v>
      </c>
      <c r="C12" s="68" t="s">
        <v>42</v>
      </c>
      <c r="D12" s="69">
        <v>62.3</v>
      </c>
      <c r="E12" s="165">
        <v>80</v>
      </c>
      <c r="F12" s="171">
        <v>85</v>
      </c>
      <c r="G12" s="171">
        <v>85</v>
      </c>
      <c r="H12" s="82">
        <v>80</v>
      </c>
      <c r="I12" s="175">
        <v>100</v>
      </c>
      <c r="J12" s="175">
        <v>105</v>
      </c>
      <c r="K12" s="180">
        <v>107</v>
      </c>
      <c r="L12" s="82">
        <v>105</v>
      </c>
      <c r="M12" s="70">
        <v>3</v>
      </c>
      <c r="N12" s="71">
        <v>185</v>
      </c>
      <c r="O12" s="72">
        <f t="shared" si="0"/>
        <v>261.48373354793074</v>
      </c>
    </row>
    <row r="13" spans="1:15" ht="15" customHeight="1">
      <c r="A13" s="187" t="s">
        <v>84</v>
      </c>
      <c r="B13" s="68">
        <v>2000</v>
      </c>
      <c r="C13" s="68" t="s">
        <v>12</v>
      </c>
      <c r="D13" s="69">
        <v>67.3</v>
      </c>
      <c r="E13" s="171">
        <v>85</v>
      </c>
      <c r="F13" s="165">
        <v>85</v>
      </c>
      <c r="G13" s="171">
        <v>88</v>
      </c>
      <c r="H13" s="82">
        <v>85</v>
      </c>
      <c r="I13" s="175">
        <v>105</v>
      </c>
      <c r="J13" s="175">
        <v>110</v>
      </c>
      <c r="K13" s="180">
        <v>115</v>
      </c>
      <c r="L13" s="82">
        <v>110</v>
      </c>
      <c r="M13" s="70">
        <v>2</v>
      </c>
      <c r="N13" s="71">
        <v>195</v>
      </c>
      <c r="O13" s="72">
        <f t="shared" si="0"/>
        <v>262.1878492300069</v>
      </c>
    </row>
    <row r="14" spans="1:15" ht="15" customHeight="1">
      <c r="A14" s="101" t="s">
        <v>79</v>
      </c>
      <c r="B14" s="68">
        <v>1987</v>
      </c>
      <c r="C14" s="68" t="s">
        <v>14</v>
      </c>
      <c r="D14" s="69">
        <v>68.4</v>
      </c>
      <c r="E14" s="165">
        <v>90</v>
      </c>
      <c r="F14" s="165">
        <v>95</v>
      </c>
      <c r="G14" s="165">
        <v>100</v>
      </c>
      <c r="H14" s="82">
        <v>100</v>
      </c>
      <c r="I14" s="175">
        <v>120</v>
      </c>
      <c r="J14" s="175">
        <v>125</v>
      </c>
      <c r="K14" s="180">
        <v>131</v>
      </c>
      <c r="L14" s="82">
        <v>125</v>
      </c>
      <c r="M14" s="70">
        <v>1</v>
      </c>
      <c r="N14" s="71">
        <v>225</v>
      </c>
      <c r="O14" s="72">
        <f t="shared" si="0"/>
        <v>299.515339161902</v>
      </c>
    </row>
    <row r="15" spans="1:15" ht="15" customHeight="1">
      <c r="A15" s="67" t="s">
        <v>20</v>
      </c>
      <c r="B15" s="68">
        <v>2003</v>
      </c>
      <c r="C15" s="68" t="s">
        <v>12</v>
      </c>
      <c r="D15" s="69">
        <v>68.7</v>
      </c>
      <c r="E15" s="81">
        <v>87</v>
      </c>
      <c r="F15" s="81">
        <v>90</v>
      </c>
      <c r="G15" s="81">
        <v>93</v>
      </c>
      <c r="H15" s="82">
        <v>93</v>
      </c>
      <c r="I15" s="180">
        <v>115</v>
      </c>
      <c r="J15" s="180">
        <v>118</v>
      </c>
      <c r="K15" s="180">
        <v>118</v>
      </c>
      <c r="L15" s="82">
        <v>0</v>
      </c>
      <c r="M15" s="70">
        <v>10</v>
      </c>
      <c r="N15" s="71">
        <v>0</v>
      </c>
      <c r="O15" s="72">
        <f t="shared" si="0"/>
        <v>0</v>
      </c>
    </row>
    <row r="16" spans="1:15" ht="15" customHeight="1" hidden="1">
      <c r="A16" s="67"/>
      <c r="B16" s="68"/>
      <c r="C16" s="68"/>
      <c r="D16" s="69"/>
      <c r="E16" s="81"/>
      <c r="F16" s="81"/>
      <c r="G16" s="81"/>
      <c r="H16" s="82"/>
      <c r="I16" s="83"/>
      <c r="J16" s="83"/>
      <c r="K16" s="83"/>
      <c r="L16" s="82"/>
      <c r="M16" s="70"/>
      <c r="N16" s="71"/>
      <c r="O16" s="72">
        <f t="shared" si="0"/>
        <v>0</v>
      </c>
    </row>
    <row r="17" spans="1:15" ht="15" customHeight="1" hidden="1">
      <c r="A17" s="67"/>
      <c r="B17" s="68"/>
      <c r="C17" s="68"/>
      <c r="D17" s="69"/>
      <c r="E17" s="81"/>
      <c r="F17" s="81"/>
      <c r="G17" s="81"/>
      <c r="H17" s="82"/>
      <c r="I17" s="83"/>
      <c r="J17" s="83"/>
      <c r="K17" s="83"/>
      <c r="L17" s="82"/>
      <c r="M17" s="70"/>
      <c r="N17" s="71"/>
      <c r="O17" s="72">
        <f t="shared" si="0"/>
        <v>0</v>
      </c>
    </row>
    <row r="18" spans="1:15" ht="15" customHeight="1" hidden="1">
      <c r="A18" s="67"/>
      <c r="B18" s="68"/>
      <c r="C18" s="68"/>
      <c r="D18" s="69"/>
      <c r="E18" s="81"/>
      <c r="F18" s="81"/>
      <c r="G18" s="81"/>
      <c r="H18" s="82"/>
      <c r="I18" s="83"/>
      <c r="J18" s="83"/>
      <c r="K18" s="83"/>
      <c r="L18" s="82"/>
      <c r="M18" s="70"/>
      <c r="N18" s="71"/>
      <c r="O18" s="72">
        <f t="shared" si="0"/>
        <v>0</v>
      </c>
    </row>
    <row r="19" spans="1:15" ht="15" customHeight="1" hidden="1">
      <c r="A19" s="67"/>
      <c r="B19" s="68"/>
      <c r="C19" s="68"/>
      <c r="D19" s="69"/>
      <c r="E19" s="81"/>
      <c r="F19" s="81"/>
      <c r="G19" s="81"/>
      <c r="H19" s="82"/>
      <c r="I19" s="83"/>
      <c r="J19" s="83"/>
      <c r="K19" s="83"/>
      <c r="L19" s="82"/>
      <c r="M19" s="70"/>
      <c r="N19" s="71"/>
      <c r="O19" s="72">
        <f t="shared" si="0"/>
        <v>0</v>
      </c>
    </row>
  </sheetData>
  <sheetProtection/>
  <mergeCells count="11">
    <mergeCell ref="I3:K3"/>
    <mergeCell ref="A1:L1"/>
    <mergeCell ref="A2:L2"/>
    <mergeCell ref="B3:B4"/>
    <mergeCell ref="A5:O5"/>
    <mergeCell ref="A3:A4"/>
    <mergeCell ref="M3:M4"/>
    <mergeCell ref="N3:N4"/>
    <mergeCell ref="C3:C4"/>
    <mergeCell ref="D3:D4"/>
    <mergeCell ref="E3:H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9"/>
  <sheetViews>
    <sheetView zoomScale="80" zoomScaleNormal="80" zoomScalePageLayoutView="0" workbookViewId="0" topLeftCell="A1">
      <selection activeCell="Q21" sqref="Q21"/>
    </sheetView>
  </sheetViews>
  <sheetFormatPr defaultColWidth="9.00390625" defaultRowHeight="15.75"/>
  <cols>
    <col min="1" max="1" width="26.00390625" style="0" customWidth="1"/>
    <col min="13" max="13" width="3.50390625" style="0" customWidth="1"/>
  </cols>
  <sheetData>
    <row r="1" spans="1:15" ht="15.75">
      <c r="A1" s="197" t="s">
        <v>0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3"/>
      <c r="O1" s="14"/>
    </row>
    <row r="2" spans="1:15" ht="15.75">
      <c r="A2" s="198" t="s">
        <v>103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3"/>
      <c r="O2" s="14"/>
    </row>
    <row r="3" spans="1:15" ht="15.75">
      <c r="A3" s="15"/>
      <c r="B3" s="15"/>
      <c r="C3" s="15"/>
      <c r="D3" s="16"/>
      <c r="E3" s="15"/>
      <c r="F3" s="15"/>
      <c r="G3" s="15"/>
      <c r="H3" s="17"/>
      <c r="I3" s="15"/>
      <c r="J3" s="15"/>
      <c r="K3" s="15"/>
      <c r="L3" s="17"/>
      <c r="M3" s="15"/>
      <c r="N3" s="13"/>
      <c r="O3" s="14"/>
    </row>
    <row r="4" spans="1:15" ht="15.75">
      <c r="A4" s="18"/>
      <c r="B4" s="19"/>
      <c r="C4" s="18"/>
      <c r="D4" s="20"/>
      <c r="E4" s="19"/>
      <c r="F4" s="19"/>
      <c r="G4" s="19"/>
      <c r="H4" s="21"/>
      <c r="I4" s="19"/>
      <c r="J4" s="19"/>
      <c r="K4" s="19"/>
      <c r="L4" s="22"/>
      <c r="M4" s="23"/>
      <c r="N4" s="13"/>
      <c r="O4" s="14"/>
    </row>
    <row r="5" spans="1:15" ht="15.75">
      <c r="A5" s="229" t="s">
        <v>1</v>
      </c>
      <c r="B5" s="230" t="s">
        <v>2</v>
      </c>
      <c r="C5" s="230" t="s">
        <v>3</v>
      </c>
      <c r="D5" s="231" t="s">
        <v>25</v>
      </c>
      <c r="E5" s="227" t="s">
        <v>4</v>
      </c>
      <c r="F5" s="227"/>
      <c r="G5" s="227"/>
      <c r="H5" s="227"/>
      <c r="I5" s="224" t="s">
        <v>5</v>
      </c>
      <c r="J5" s="225"/>
      <c r="K5" s="226"/>
      <c r="L5" s="102"/>
      <c r="M5" s="102" t="s">
        <v>7</v>
      </c>
      <c r="N5" s="227" t="s">
        <v>6</v>
      </c>
      <c r="O5" s="228"/>
    </row>
    <row r="6" spans="1:15" ht="15.75">
      <c r="A6" s="229"/>
      <c r="B6" s="230"/>
      <c r="C6" s="230"/>
      <c r="D6" s="231"/>
      <c r="E6" s="102" t="s">
        <v>8</v>
      </c>
      <c r="F6" s="102" t="s">
        <v>9</v>
      </c>
      <c r="G6" s="102" t="s">
        <v>10</v>
      </c>
      <c r="H6" s="102" t="s">
        <v>11</v>
      </c>
      <c r="I6" s="102" t="s">
        <v>8</v>
      </c>
      <c r="J6" s="102" t="s">
        <v>9</v>
      </c>
      <c r="K6" s="102" t="s">
        <v>10</v>
      </c>
      <c r="L6" s="102" t="s">
        <v>11</v>
      </c>
      <c r="M6" s="102"/>
      <c r="N6" s="227"/>
      <c r="O6" s="228"/>
    </row>
    <row r="7" spans="1:15" ht="15.75">
      <c r="A7" s="103"/>
      <c r="B7" s="99"/>
      <c r="C7" s="99"/>
      <c r="D7" s="104"/>
      <c r="E7" s="105"/>
      <c r="F7" s="106" t="s">
        <v>85</v>
      </c>
      <c r="G7" s="107"/>
      <c r="H7" s="108"/>
      <c r="I7" s="105"/>
      <c r="J7" s="107"/>
      <c r="K7" s="109"/>
      <c r="L7" s="108"/>
      <c r="M7" s="110"/>
      <c r="N7" s="111"/>
      <c r="O7" s="112"/>
    </row>
    <row r="8" spans="1:15" ht="15" customHeight="1">
      <c r="A8" s="67" t="s">
        <v>87</v>
      </c>
      <c r="B8" s="68">
        <v>2007</v>
      </c>
      <c r="C8" s="68" t="s">
        <v>26</v>
      </c>
      <c r="D8" s="69">
        <v>74.75</v>
      </c>
      <c r="E8" s="165">
        <v>17</v>
      </c>
      <c r="F8" s="165">
        <v>20</v>
      </c>
      <c r="G8" s="165">
        <v>22</v>
      </c>
      <c r="H8" s="82">
        <v>22</v>
      </c>
      <c r="I8" s="175">
        <v>25</v>
      </c>
      <c r="J8" s="175">
        <v>27</v>
      </c>
      <c r="K8" s="180">
        <v>30</v>
      </c>
      <c r="L8" s="82">
        <v>27</v>
      </c>
      <c r="M8" s="70">
        <v>8</v>
      </c>
      <c r="N8" s="71">
        <v>49</v>
      </c>
      <c r="O8" s="72">
        <f>IF(N8=0,0,10^(0.75194503*LOG10(D8/174.393)^2)*N8)</f>
        <v>61.94154381350623</v>
      </c>
    </row>
    <row r="9" spans="1:15" ht="15" customHeight="1">
      <c r="A9" s="73" t="s">
        <v>92</v>
      </c>
      <c r="B9" s="68">
        <v>2002</v>
      </c>
      <c r="C9" s="68" t="s">
        <v>71</v>
      </c>
      <c r="D9" s="69">
        <v>76.15</v>
      </c>
      <c r="E9" s="171">
        <v>50</v>
      </c>
      <c r="F9" s="175">
        <v>50</v>
      </c>
      <c r="G9" s="177">
        <v>55</v>
      </c>
      <c r="H9" s="82">
        <v>50</v>
      </c>
      <c r="I9" s="165">
        <v>65</v>
      </c>
      <c r="J9" s="185">
        <v>70</v>
      </c>
      <c r="K9" s="178">
        <v>72</v>
      </c>
      <c r="L9" s="82">
        <v>70</v>
      </c>
      <c r="M9" s="70">
        <v>7</v>
      </c>
      <c r="N9" s="71">
        <v>120</v>
      </c>
      <c r="O9" s="72">
        <v>150.68</v>
      </c>
    </row>
    <row r="10" spans="1:15" ht="15" customHeight="1">
      <c r="A10" s="67" t="s">
        <v>88</v>
      </c>
      <c r="B10" s="68">
        <v>2004</v>
      </c>
      <c r="C10" s="68" t="s">
        <v>55</v>
      </c>
      <c r="D10" s="69">
        <v>77</v>
      </c>
      <c r="E10" s="165">
        <v>65</v>
      </c>
      <c r="F10" s="165">
        <v>70</v>
      </c>
      <c r="G10" s="165">
        <v>73</v>
      </c>
      <c r="H10" s="82">
        <v>73</v>
      </c>
      <c r="I10" s="175">
        <v>80</v>
      </c>
      <c r="J10" s="175">
        <v>85</v>
      </c>
      <c r="K10" s="175">
        <v>88</v>
      </c>
      <c r="L10" s="82">
        <v>88</v>
      </c>
      <c r="M10" s="70">
        <v>5</v>
      </c>
      <c r="N10" s="71">
        <v>161</v>
      </c>
      <c r="O10" s="72">
        <f aca="true" t="shared" si="0" ref="O10:O19">IF(N10=0,0,10^(0.75194503*LOG10(D10/174.393)^2)*N10)</f>
        <v>200.267377025891</v>
      </c>
    </row>
    <row r="11" spans="1:15" ht="15" customHeight="1">
      <c r="A11" s="67" t="s">
        <v>15</v>
      </c>
      <c r="B11" s="68">
        <v>2001</v>
      </c>
      <c r="C11" s="68" t="s">
        <v>14</v>
      </c>
      <c r="D11" s="69">
        <v>69.4</v>
      </c>
      <c r="E11" s="165">
        <v>68</v>
      </c>
      <c r="F11" s="165">
        <v>71</v>
      </c>
      <c r="G11" s="171">
        <v>75</v>
      </c>
      <c r="H11" s="82">
        <v>71</v>
      </c>
      <c r="I11" s="175">
        <v>90</v>
      </c>
      <c r="J11" s="180">
        <v>100</v>
      </c>
      <c r="K11" s="180">
        <v>100</v>
      </c>
      <c r="L11" s="82">
        <v>90</v>
      </c>
      <c r="M11" s="70">
        <v>6</v>
      </c>
      <c r="N11" s="71">
        <v>161</v>
      </c>
      <c r="O11" s="72">
        <f t="shared" si="0"/>
        <v>212.44137969554586</v>
      </c>
    </row>
    <row r="12" spans="1:15" ht="15" customHeight="1">
      <c r="A12" s="73" t="s">
        <v>86</v>
      </c>
      <c r="B12" s="68">
        <v>2002</v>
      </c>
      <c r="C12" s="68" t="s">
        <v>14</v>
      </c>
      <c r="D12" s="69">
        <v>70</v>
      </c>
      <c r="E12" s="165">
        <v>80</v>
      </c>
      <c r="F12" s="165">
        <v>85</v>
      </c>
      <c r="G12" s="171">
        <v>88</v>
      </c>
      <c r="H12" s="82">
        <v>85</v>
      </c>
      <c r="I12" s="175">
        <v>95</v>
      </c>
      <c r="J12" s="175">
        <v>100</v>
      </c>
      <c r="K12" s="180">
        <v>103</v>
      </c>
      <c r="L12" s="82">
        <v>100</v>
      </c>
      <c r="M12" s="70">
        <v>4</v>
      </c>
      <c r="N12" s="71">
        <v>185</v>
      </c>
      <c r="O12" s="72">
        <f t="shared" si="0"/>
        <v>242.85416886649782</v>
      </c>
    </row>
    <row r="13" spans="1:15" ht="15" customHeight="1">
      <c r="A13" s="67" t="s">
        <v>89</v>
      </c>
      <c r="B13" s="68">
        <v>1999</v>
      </c>
      <c r="C13" s="68" t="s">
        <v>55</v>
      </c>
      <c r="D13" s="69">
        <v>74.8</v>
      </c>
      <c r="E13" s="165">
        <v>90</v>
      </c>
      <c r="F13" s="165">
        <v>94</v>
      </c>
      <c r="G13" s="171">
        <v>98</v>
      </c>
      <c r="H13" s="82">
        <v>94</v>
      </c>
      <c r="I13" s="175">
        <v>110</v>
      </c>
      <c r="J13" s="175">
        <v>115</v>
      </c>
      <c r="K13" s="180">
        <v>118</v>
      </c>
      <c r="L13" s="82">
        <v>115</v>
      </c>
      <c r="M13" s="70">
        <v>2</v>
      </c>
      <c r="N13" s="71">
        <v>209</v>
      </c>
      <c r="O13" s="72">
        <f t="shared" si="0"/>
        <v>264.1019536022225</v>
      </c>
    </row>
    <row r="14" spans="1:15" ht="15" customHeight="1">
      <c r="A14" s="67" t="s">
        <v>90</v>
      </c>
      <c r="B14" s="68">
        <v>2001</v>
      </c>
      <c r="C14" s="68" t="s">
        <v>91</v>
      </c>
      <c r="D14" s="69">
        <v>75.5</v>
      </c>
      <c r="E14" s="165">
        <v>90</v>
      </c>
      <c r="F14" s="171">
        <v>95</v>
      </c>
      <c r="G14" s="171">
        <v>97</v>
      </c>
      <c r="H14" s="82">
        <v>90</v>
      </c>
      <c r="I14" s="175">
        <v>105</v>
      </c>
      <c r="J14" s="180">
        <v>111</v>
      </c>
      <c r="K14" s="180">
        <v>115</v>
      </c>
      <c r="L14" s="82">
        <v>105</v>
      </c>
      <c r="M14" s="70">
        <v>3</v>
      </c>
      <c r="N14" s="71">
        <v>195</v>
      </c>
      <c r="O14" s="72">
        <f t="shared" si="0"/>
        <v>245.15213772184822</v>
      </c>
    </row>
    <row r="15" spans="1:15" ht="15.75">
      <c r="A15" s="67" t="s">
        <v>23</v>
      </c>
      <c r="B15" s="68">
        <v>2001</v>
      </c>
      <c r="C15" s="68" t="s">
        <v>12</v>
      </c>
      <c r="D15" s="69">
        <v>76.25</v>
      </c>
      <c r="E15" s="171">
        <v>95</v>
      </c>
      <c r="F15" s="165">
        <v>95</v>
      </c>
      <c r="G15" s="165">
        <v>100</v>
      </c>
      <c r="H15" s="82">
        <v>100</v>
      </c>
      <c r="I15" s="175">
        <v>120</v>
      </c>
      <c r="J15" s="175">
        <v>125</v>
      </c>
      <c r="K15" s="83">
        <v>133</v>
      </c>
      <c r="L15" s="82">
        <v>125</v>
      </c>
      <c r="M15" s="70">
        <v>1</v>
      </c>
      <c r="N15" s="71">
        <v>225</v>
      </c>
      <c r="O15" s="98">
        <f t="shared" si="0"/>
        <v>281.35209080175014</v>
      </c>
    </row>
    <row r="16" spans="1:15" ht="15" customHeight="1">
      <c r="A16" s="67" t="s">
        <v>22</v>
      </c>
      <c r="B16" s="68">
        <v>2002</v>
      </c>
      <c r="C16" s="68" t="s">
        <v>12</v>
      </c>
      <c r="D16" s="69">
        <v>74.14</v>
      </c>
      <c r="E16" s="171">
        <v>95</v>
      </c>
      <c r="F16" s="171">
        <v>95</v>
      </c>
      <c r="G16" s="81" t="s">
        <v>141</v>
      </c>
      <c r="H16" s="82" t="s">
        <v>141</v>
      </c>
      <c r="I16" s="83" t="s">
        <v>141</v>
      </c>
      <c r="J16" s="83" t="s">
        <v>141</v>
      </c>
      <c r="K16" s="83" t="s">
        <v>141</v>
      </c>
      <c r="L16" s="82" t="s">
        <v>141</v>
      </c>
      <c r="M16" s="70">
        <v>9</v>
      </c>
      <c r="N16" s="71">
        <v>0</v>
      </c>
      <c r="O16" s="72">
        <f t="shared" si="0"/>
        <v>0</v>
      </c>
    </row>
    <row r="17" spans="1:15" ht="15" customHeight="1">
      <c r="A17" s="67"/>
      <c r="B17" s="68"/>
      <c r="C17" s="68"/>
      <c r="D17" s="69"/>
      <c r="E17" s="81"/>
      <c r="F17" s="81"/>
      <c r="G17" s="81"/>
      <c r="H17" s="82"/>
      <c r="I17" s="83"/>
      <c r="J17" s="83"/>
      <c r="K17" s="83"/>
      <c r="L17" s="82"/>
      <c r="M17" s="70"/>
      <c r="N17" s="71"/>
      <c r="O17" s="72">
        <f t="shared" si="0"/>
        <v>0</v>
      </c>
    </row>
    <row r="18" spans="1:15" ht="15" customHeight="1">
      <c r="A18" s="67"/>
      <c r="B18" s="68"/>
      <c r="C18" s="68"/>
      <c r="D18" s="69"/>
      <c r="E18" s="81"/>
      <c r="F18" s="81"/>
      <c r="G18" s="81"/>
      <c r="H18" s="82"/>
      <c r="I18" s="83"/>
      <c r="J18" s="83"/>
      <c r="K18" s="83"/>
      <c r="L18" s="82"/>
      <c r="M18" s="70"/>
      <c r="N18" s="71"/>
      <c r="O18" s="72">
        <f t="shared" si="0"/>
        <v>0</v>
      </c>
    </row>
    <row r="19" spans="1:15" ht="15" customHeight="1">
      <c r="A19" s="67"/>
      <c r="B19" s="68"/>
      <c r="C19" s="68"/>
      <c r="D19" s="69"/>
      <c r="E19" s="81"/>
      <c r="F19" s="81"/>
      <c r="G19" s="81"/>
      <c r="H19" s="82"/>
      <c r="I19" s="83"/>
      <c r="J19" s="83"/>
      <c r="K19" s="83"/>
      <c r="L19" s="82"/>
      <c r="M19" s="70"/>
      <c r="N19" s="71"/>
      <c r="O19" s="72">
        <f t="shared" si="0"/>
        <v>0</v>
      </c>
    </row>
  </sheetData>
  <sheetProtection/>
  <mergeCells count="10">
    <mergeCell ref="I5:K5"/>
    <mergeCell ref="N5:N6"/>
    <mergeCell ref="O5:O6"/>
    <mergeCell ref="A1:M1"/>
    <mergeCell ref="A2:M2"/>
    <mergeCell ref="A5:A6"/>
    <mergeCell ref="B5:B6"/>
    <mergeCell ref="C5:C6"/>
    <mergeCell ref="D5:D6"/>
    <mergeCell ref="E5:H5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2"/>
  <sheetViews>
    <sheetView zoomScale="80" zoomScaleNormal="80" zoomScalePageLayoutView="0" workbookViewId="0" topLeftCell="A4">
      <selection activeCell="S17" sqref="S17"/>
    </sheetView>
  </sheetViews>
  <sheetFormatPr defaultColWidth="9.00390625" defaultRowHeight="15.75"/>
  <cols>
    <col min="1" max="1" width="25.625" style="0" customWidth="1"/>
  </cols>
  <sheetData>
    <row r="1" spans="1:15" ht="15.75">
      <c r="A1" s="197" t="s">
        <v>0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3"/>
      <c r="O1" s="14"/>
    </row>
    <row r="2" spans="1:15" ht="15.75">
      <c r="A2" s="198" t="s">
        <v>103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3"/>
      <c r="O2" s="14"/>
    </row>
    <row r="3" spans="1:15" ht="15.75">
      <c r="A3" s="15"/>
      <c r="B3" s="15"/>
      <c r="C3" s="15"/>
      <c r="D3" s="16"/>
      <c r="E3" s="15"/>
      <c r="F3" s="15"/>
      <c r="G3" s="15"/>
      <c r="H3" s="17"/>
      <c r="I3" s="15"/>
      <c r="J3" s="15"/>
      <c r="K3" s="15"/>
      <c r="L3" s="17"/>
      <c r="M3" s="15"/>
      <c r="N3" s="13"/>
      <c r="O3" s="14"/>
    </row>
    <row r="4" spans="1:15" ht="15.75">
      <c r="A4" s="18"/>
      <c r="B4" s="19"/>
      <c r="C4" s="18"/>
      <c r="D4" s="20"/>
      <c r="E4" s="19"/>
      <c r="F4" s="19"/>
      <c r="G4" s="19"/>
      <c r="H4" s="21"/>
      <c r="I4" s="19"/>
      <c r="J4" s="19"/>
      <c r="K4" s="19"/>
      <c r="L4" s="22"/>
      <c r="M4" s="23"/>
      <c r="N4" s="13"/>
      <c r="O4" s="14"/>
    </row>
    <row r="5" spans="1:15" ht="30" customHeight="1">
      <c r="A5" s="229" t="s">
        <v>1</v>
      </c>
      <c r="B5" s="230" t="s">
        <v>2</v>
      </c>
      <c r="C5" s="230" t="s">
        <v>3</v>
      </c>
      <c r="D5" s="231" t="s">
        <v>25</v>
      </c>
      <c r="E5" s="227" t="s">
        <v>4</v>
      </c>
      <c r="F5" s="227"/>
      <c r="G5" s="227"/>
      <c r="H5" s="227"/>
      <c r="I5" s="227" t="s">
        <v>5</v>
      </c>
      <c r="J5" s="227"/>
      <c r="K5" s="227"/>
      <c r="L5" s="102"/>
      <c r="M5" s="102" t="s">
        <v>7</v>
      </c>
      <c r="N5" s="227" t="s">
        <v>6</v>
      </c>
      <c r="O5" s="228"/>
    </row>
    <row r="6" spans="1:15" ht="15.75">
      <c r="A6" s="229"/>
      <c r="B6" s="230"/>
      <c r="C6" s="230"/>
      <c r="D6" s="231"/>
      <c r="E6" s="102" t="s">
        <v>8</v>
      </c>
      <c r="F6" s="102" t="s">
        <v>9</v>
      </c>
      <c r="G6" s="102" t="s">
        <v>10</v>
      </c>
      <c r="H6" s="102" t="s">
        <v>11</v>
      </c>
      <c r="I6" s="102" t="s">
        <v>8</v>
      </c>
      <c r="J6" s="102" t="s">
        <v>9</v>
      </c>
      <c r="K6" s="102" t="s">
        <v>10</v>
      </c>
      <c r="L6" s="102" t="s">
        <v>11</v>
      </c>
      <c r="M6" s="102"/>
      <c r="N6" s="227"/>
      <c r="O6" s="228"/>
    </row>
    <row r="7" spans="1:15" ht="15.75">
      <c r="A7" s="234" t="s">
        <v>36</v>
      </c>
      <c r="B7" s="234"/>
      <c r="C7" s="234"/>
      <c r="D7" s="234"/>
      <c r="E7" s="234"/>
      <c r="F7" s="234"/>
      <c r="G7" s="234"/>
      <c r="H7" s="234"/>
      <c r="I7" s="234"/>
      <c r="J7" s="234"/>
      <c r="K7" s="234"/>
      <c r="L7" s="234"/>
      <c r="M7" s="234"/>
      <c r="N7" s="234"/>
      <c r="O7" s="234"/>
    </row>
    <row r="8" spans="1:15" ht="15" customHeight="1">
      <c r="A8" s="67" t="s">
        <v>95</v>
      </c>
      <c r="B8" s="68">
        <v>2005</v>
      </c>
      <c r="C8" s="68" t="s">
        <v>42</v>
      </c>
      <c r="D8" s="69">
        <v>85</v>
      </c>
      <c r="E8" s="165">
        <v>70</v>
      </c>
      <c r="F8" s="171">
        <v>75</v>
      </c>
      <c r="G8" s="171">
        <v>75</v>
      </c>
      <c r="H8" s="82">
        <v>70</v>
      </c>
      <c r="I8" s="175">
        <v>82</v>
      </c>
      <c r="J8" s="180">
        <v>87</v>
      </c>
      <c r="K8" s="180">
        <v>87</v>
      </c>
      <c r="L8" s="82">
        <v>82</v>
      </c>
      <c r="M8" s="70">
        <v>6</v>
      </c>
      <c r="N8" s="71">
        <v>152</v>
      </c>
      <c r="O8" s="72">
        <f aca="true" t="shared" si="0" ref="O8:O14">IF(N8=0,0,10^(0.75194503*LOG10(D8/174.393)^2)*N8)</f>
        <v>179.92545320309864</v>
      </c>
    </row>
    <row r="9" spans="1:15" ht="15" customHeight="1">
      <c r="A9" s="67" t="s">
        <v>97</v>
      </c>
      <c r="B9" s="68">
        <v>2002</v>
      </c>
      <c r="C9" s="68" t="s">
        <v>55</v>
      </c>
      <c r="D9" s="69">
        <v>85</v>
      </c>
      <c r="E9" s="165">
        <v>75</v>
      </c>
      <c r="F9" s="171">
        <v>80</v>
      </c>
      <c r="G9" s="165">
        <v>80</v>
      </c>
      <c r="H9" s="82">
        <v>80</v>
      </c>
      <c r="I9" s="175">
        <v>95</v>
      </c>
      <c r="J9" s="175">
        <v>100</v>
      </c>
      <c r="K9" s="180">
        <v>105</v>
      </c>
      <c r="L9" s="82">
        <v>100</v>
      </c>
      <c r="M9" s="70">
        <v>5</v>
      </c>
      <c r="N9" s="71">
        <v>180</v>
      </c>
      <c r="O9" s="72">
        <f t="shared" si="0"/>
        <v>213.0696156352484</v>
      </c>
    </row>
    <row r="10" spans="1:15" ht="15" customHeight="1">
      <c r="A10" s="67" t="s">
        <v>30</v>
      </c>
      <c r="B10" s="68">
        <v>2000</v>
      </c>
      <c r="C10" s="68" t="s">
        <v>26</v>
      </c>
      <c r="D10" s="69">
        <v>81.6</v>
      </c>
      <c r="E10" s="171">
        <v>90</v>
      </c>
      <c r="F10" s="165">
        <v>90</v>
      </c>
      <c r="G10" s="165">
        <v>97</v>
      </c>
      <c r="H10" s="82">
        <v>97</v>
      </c>
      <c r="I10" s="180">
        <v>105</v>
      </c>
      <c r="J10" s="180">
        <v>105</v>
      </c>
      <c r="K10" s="175">
        <v>105</v>
      </c>
      <c r="L10" s="82">
        <v>105</v>
      </c>
      <c r="M10" s="70">
        <v>4</v>
      </c>
      <c r="N10" s="71">
        <v>202</v>
      </c>
      <c r="O10" s="72">
        <f t="shared" si="0"/>
        <v>243.86992596937367</v>
      </c>
    </row>
    <row r="11" spans="1:15" ht="15" customHeight="1">
      <c r="A11" s="67" t="s">
        <v>96</v>
      </c>
      <c r="B11" s="68">
        <v>1999</v>
      </c>
      <c r="C11" s="68" t="s">
        <v>42</v>
      </c>
      <c r="D11" s="69">
        <v>83.15</v>
      </c>
      <c r="E11" s="171">
        <v>100</v>
      </c>
      <c r="F11" s="171">
        <v>100</v>
      </c>
      <c r="G11" s="165">
        <v>100</v>
      </c>
      <c r="H11" s="82">
        <v>100</v>
      </c>
      <c r="I11" s="175">
        <v>126</v>
      </c>
      <c r="J11" s="180">
        <v>133</v>
      </c>
      <c r="K11" s="83" t="s">
        <v>143</v>
      </c>
      <c r="L11" s="82">
        <v>126</v>
      </c>
      <c r="M11" s="70">
        <v>3</v>
      </c>
      <c r="N11" s="71">
        <v>226</v>
      </c>
      <c r="O11" s="72">
        <f t="shared" si="0"/>
        <v>270.34095012468396</v>
      </c>
    </row>
    <row r="12" spans="1:15" ht="15" customHeight="1">
      <c r="A12" s="67" t="s">
        <v>98</v>
      </c>
      <c r="B12" s="68">
        <v>2002</v>
      </c>
      <c r="C12" s="68" t="s">
        <v>91</v>
      </c>
      <c r="D12" s="69">
        <v>85</v>
      </c>
      <c r="E12" s="165">
        <v>100</v>
      </c>
      <c r="F12" s="165">
        <v>105</v>
      </c>
      <c r="G12" s="171">
        <v>110</v>
      </c>
      <c r="H12" s="82">
        <v>105</v>
      </c>
      <c r="I12" s="175">
        <v>120</v>
      </c>
      <c r="J12" s="175">
        <v>127</v>
      </c>
      <c r="K12" s="180">
        <v>130</v>
      </c>
      <c r="L12" s="82">
        <v>127</v>
      </c>
      <c r="M12" s="70">
        <v>2</v>
      </c>
      <c r="N12" s="71">
        <v>232</v>
      </c>
      <c r="O12" s="72">
        <f t="shared" si="0"/>
        <v>274.62306015209793</v>
      </c>
    </row>
    <row r="13" spans="1:15" ht="15" customHeight="1">
      <c r="A13" s="67" t="s">
        <v>93</v>
      </c>
      <c r="B13" s="68">
        <v>1992</v>
      </c>
      <c r="C13" s="68" t="s">
        <v>94</v>
      </c>
      <c r="D13" s="69">
        <v>84.8</v>
      </c>
      <c r="E13" s="171">
        <v>135</v>
      </c>
      <c r="F13" s="165">
        <v>135</v>
      </c>
      <c r="G13" s="165">
        <v>140</v>
      </c>
      <c r="H13" s="82">
        <v>140</v>
      </c>
      <c r="I13" s="175">
        <v>165</v>
      </c>
      <c r="J13" s="180">
        <v>170</v>
      </c>
      <c r="K13" s="180">
        <v>170</v>
      </c>
      <c r="L13" s="82">
        <v>165</v>
      </c>
      <c r="M13" s="70">
        <v>1</v>
      </c>
      <c r="N13" s="71">
        <v>305</v>
      </c>
      <c r="O13" s="72">
        <f t="shared" si="0"/>
        <v>361.4347066728587</v>
      </c>
    </row>
    <row r="14" spans="1:15" ht="15" customHeight="1">
      <c r="A14" s="67" t="s">
        <v>146</v>
      </c>
      <c r="B14" s="68">
        <v>1998</v>
      </c>
      <c r="C14" s="68" t="s">
        <v>12</v>
      </c>
      <c r="D14" s="69">
        <v>79.15</v>
      </c>
      <c r="E14" s="81">
        <v>120</v>
      </c>
      <c r="F14" s="171">
        <v>125</v>
      </c>
      <c r="G14" s="171">
        <v>125</v>
      </c>
      <c r="H14" s="82">
        <v>120</v>
      </c>
      <c r="I14" s="180">
        <v>150</v>
      </c>
      <c r="J14" s="180">
        <v>150</v>
      </c>
      <c r="K14" s="180">
        <v>150</v>
      </c>
      <c r="L14" s="82">
        <v>0</v>
      </c>
      <c r="M14" s="70">
        <v>7</v>
      </c>
      <c r="N14" s="71">
        <v>0</v>
      </c>
      <c r="O14" s="72">
        <f t="shared" si="0"/>
        <v>0</v>
      </c>
    </row>
    <row r="15" spans="1:15" ht="15.75">
      <c r="A15" s="235" t="s">
        <v>99</v>
      </c>
      <c r="B15" s="235"/>
      <c r="C15" s="235"/>
      <c r="D15" s="235"/>
      <c r="E15" s="235"/>
      <c r="F15" s="235"/>
      <c r="G15" s="235"/>
      <c r="H15" s="235"/>
      <c r="I15" s="235"/>
      <c r="J15" s="235"/>
      <c r="K15" s="235"/>
      <c r="L15" s="235"/>
      <c r="M15" s="235"/>
      <c r="N15" s="235"/>
      <c r="O15" s="235"/>
    </row>
    <row r="16" spans="1:15" ht="15" customHeight="1">
      <c r="A16" s="67" t="s">
        <v>101</v>
      </c>
      <c r="B16" s="68">
        <v>2004</v>
      </c>
      <c r="C16" s="68" t="s">
        <v>55</v>
      </c>
      <c r="D16" s="69">
        <v>88.8</v>
      </c>
      <c r="E16" s="165">
        <v>50</v>
      </c>
      <c r="F16" s="165">
        <v>55</v>
      </c>
      <c r="G16" s="165">
        <v>60</v>
      </c>
      <c r="H16" s="82">
        <v>60</v>
      </c>
      <c r="I16" s="175">
        <v>70</v>
      </c>
      <c r="J16" s="175">
        <v>80</v>
      </c>
      <c r="K16" s="180">
        <v>86</v>
      </c>
      <c r="L16" s="82">
        <v>80</v>
      </c>
      <c r="M16" s="70">
        <v>3</v>
      </c>
      <c r="N16" s="71">
        <v>140</v>
      </c>
      <c r="O16" s="72">
        <f>IF(N16=0,0,10^(0.75194503*LOG10(D16/174.393)^2)*N16)</f>
        <v>162.45494125315696</v>
      </c>
    </row>
    <row r="17" spans="1:15" ht="15" customHeight="1">
      <c r="A17" s="67" t="s">
        <v>102</v>
      </c>
      <c r="B17" s="68">
        <v>2003</v>
      </c>
      <c r="C17" s="68" t="s">
        <v>12</v>
      </c>
      <c r="D17" s="69">
        <v>89</v>
      </c>
      <c r="E17" s="165">
        <v>60</v>
      </c>
      <c r="F17" s="165">
        <v>65</v>
      </c>
      <c r="G17" s="171">
        <v>68</v>
      </c>
      <c r="H17" s="82">
        <v>65</v>
      </c>
      <c r="I17" s="175">
        <v>70</v>
      </c>
      <c r="J17" s="175">
        <v>75</v>
      </c>
      <c r="K17" s="175">
        <v>80</v>
      </c>
      <c r="L17" s="82">
        <v>80</v>
      </c>
      <c r="M17" s="70">
        <v>2</v>
      </c>
      <c r="N17" s="71">
        <v>145</v>
      </c>
      <c r="O17" s="72">
        <f>IF(N17=0,0,10^(0.75194503*LOG10(D17/174.393)^2)*N17)</f>
        <v>168.09040212942188</v>
      </c>
    </row>
    <row r="18" spans="1:15" ht="15" customHeight="1">
      <c r="A18" s="67" t="s">
        <v>21</v>
      </c>
      <c r="B18" s="68">
        <v>2001</v>
      </c>
      <c r="C18" s="68" t="s">
        <v>12</v>
      </c>
      <c r="D18" s="69">
        <v>89.9</v>
      </c>
      <c r="E18" s="165">
        <v>92</v>
      </c>
      <c r="F18" s="165">
        <v>96</v>
      </c>
      <c r="G18" s="171">
        <v>100</v>
      </c>
      <c r="H18" s="82">
        <v>96</v>
      </c>
      <c r="I18" s="175">
        <v>118</v>
      </c>
      <c r="J18" s="180">
        <v>124</v>
      </c>
      <c r="K18" s="180">
        <v>125</v>
      </c>
      <c r="L18" s="82">
        <v>118</v>
      </c>
      <c r="M18" s="70">
        <v>1</v>
      </c>
      <c r="N18" s="71">
        <v>214</v>
      </c>
      <c r="O18" s="72">
        <f>IF(N18=0,0,10^(0.75194503*LOG10(D18/174.393)^2)*N18)</f>
        <v>246.99220412333105</v>
      </c>
    </row>
    <row r="19" spans="1:15" ht="15.75" customHeight="1">
      <c r="A19" s="67" t="s">
        <v>100</v>
      </c>
      <c r="B19" s="68">
        <v>1995</v>
      </c>
      <c r="C19" s="68" t="s">
        <v>94</v>
      </c>
      <c r="D19" s="69">
        <v>93.5</v>
      </c>
      <c r="E19" s="171">
        <v>100</v>
      </c>
      <c r="F19" s="171">
        <v>100</v>
      </c>
      <c r="G19" s="171">
        <v>100</v>
      </c>
      <c r="H19" s="82" t="s">
        <v>143</v>
      </c>
      <c r="I19" s="83" t="s">
        <v>144</v>
      </c>
      <c r="J19" s="83" t="s">
        <v>144</v>
      </c>
      <c r="K19" s="83" t="s">
        <v>144</v>
      </c>
      <c r="L19" s="82" t="s">
        <v>144</v>
      </c>
      <c r="M19" s="70">
        <v>4</v>
      </c>
      <c r="N19" s="71">
        <v>0</v>
      </c>
      <c r="O19" s="72">
        <f>IF(N19=0,0,10^(0.75194503*LOG10(D19/174.393)^2)*N19)</f>
        <v>0</v>
      </c>
    </row>
    <row r="20" spans="1:15" ht="15" customHeight="1">
      <c r="A20" s="67"/>
      <c r="B20" s="68"/>
      <c r="C20" s="68"/>
      <c r="D20" s="69"/>
      <c r="E20" s="81"/>
      <c r="F20" s="81"/>
      <c r="G20" s="81"/>
      <c r="H20" s="82"/>
      <c r="I20" s="83"/>
      <c r="J20" s="83"/>
      <c r="K20" s="83"/>
      <c r="L20" s="82"/>
      <c r="M20" s="70"/>
      <c r="N20" s="71"/>
      <c r="O20" s="72">
        <f>IF(N20=0,0,10^(0.75194503*LOG10(D20/174.393)^2)*N20)</f>
        <v>0</v>
      </c>
    </row>
    <row r="21" spans="1:15" ht="9.75" customHeight="1">
      <c r="A21" s="67"/>
      <c r="B21" s="68"/>
      <c r="C21" s="68"/>
      <c r="D21" s="69"/>
      <c r="E21" s="56"/>
      <c r="F21" s="56"/>
      <c r="G21" s="116"/>
      <c r="H21" s="115"/>
      <c r="I21" s="53"/>
      <c r="J21" s="53"/>
      <c r="K21" s="54"/>
      <c r="L21" s="115"/>
      <c r="M21" s="70"/>
      <c r="N21" s="114"/>
      <c r="O21" s="98"/>
    </row>
    <row r="22" spans="1:15" ht="15.75" customHeight="1">
      <c r="A22" s="232" t="s">
        <v>108</v>
      </c>
      <c r="B22" s="221"/>
      <c r="C22" s="221"/>
      <c r="D22" s="221"/>
      <c r="E22" s="221"/>
      <c r="F22" s="221"/>
      <c r="G22" s="221"/>
      <c r="H22" s="221"/>
      <c r="I22" s="221"/>
      <c r="J22" s="221"/>
      <c r="K22" s="221"/>
      <c r="L22" s="221"/>
      <c r="M22" s="221"/>
      <c r="N22" s="221"/>
      <c r="O22" s="233"/>
    </row>
    <row r="23" spans="1:15" ht="15" customHeight="1">
      <c r="A23" s="67" t="s">
        <v>107</v>
      </c>
      <c r="B23" s="68">
        <v>1992</v>
      </c>
      <c r="C23" s="68" t="s">
        <v>94</v>
      </c>
      <c r="D23" s="69">
        <v>103.25</v>
      </c>
      <c r="E23" s="171">
        <v>125</v>
      </c>
      <c r="F23" s="165">
        <v>125</v>
      </c>
      <c r="G23" s="171">
        <v>135</v>
      </c>
      <c r="H23" s="82">
        <v>125</v>
      </c>
      <c r="I23" s="175">
        <v>170</v>
      </c>
      <c r="J23" s="180">
        <v>180</v>
      </c>
      <c r="K23" s="180">
        <v>185</v>
      </c>
      <c r="L23" s="82">
        <v>170</v>
      </c>
      <c r="M23" s="70">
        <v>3</v>
      </c>
      <c r="N23" s="71">
        <v>295</v>
      </c>
      <c r="O23" s="72">
        <f>IF(N23=0,0,10^(0.75194503*LOG10(D23/174.393)^2)*N23)</f>
        <v>322.69143492771025</v>
      </c>
    </row>
    <row r="24" spans="1:15" ht="15" customHeight="1">
      <c r="A24" s="67" t="s">
        <v>145</v>
      </c>
      <c r="B24" s="68">
        <v>1991</v>
      </c>
      <c r="C24" s="68" t="s">
        <v>55</v>
      </c>
      <c r="D24" s="69">
        <v>104</v>
      </c>
      <c r="E24" s="165">
        <v>135</v>
      </c>
      <c r="F24" s="171">
        <v>142</v>
      </c>
      <c r="G24" s="171">
        <v>145</v>
      </c>
      <c r="H24" s="82">
        <v>135</v>
      </c>
      <c r="I24" s="175">
        <v>165</v>
      </c>
      <c r="J24" s="180">
        <v>175</v>
      </c>
      <c r="K24" s="175">
        <v>175</v>
      </c>
      <c r="L24" s="82">
        <v>175</v>
      </c>
      <c r="M24" s="70">
        <v>2</v>
      </c>
      <c r="N24" s="71">
        <v>310</v>
      </c>
      <c r="O24" s="72">
        <f>IF(N24=0,0,10^(0.75194503*LOG10(D24/174.393)^2)*N24)</f>
        <v>338.2660894418852</v>
      </c>
    </row>
    <row r="25" spans="1:15" ht="15" customHeight="1">
      <c r="A25" s="67" t="s">
        <v>106</v>
      </c>
      <c r="B25" s="68">
        <v>1997</v>
      </c>
      <c r="C25" s="68" t="s">
        <v>94</v>
      </c>
      <c r="D25" s="69">
        <v>98.15</v>
      </c>
      <c r="E25" s="171">
        <v>140</v>
      </c>
      <c r="F25" s="171">
        <v>147</v>
      </c>
      <c r="G25" s="165">
        <v>150</v>
      </c>
      <c r="H25" s="82">
        <v>150</v>
      </c>
      <c r="I25" s="180">
        <v>170</v>
      </c>
      <c r="J25" s="180">
        <v>180</v>
      </c>
      <c r="K25" s="175">
        <v>180</v>
      </c>
      <c r="L25" s="82">
        <v>180</v>
      </c>
      <c r="M25" s="70">
        <v>1</v>
      </c>
      <c r="N25" s="71">
        <v>330</v>
      </c>
      <c r="O25" s="72">
        <f>IF(N25=0,0,10^(0.75194503*LOG10(D25/174.393)^2)*N25)</f>
        <v>367.5993885670512</v>
      </c>
    </row>
    <row r="26" spans="1:15" ht="15" customHeight="1">
      <c r="A26" s="67"/>
      <c r="B26" s="68"/>
      <c r="C26" s="68"/>
      <c r="D26" s="69"/>
      <c r="E26" s="81"/>
      <c r="F26" s="81"/>
      <c r="G26" s="81"/>
      <c r="H26" s="82"/>
      <c r="I26" s="83"/>
      <c r="J26" s="83"/>
      <c r="K26" s="83"/>
      <c r="L26" s="82"/>
      <c r="M26" s="70"/>
      <c r="N26" s="71"/>
      <c r="O26" s="72">
        <f>IF(N26=0,0,10^(0.75194503*LOG10(D26/174.393)^2)*N26)</f>
        <v>0</v>
      </c>
    </row>
    <row r="27" ht="15.75">
      <c r="G27" t="s">
        <v>110</v>
      </c>
    </row>
    <row r="28" spans="1:15" ht="15" customHeight="1">
      <c r="A28" s="67" t="s">
        <v>24</v>
      </c>
      <c r="B28" s="68">
        <v>1999</v>
      </c>
      <c r="C28" s="68" t="s">
        <v>12</v>
      </c>
      <c r="D28" s="69">
        <v>106.4</v>
      </c>
      <c r="E28" s="165">
        <v>70</v>
      </c>
      <c r="F28" s="171">
        <v>75</v>
      </c>
      <c r="G28" s="171">
        <v>75</v>
      </c>
      <c r="H28" s="82">
        <v>70</v>
      </c>
      <c r="I28" s="175">
        <v>90</v>
      </c>
      <c r="J28" s="175">
        <v>95</v>
      </c>
      <c r="K28" s="175">
        <v>100</v>
      </c>
      <c r="L28" s="82">
        <v>100</v>
      </c>
      <c r="M28" s="70">
        <v>4</v>
      </c>
      <c r="N28" s="71">
        <v>170</v>
      </c>
      <c r="O28" s="72">
        <f>IF(N28=0,0,10^(0.75194503*LOG10(D28/174.393)^2)*N28)</f>
        <v>184.10869791000485</v>
      </c>
    </row>
    <row r="29" spans="1:15" ht="15" customHeight="1">
      <c r="A29" s="67" t="s">
        <v>142</v>
      </c>
      <c r="B29" s="68">
        <v>2004</v>
      </c>
      <c r="C29" s="68" t="s">
        <v>14</v>
      </c>
      <c r="D29" s="69">
        <v>105.5</v>
      </c>
      <c r="E29" s="165">
        <v>93</v>
      </c>
      <c r="F29" s="165">
        <v>98</v>
      </c>
      <c r="G29" s="171">
        <v>101</v>
      </c>
      <c r="H29" s="82">
        <v>98</v>
      </c>
      <c r="I29" s="175">
        <v>118</v>
      </c>
      <c r="J29" s="175">
        <v>123</v>
      </c>
      <c r="K29" s="175">
        <v>127</v>
      </c>
      <c r="L29" s="82">
        <v>127</v>
      </c>
      <c r="M29" s="70">
        <v>3</v>
      </c>
      <c r="N29" s="71">
        <v>225</v>
      </c>
      <c r="O29" s="72">
        <f>IF(N29=0,0,10^(0.75194503*LOG10(D29/174.393)^2)*N29)</f>
        <v>244.34794473058747</v>
      </c>
    </row>
    <row r="30" spans="1:15" ht="15" customHeight="1">
      <c r="A30" s="67" t="s">
        <v>109</v>
      </c>
      <c r="B30" s="68">
        <v>1996</v>
      </c>
      <c r="C30" s="68" t="s">
        <v>94</v>
      </c>
      <c r="D30" s="69">
        <v>112.5</v>
      </c>
      <c r="E30" s="165">
        <v>145</v>
      </c>
      <c r="F30" s="165">
        <v>150</v>
      </c>
      <c r="G30" s="165">
        <v>155</v>
      </c>
      <c r="H30" s="82">
        <v>155</v>
      </c>
      <c r="I30" s="175">
        <v>175</v>
      </c>
      <c r="J30" s="180">
        <v>180</v>
      </c>
      <c r="K30" s="180">
        <v>180</v>
      </c>
      <c r="L30" s="82">
        <v>175</v>
      </c>
      <c r="M30" s="70">
        <v>1</v>
      </c>
      <c r="N30" s="71">
        <v>330</v>
      </c>
      <c r="O30" s="72">
        <f>IF(N30=0,0,10^(0.75194503*LOG10(D30/174.393)^2)*N30)</f>
        <v>351.371757038667</v>
      </c>
    </row>
    <row r="31" spans="1:15" ht="15" customHeight="1">
      <c r="A31" s="67" t="s">
        <v>104</v>
      </c>
      <c r="B31" s="68">
        <v>1992</v>
      </c>
      <c r="C31" s="68" t="s">
        <v>105</v>
      </c>
      <c r="D31" s="69">
        <v>105.25</v>
      </c>
      <c r="E31" s="165">
        <v>110</v>
      </c>
      <c r="F31" s="165">
        <v>115</v>
      </c>
      <c r="G31" s="171">
        <v>120</v>
      </c>
      <c r="H31" s="82">
        <v>115</v>
      </c>
      <c r="I31" s="175">
        <v>140</v>
      </c>
      <c r="J31" s="175">
        <v>145</v>
      </c>
      <c r="K31" s="175">
        <v>150</v>
      </c>
      <c r="L31" s="82">
        <v>150</v>
      </c>
      <c r="M31" s="70">
        <v>2</v>
      </c>
      <c r="N31" s="71">
        <v>265</v>
      </c>
      <c r="O31" s="72">
        <f>IF(N31=0,0,10^(0.75194503*LOG10(D31/174.393)^2)*N31)</f>
        <v>288.01232498106606</v>
      </c>
    </row>
    <row r="32" spans="1:15" ht="15" customHeight="1">
      <c r="A32" s="67"/>
      <c r="B32" s="68"/>
      <c r="C32" s="68"/>
      <c r="D32" s="69"/>
      <c r="E32" s="81"/>
      <c r="F32" s="81"/>
      <c r="G32" s="81"/>
      <c r="H32" s="82"/>
      <c r="I32" s="83"/>
      <c r="J32" s="83"/>
      <c r="K32" s="83"/>
      <c r="L32" s="82"/>
      <c r="M32" s="70"/>
      <c r="N32" s="71"/>
      <c r="O32" s="72">
        <f>IF(N32=0,0,10^(0.75194503*LOG10(D32/174.393)^2)*N32)</f>
        <v>0</v>
      </c>
    </row>
  </sheetData>
  <sheetProtection/>
  <mergeCells count="13">
    <mergeCell ref="A22:O22"/>
    <mergeCell ref="N5:N6"/>
    <mergeCell ref="O5:O6"/>
    <mergeCell ref="A7:O7"/>
    <mergeCell ref="A15:O15"/>
    <mergeCell ref="A1:M1"/>
    <mergeCell ref="A2:M2"/>
    <mergeCell ref="A5:A6"/>
    <mergeCell ref="B5:B6"/>
    <mergeCell ref="C5:C6"/>
    <mergeCell ref="D5:D6"/>
    <mergeCell ref="E5:H5"/>
    <mergeCell ref="I5:K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1:A11"/>
  <sheetViews>
    <sheetView zoomScalePageLayoutView="0" workbookViewId="0" topLeftCell="A1">
      <selection activeCell="A14" sqref="A14"/>
    </sheetView>
  </sheetViews>
  <sheetFormatPr defaultColWidth="9.00390625" defaultRowHeight="15.75"/>
  <cols>
    <col min="1" max="1" width="20.75390625" style="0" customWidth="1"/>
  </cols>
  <sheetData>
    <row r="11" ht="15.75">
      <c r="A11" s="127"/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4">
      <selection activeCell="O22" sqref="O22"/>
    </sheetView>
  </sheetViews>
  <sheetFormatPr defaultColWidth="9.00390625" defaultRowHeight="15.75"/>
  <cols>
    <col min="1" max="1" width="19.875" style="26" bestFit="1" customWidth="1"/>
    <col min="2" max="2" width="5.875" style="31" customWidth="1"/>
    <col min="3" max="3" width="9.25390625" style="26" bestFit="1" customWidth="1"/>
    <col min="4" max="4" width="7.125" style="33" bestFit="1" customWidth="1"/>
    <col min="5" max="5" width="6.50390625" style="31" bestFit="1" customWidth="1"/>
    <col min="6" max="7" width="6.375" style="31" bestFit="1" customWidth="1"/>
    <col min="8" max="8" width="5.75390625" style="32" bestFit="1" customWidth="1"/>
    <col min="9" max="9" width="6.50390625" style="31" bestFit="1" customWidth="1"/>
    <col min="10" max="11" width="6.375" style="31" bestFit="1" customWidth="1"/>
    <col min="12" max="12" width="6.125" style="32" customWidth="1"/>
    <col min="13" max="13" width="4.50390625" style="31" bestFit="1" customWidth="1"/>
    <col min="14" max="14" width="8.75390625" style="32" bestFit="1" customWidth="1"/>
    <col min="15" max="15" width="6.75390625" style="26" bestFit="1" customWidth="1"/>
    <col min="16" max="16" width="9.00390625" style="26" customWidth="1"/>
    <col min="17" max="17" width="19.125" style="26" customWidth="1"/>
    <col min="18" max="16384" width="9.00390625" style="26" customWidth="1"/>
  </cols>
  <sheetData>
    <row r="1" spans="1:14" s="14" customFormat="1" ht="15.75">
      <c r="A1" s="197" t="s">
        <v>0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3"/>
    </row>
    <row r="2" spans="1:14" s="14" customFormat="1" ht="15.75">
      <c r="A2" s="198" t="s">
        <v>116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3"/>
    </row>
    <row r="3" spans="1:14" s="14" customFormat="1" ht="15.75">
      <c r="A3" s="15"/>
      <c r="B3" s="15"/>
      <c r="C3" s="15"/>
      <c r="D3" s="16"/>
      <c r="E3" s="15"/>
      <c r="F3" s="15"/>
      <c r="G3" s="15"/>
      <c r="H3" s="17"/>
      <c r="I3" s="15"/>
      <c r="J3" s="15"/>
      <c r="K3" s="15"/>
      <c r="L3" s="17"/>
      <c r="M3" s="15"/>
      <c r="N3" s="13"/>
    </row>
    <row r="4" spans="1:14" s="14" customFormat="1" ht="15.75">
      <c r="A4" s="18"/>
      <c r="B4" s="19"/>
      <c r="C4" s="18"/>
      <c r="D4" s="20"/>
      <c r="E4" s="19"/>
      <c r="F4" s="19"/>
      <c r="G4" s="19"/>
      <c r="H4" s="21"/>
      <c r="I4" s="19"/>
      <c r="J4" s="19"/>
      <c r="K4" s="19"/>
      <c r="L4" s="22"/>
      <c r="M4" s="23"/>
      <c r="N4" s="13"/>
    </row>
    <row r="5" spans="1:15" ht="15.75">
      <c r="A5" s="199" t="s">
        <v>1</v>
      </c>
      <c r="B5" s="200" t="s">
        <v>2</v>
      </c>
      <c r="C5" s="200" t="s">
        <v>3</v>
      </c>
      <c r="D5" s="201" t="s">
        <v>25</v>
      </c>
      <c r="E5" s="202" t="s">
        <v>4</v>
      </c>
      <c r="F5" s="202"/>
      <c r="G5" s="202"/>
      <c r="H5" s="202"/>
      <c r="I5" s="203" t="s">
        <v>5</v>
      </c>
      <c r="J5" s="204"/>
      <c r="K5" s="205"/>
      <c r="L5" s="25"/>
      <c r="M5" s="24" t="s">
        <v>7</v>
      </c>
      <c r="N5" s="208" t="s">
        <v>6</v>
      </c>
      <c r="O5" s="209"/>
    </row>
    <row r="6" spans="1:15" ht="15.75">
      <c r="A6" s="199"/>
      <c r="B6" s="200"/>
      <c r="C6" s="200"/>
      <c r="D6" s="201"/>
      <c r="E6" s="24" t="s">
        <v>8</v>
      </c>
      <c r="F6" s="24" t="s">
        <v>9</v>
      </c>
      <c r="G6" s="24" t="s">
        <v>10</v>
      </c>
      <c r="H6" s="25" t="s">
        <v>11</v>
      </c>
      <c r="I6" s="24" t="s">
        <v>8</v>
      </c>
      <c r="J6" s="24" t="s">
        <v>9</v>
      </c>
      <c r="K6" s="24" t="s">
        <v>10</v>
      </c>
      <c r="L6" s="27" t="s">
        <v>11</v>
      </c>
      <c r="M6" s="24"/>
      <c r="N6" s="208"/>
      <c r="O6" s="209"/>
    </row>
    <row r="7" spans="1:15" ht="15.75">
      <c r="A7" s="210" t="s">
        <v>117</v>
      </c>
      <c r="B7" s="210"/>
      <c r="C7" s="210"/>
      <c r="D7" s="211"/>
      <c r="E7" s="211"/>
      <c r="F7" s="211"/>
      <c r="G7" s="211"/>
      <c r="H7" s="211"/>
      <c r="I7" s="211"/>
      <c r="J7" s="211"/>
      <c r="K7" s="211"/>
      <c r="L7" s="211"/>
      <c r="M7" s="211"/>
      <c r="N7" s="211"/>
      <c r="O7" s="211"/>
    </row>
    <row r="8" spans="1:15" ht="15.75" customHeight="1">
      <c r="A8" s="50"/>
      <c r="B8" s="51"/>
      <c r="C8" s="42"/>
      <c r="D8" s="30"/>
      <c r="E8" s="36"/>
      <c r="F8" s="38"/>
      <c r="G8" s="36"/>
      <c r="H8" s="11"/>
      <c r="I8" s="37"/>
      <c r="J8" s="37"/>
      <c r="K8" s="39"/>
      <c r="L8" s="11"/>
      <c r="M8" s="6"/>
      <c r="N8" s="7"/>
      <c r="O8" s="35">
        <f>IF(N8=0,0,10^(0.794358141*LOG10(D8/174.393)^2)*N8)</f>
        <v>0</v>
      </c>
    </row>
    <row r="9" spans="1:15" ht="15.75" customHeight="1">
      <c r="A9" s="34" t="s">
        <v>135</v>
      </c>
      <c r="B9" s="28">
        <v>2006</v>
      </c>
      <c r="C9" s="28" t="s">
        <v>26</v>
      </c>
      <c r="D9" s="3">
        <v>37.1</v>
      </c>
      <c r="E9" s="156">
        <v>15</v>
      </c>
      <c r="F9" s="156">
        <v>17</v>
      </c>
      <c r="G9" s="157">
        <v>19</v>
      </c>
      <c r="H9" s="11">
        <v>17</v>
      </c>
      <c r="I9" s="156">
        <v>20</v>
      </c>
      <c r="J9" s="157">
        <v>22</v>
      </c>
      <c r="K9" s="156">
        <v>23</v>
      </c>
      <c r="L9" s="11">
        <v>23</v>
      </c>
      <c r="M9" s="29">
        <v>9</v>
      </c>
      <c r="N9" s="8">
        <v>40</v>
      </c>
      <c r="O9" s="35">
        <v>79.52</v>
      </c>
    </row>
    <row r="10" spans="1:15" ht="15.75" customHeight="1">
      <c r="A10" s="34" t="s">
        <v>120</v>
      </c>
      <c r="B10" s="28">
        <v>2005</v>
      </c>
      <c r="C10" s="28" t="s">
        <v>26</v>
      </c>
      <c r="D10" s="3">
        <v>34</v>
      </c>
      <c r="E10" s="156">
        <v>14</v>
      </c>
      <c r="F10" s="156">
        <v>15</v>
      </c>
      <c r="G10" s="156">
        <v>16</v>
      </c>
      <c r="H10" s="11">
        <v>16</v>
      </c>
      <c r="I10" s="156">
        <v>20</v>
      </c>
      <c r="J10" s="156">
        <v>21</v>
      </c>
      <c r="K10" s="162">
        <v>22</v>
      </c>
      <c r="L10" s="11">
        <v>22</v>
      </c>
      <c r="M10" s="29">
        <v>8</v>
      </c>
      <c r="N10" s="8">
        <v>38</v>
      </c>
      <c r="O10" s="35">
        <v>82</v>
      </c>
    </row>
    <row r="11" spans="1:15" ht="16.5" customHeight="1">
      <c r="A11" s="4" t="s">
        <v>125</v>
      </c>
      <c r="B11" s="10">
        <v>2007</v>
      </c>
      <c r="C11" s="2" t="s">
        <v>26</v>
      </c>
      <c r="D11" s="30">
        <v>39</v>
      </c>
      <c r="E11" s="155">
        <v>15</v>
      </c>
      <c r="F11" s="155">
        <v>17</v>
      </c>
      <c r="G11" s="155">
        <v>19</v>
      </c>
      <c r="H11" s="11">
        <v>19</v>
      </c>
      <c r="I11" s="156">
        <v>22</v>
      </c>
      <c r="J11" s="162">
        <v>25</v>
      </c>
      <c r="K11" s="157">
        <v>27</v>
      </c>
      <c r="L11" s="11">
        <v>25</v>
      </c>
      <c r="M11" s="6">
        <v>7</v>
      </c>
      <c r="N11" s="7">
        <v>44</v>
      </c>
      <c r="O11" s="35">
        <v>82.25</v>
      </c>
    </row>
    <row r="12" spans="1:15" s="14" customFormat="1" ht="15.75" customHeight="1">
      <c r="A12" s="4" t="s">
        <v>134</v>
      </c>
      <c r="B12" s="10">
        <v>2010</v>
      </c>
      <c r="C12" s="2" t="s">
        <v>126</v>
      </c>
      <c r="D12" s="30">
        <v>27.4</v>
      </c>
      <c r="E12" s="155">
        <v>11</v>
      </c>
      <c r="F12" s="155">
        <v>13</v>
      </c>
      <c r="G12" s="155">
        <v>14</v>
      </c>
      <c r="H12" s="11">
        <v>14</v>
      </c>
      <c r="I12" s="156">
        <v>13</v>
      </c>
      <c r="J12" s="157">
        <v>16</v>
      </c>
      <c r="K12" s="156">
        <v>17</v>
      </c>
      <c r="L12" s="11">
        <v>17</v>
      </c>
      <c r="M12" s="6">
        <v>6</v>
      </c>
      <c r="N12" s="7">
        <v>31</v>
      </c>
      <c r="O12" s="35">
        <v>85</v>
      </c>
    </row>
    <row r="13" spans="1:15" s="14" customFormat="1" ht="15.75">
      <c r="A13" s="4" t="s">
        <v>133</v>
      </c>
      <c r="B13" s="10">
        <v>2007</v>
      </c>
      <c r="C13" s="2" t="s">
        <v>121</v>
      </c>
      <c r="D13" s="30">
        <v>36.7</v>
      </c>
      <c r="E13" s="155">
        <v>18</v>
      </c>
      <c r="F13" s="158">
        <v>21</v>
      </c>
      <c r="G13" s="155">
        <v>21</v>
      </c>
      <c r="H13" s="11">
        <v>21</v>
      </c>
      <c r="I13" s="156">
        <v>25</v>
      </c>
      <c r="J13" s="162">
        <v>28</v>
      </c>
      <c r="K13" s="162">
        <v>29</v>
      </c>
      <c r="L13" s="11">
        <v>29</v>
      </c>
      <c r="M13" s="6">
        <v>5</v>
      </c>
      <c r="N13" s="7">
        <v>50</v>
      </c>
      <c r="O13" s="35">
        <v>100.46</v>
      </c>
    </row>
    <row r="14" spans="1:15" ht="15.75">
      <c r="A14" s="154" t="s">
        <v>122</v>
      </c>
      <c r="B14" s="29">
        <v>2006</v>
      </c>
      <c r="C14" s="29" t="s">
        <v>26</v>
      </c>
      <c r="D14" s="3">
        <v>42.7</v>
      </c>
      <c r="E14" s="156">
        <v>23</v>
      </c>
      <c r="F14" s="156">
        <v>25</v>
      </c>
      <c r="G14" s="157">
        <v>27</v>
      </c>
      <c r="H14" s="11">
        <v>25</v>
      </c>
      <c r="I14" s="156">
        <v>32</v>
      </c>
      <c r="J14" s="162">
        <v>34</v>
      </c>
      <c r="K14" s="162">
        <v>36</v>
      </c>
      <c r="L14" s="11">
        <v>36</v>
      </c>
      <c r="M14" s="29">
        <v>4</v>
      </c>
      <c r="N14" s="8">
        <v>61</v>
      </c>
      <c r="O14" s="35">
        <v>106.57</v>
      </c>
    </row>
    <row r="15" spans="1:15" ht="15.75">
      <c r="A15" s="4" t="s">
        <v>123</v>
      </c>
      <c r="B15" s="10">
        <v>2005</v>
      </c>
      <c r="C15" s="2" t="s">
        <v>14</v>
      </c>
      <c r="D15" s="30">
        <v>30.6</v>
      </c>
      <c r="E15" s="155">
        <v>15</v>
      </c>
      <c r="F15" s="155">
        <v>16</v>
      </c>
      <c r="G15" s="155">
        <v>17</v>
      </c>
      <c r="H15" s="11">
        <v>17</v>
      </c>
      <c r="I15" s="156">
        <v>24</v>
      </c>
      <c r="J15" s="162">
        <v>26</v>
      </c>
      <c r="K15" s="162">
        <v>27</v>
      </c>
      <c r="L15" s="11">
        <v>27</v>
      </c>
      <c r="M15" s="6">
        <v>3</v>
      </c>
      <c r="N15" s="7">
        <v>44</v>
      </c>
      <c r="O15" s="35">
        <v>106.73</v>
      </c>
    </row>
    <row r="16" spans="1:15" ht="15.75">
      <c r="A16" s="9" t="s">
        <v>132</v>
      </c>
      <c r="B16" s="10">
        <v>2007</v>
      </c>
      <c r="C16" s="10" t="s">
        <v>121</v>
      </c>
      <c r="D16" s="12">
        <v>38.2</v>
      </c>
      <c r="E16" s="156">
        <v>22</v>
      </c>
      <c r="F16" s="156">
        <v>25</v>
      </c>
      <c r="G16" s="159">
        <v>26</v>
      </c>
      <c r="H16" s="11">
        <v>25</v>
      </c>
      <c r="I16" s="156">
        <v>33</v>
      </c>
      <c r="J16" s="159">
        <v>36</v>
      </c>
      <c r="K16" s="163">
        <v>36</v>
      </c>
      <c r="L16" s="11">
        <v>36</v>
      </c>
      <c r="M16" s="29">
        <v>2</v>
      </c>
      <c r="N16" s="8">
        <v>61</v>
      </c>
      <c r="O16" s="35">
        <v>117.93</v>
      </c>
    </row>
    <row r="17" spans="1:15" ht="15.75">
      <c r="A17" s="1" t="s">
        <v>124</v>
      </c>
      <c r="B17" s="2">
        <v>2005</v>
      </c>
      <c r="C17" s="2" t="s">
        <v>121</v>
      </c>
      <c r="D17" s="3">
        <v>85.4</v>
      </c>
      <c r="E17" s="160">
        <v>44</v>
      </c>
      <c r="F17" s="156">
        <v>47</v>
      </c>
      <c r="G17" s="159">
        <v>50</v>
      </c>
      <c r="H17" s="5">
        <v>47</v>
      </c>
      <c r="I17" s="158">
        <v>53</v>
      </c>
      <c r="J17" s="163">
        <v>53</v>
      </c>
      <c r="K17" s="163">
        <v>58</v>
      </c>
      <c r="L17" s="5">
        <v>58</v>
      </c>
      <c r="M17" s="6">
        <v>1</v>
      </c>
      <c r="N17" s="7">
        <v>105</v>
      </c>
      <c r="O17" s="35">
        <v>118.08</v>
      </c>
    </row>
    <row r="18" spans="1:15" ht="15.75" customHeight="1">
      <c r="A18" s="236" t="s">
        <v>118</v>
      </c>
      <c r="B18" s="237"/>
      <c r="C18" s="237"/>
      <c r="D18" s="237"/>
      <c r="E18" s="237"/>
      <c r="F18" s="237"/>
      <c r="G18" s="237"/>
      <c r="H18" s="237"/>
      <c r="I18" s="237"/>
      <c r="J18" s="237"/>
      <c r="K18" s="237"/>
      <c r="L18" s="237"/>
      <c r="M18" s="237"/>
      <c r="N18" s="237"/>
      <c r="O18" s="237"/>
    </row>
    <row r="19" spans="1:15" ht="15.75">
      <c r="A19" s="41" t="s">
        <v>129</v>
      </c>
      <c r="B19" s="10">
        <v>2004</v>
      </c>
      <c r="C19" s="2" t="s">
        <v>130</v>
      </c>
      <c r="D19" s="30">
        <v>62</v>
      </c>
      <c r="E19" s="155">
        <v>31</v>
      </c>
      <c r="F19" s="158">
        <v>34</v>
      </c>
      <c r="G19" s="155">
        <v>34</v>
      </c>
      <c r="H19" s="11">
        <v>34</v>
      </c>
      <c r="I19" s="156">
        <v>42</v>
      </c>
      <c r="J19" s="156">
        <v>46</v>
      </c>
      <c r="K19" s="162">
        <v>48</v>
      </c>
      <c r="L19" s="11">
        <v>48</v>
      </c>
      <c r="M19" s="6">
        <v>4</v>
      </c>
      <c r="N19" s="7">
        <v>82</v>
      </c>
      <c r="O19" s="35">
        <v>108.53</v>
      </c>
    </row>
    <row r="20" spans="1:15" ht="15.75">
      <c r="A20" s="41" t="s">
        <v>127</v>
      </c>
      <c r="B20" s="10">
        <v>2003</v>
      </c>
      <c r="C20" s="2" t="s">
        <v>42</v>
      </c>
      <c r="D20" s="30">
        <v>51.75</v>
      </c>
      <c r="E20" s="158">
        <v>40</v>
      </c>
      <c r="F20" s="158">
        <v>40</v>
      </c>
      <c r="G20" s="155">
        <v>40</v>
      </c>
      <c r="H20" s="11">
        <v>40</v>
      </c>
      <c r="I20" s="156">
        <v>50</v>
      </c>
      <c r="J20" s="157">
        <v>55</v>
      </c>
      <c r="K20" s="157">
        <v>55</v>
      </c>
      <c r="L20" s="11">
        <v>50</v>
      </c>
      <c r="M20" s="6">
        <v>3</v>
      </c>
      <c r="N20" s="7">
        <v>90</v>
      </c>
      <c r="O20" s="35">
        <v>134.67</v>
      </c>
    </row>
    <row r="21" spans="1:15" ht="15.75">
      <c r="A21" s="41" t="s">
        <v>128</v>
      </c>
      <c r="B21" s="10">
        <v>2001</v>
      </c>
      <c r="C21" s="2" t="s">
        <v>26</v>
      </c>
      <c r="D21" s="30">
        <v>59.3</v>
      </c>
      <c r="E21" s="155">
        <v>50</v>
      </c>
      <c r="F21" s="161">
        <v>53</v>
      </c>
      <c r="G21" s="155">
        <v>55</v>
      </c>
      <c r="H21" s="11">
        <v>55</v>
      </c>
      <c r="I21" s="156">
        <v>62</v>
      </c>
      <c r="J21" s="157">
        <v>65</v>
      </c>
      <c r="K21" s="162">
        <v>65</v>
      </c>
      <c r="L21" s="11">
        <v>65</v>
      </c>
      <c r="M21" s="6">
        <v>2</v>
      </c>
      <c r="N21" s="7">
        <v>120</v>
      </c>
      <c r="O21" s="35">
        <v>163.36</v>
      </c>
    </row>
    <row r="22" spans="1:15" ht="15.75">
      <c r="A22" s="41" t="s">
        <v>131</v>
      </c>
      <c r="B22" s="10">
        <v>2002</v>
      </c>
      <c r="C22" s="2" t="s">
        <v>121</v>
      </c>
      <c r="D22" s="30">
        <v>62.7</v>
      </c>
      <c r="E22" s="158">
        <v>57</v>
      </c>
      <c r="F22" s="161">
        <v>57</v>
      </c>
      <c r="G22" s="155">
        <v>62</v>
      </c>
      <c r="H22" s="11">
        <v>62</v>
      </c>
      <c r="I22" s="156">
        <v>70</v>
      </c>
      <c r="J22" s="156">
        <v>75</v>
      </c>
      <c r="K22" s="157">
        <v>79</v>
      </c>
      <c r="L22" s="11">
        <v>75</v>
      </c>
      <c r="M22" s="6">
        <v>1</v>
      </c>
      <c r="N22" s="7">
        <v>137</v>
      </c>
      <c r="O22" s="35">
        <v>180.07</v>
      </c>
    </row>
    <row r="23" spans="1:15" ht="15.75">
      <c r="A23" s="41"/>
      <c r="B23" s="42"/>
      <c r="C23" s="42"/>
      <c r="D23" s="43"/>
      <c r="E23" s="44"/>
      <c r="F23" s="45"/>
      <c r="G23" s="46"/>
      <c r="H23" s="47"/>
      <c r="I23" s="44"/>
      <c r="J23" s="46"/>
      <c r="K23" s="48"/>
      <c r="L23" s="47"/>
      <c r="M23" s="49"/>
      <c r="N23" s="40"/>
      <c r="O23" s="35">
        <v>0</v>
      </c>
    </row>
  </sheetData>
  <sheetProtection/>
  <mergeCells count="12">
    <mergeCell ref="A1:M1"/>
    <mergeCell ref="A2:M2"/>
    <mergeCell ref="A5:A6"/>
    <mergeCell ref="B5:B6"/>
    <mergeCell ref="C5:C6"/>
    <mergeCell ref="A7:O7"/>
    <mergeCell ref="D5:D6"/>
    <mergeCell ref="E5:H5"/>
    <mergeCell ref="N5:N6"/>
    <mergeCell ref="O5:O6"/>
    <mergeCell ref="I5:K5"/>
    <mergeCell ref="A18:O18"/>
  </mergeCells>
  <printOptions/>
  <pageMargins left="0.2" right="0.2" top="0.27" bottom="0.77" header="0.2" footer="0.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79"/>
  <sheetViews>
    <sheetView zoomScalePageLayoutView="0" workbookViewId="0" topLeftCell="A61">
      <selection activeCell="P73" sqref="P73:P79"/>
    </sheetView>
  </sheetViews>
  <sheetFormatPr defaultColWidth="9.00390625" defaultRowHeight="15.75"/>
  <cols>
    <col min="1" max="1" width="17.875" style="0" bestFit="1" customWidth="1"/>
    <col min="2" max="2" width="5.375" style="0" bestFit="1" customWidth="1"/>
    <col min="3" max="3" width="10.50390625" style="0" customWidth="1"/>
    <col min="4" max="4" width="6.375" style="0" bestFit="1" customWidth="1"/>
    <col min="5" max="5" width="1.12109375" style="0" customWidth="1"/>
    <col min="6" max="12" width="5.375" style="0" hidden="1" customWidth="1"/>
    <col min="13" max="13" width="2.875" style="0" hidden="1" customWidth="1"/>
  </cols>
  <sheetData>
    <row r="1" spans="1:16" s="14" customFormat="1" ht="15.75">
      <c r="A1" s="113" t="s">
        <v>145</v>
      </c>
      <c r="B1" s="68">
        <v>1991</v>
      </c>
      <c r="C1" s="68" t="s">
        <v>55</v>
      </c>
      <c r="D1" s="69">
        <v>104</v>
      </c>
      <c r="E1" s="165">
        <v>135</v>
      </c>
      <c r="F1" s="171">
        <v>142</v>
      </c>
      <c r="G1" s="171">
        <v>145</v>
      </c>
      <c r="H1" s="82">
        <v>135</v>
      </c>
      <c r="I1" s="175">
        <v>165</v>
      </c>
      <c r="J1" s="180">
        <v>175</v>
      </c>
      <c r="K1" s="175">
        <v>175</v>
      </c>
      <c r="L1" s="82">
        <v>175</v>
      </c>
      <c r="M1" s="70"/>
      <c r="N1" s="71">
        <v>310</v>
      </c>
      <c r="O1" s="72">
        <f aca="true" t="shared" si="0" ref="O1:O25">IF(N1=0,0,10^(0.75194503*LOG10(D1/174.393)^2)*N1)</f>
        <v>338.2660894418852</v>
      </c>
      <c r="P1"/>
    </row>
    <row r="2" spans="1:15" s="26" customFormat="1" ht="15.75">
      <c r="A2" s="113" t="s">
        <v>89</v>
      </c>
      <c r="B2" s="68">
        <v>1999</v>
      </c>
      <c r="C2" s="68" t="s">
        <v>55</v>
      </c>
      <c r="D2" s="69">
        <v>74.8</v>
      </c>
      <c r="E2" s="165">
        <v>90</v>
      </c>
      <c r="F2" s="165">
        <v>94</v>
      </c>
      <c r="G2" s="171">
        <v>98</v>
      </c>
      <c r="H2" s="82">
        <v>94</v>
      </c>
      <c r="I2" s="175">
        <v>110</v>
      </c>
      <c r="J2" s="175">
        <v>115</v>
      </c>
      <c r="K2" s="180">
        <v>118</v>
      </c>
      <c r="L2" s="82">
        <v>115</v>
      </c>
      <c r="M2" s="70">
        <v>2</v>
      </c>
      <c r="N2" s="71">
        <v>209</v>
      </c>
      <c r="O2" s="72">
        <f t="shared" si="0"/>
        <v>264.1019536022225</v>
      </c>
    </row>
    <row r="3" spans="1:16" s="26" customFormat="1" ht="15.75">
      <c r="A3" s="113" t="s">
        <v>97</v>
      </c>
      <c r="B3" s="68">
        <v>2002</v>
      </c>
      <c r="C3" s="68" t="s">
        <v>55</v>
      </c>
      <c r="D3" s="69">
        <v>85</v>
      </c>
      <c r="E3" s="165">
        <v>75</v>
      </c>
      <c r="F3" s="171">
        <v>80</v>
      </c>
      <c r="G3" s="165">
        <v>80</v>
      </c>
      <c r="H3" s="82">
        <v>80</v>
      </c>
      <c r="I3" s="175">
        <v>95</v>
      </c>
      <c r="J3" s="175">
        <v>100</v>
      </c>
      <c r="K3" s="180">
        <v>105</v>
      </c>
      <c r="L3" s="82">
        <v>100</v>
      </c>
      <c r="M3" s="70">
        <v>5</v>
      </c>
      <c r="N3" s="71">
        <v>180</v>
      </c>
      <c r="O3" s="72">
        <f t="shared" si="0"/>
        <v>213.0696156352484</v>
      </c>
      <c r="P3"/>
    </row>
    <row r="4" spans="1:15" s="26" customFormat="1" ht="15.75">
      <c r="A4" s="113" t="s">
        <v>88</v>
      </c>
      <c r="B4" s="68">
        <v>2004</v>
      </c>
      <c r="C4" s="68" t="s">
        <v>55</v>
      </c>
      <c r="D4" s="69">
        <v>77</v>
      </c>
      <c r="E4" s="165">
        <v>65</v>
      </c>
      <c r="F4" s="165">
        <v>70</v>
      </c>
      <c r="G4" s="165">
        <v>73</v>
      </c>
      <c r="H4" s="82">
        <v>73</v>
      </c>
      <c r="I4" s="175">
        <v>80</v>
      </c>
      <c r="J4" s="175">
        <v>85</v>
      </c>
      <c r="K4" s="175">
        <v>88</v>
      </c>
      <c r="L4" s="82">
        <v>88</v>
      </c>
      <c r="M4" s="70">
        <v>5</v>
      </c>
      <c r="N4" s="71">
        <v>161</v>
      </c>
      <c r="O4" s="72">
        <f t="shared" si="0"/>
        <v>200.267377025891</v>
      </c>
    </row>
    <row r="5" spans="1:16" s="26" customFormat="1" ht="15.75">
      <c r="A5" s="140" t="s">
        <v>101</v>
      </c>
      <c r="B5" s="68">
        <v>2004</v>
      </c>
      <c r="C5" s="68" t="s">
        <v>55</v>
      </c>
      <c r="D5" s="69">
        <v>88.8</v>
      </c>
      <c r="E5" s="165">
        <v>50</v>
      </c>
      <c r="F5" s="165">
        <v>55</v>
      </c>
      <c r="G5" s="165">
        <v>60</v>
      </c>
      <c r="H5" s="82">
        <v>60</v>
      </c>
      <c r="I5" s="175">
        <v>70</v>
      </c>
      <c r="J5" s="175">
        <v>80</v>
      </c>
      <c r="K5" s="180">
        <v>86</v>
      </c>
      <c r="L5" s="82">
        <v>80</v>
      </c>
      <c r="M5" s="70">
        <v>3</v>
      </c>
      <c r="N5" s="71">
        <v>140</v>
      </c>
      <c r="O5" s="72">
        <f t="shared" si="0"/>
        <v>162.45494125315696</v>
      </c>
      <c r="P5"/>
    </row>
    <row r="6" spans="1:15" s="26" customFormat="1" ht="31.5">
      <c r="A6" s="73" t="s">
        <v>61</v>
      </c>
      <c r="B6" s="68">
        <v>2004</v>
      </c>
      <c r="C6" s="68" t="s">
        <v>55</v>
      </c>
      <c r="D6" s="69">
        <v>51.65</v>
      </c>
      <c r="E6" s="165">
        <v>38</v>
      </c>
      <c r="F6" s="171">
        <v>41</v>
      </c>
      <c r="G6" s="171">
        <v>41</v>
      </c>
      <c r="H6" s="82">
        <v>38</v>
      </c>
      <c r="I6" s="175">
        <v>48</v>
      </c>
      <c r="J6" s="180">
        <v>51</v>
      </c>
      <c r="K6" s="175">
        <v>51</v>
      </c>
      <c r="L6" s="82">
        <v>51</v>
      </c>
      <c r="M6" s="70">
        <v>4</v>
      </c>
      <c r="N6" s="71">
        <v>89</v>
      </c>
      <c r="O6" s="72">
        <f t="shared" si="0"/>
        <v>144.33932128088026</v>
      </c>
    </row>
    <row r="7" spans="1:15" s="26" customFormat="1" ht="15.75">
      <c r="A7" s="101" t="s">
        <v>80</v>
      </c>
      <c r="B7" s="68">
        <v>2005</v>
      </c>
      <c r="C7" s="68" t="s">
        <v>55</v>
      </c>
      <c r="D7" s="69">
        <v>64.45</v>
      </c>
      <c r="E7" s="165">
        <v>30</v>
      </c>
      <c r="F7" s="165">
        <v>35</v>
      </c>
      <c r="G7" s="165">
        <v>38</v>
      </c>
      <c r="H7" s="82">
        <v>38</v>
      </c>
      <c r="I7" s="175">
        <v>47</v>
      </c>
      <c r="J7" s="180">
        <v>52</v>
      </c>
      <c r="K7" s="180">
        <v>52</v>
      </c>
      <c r="L7" s="82">
        <v>47</v>
      </c>
      <c r="M7" s="70">
        <v>6</v>
      </c>
      <c r="N7" s="71">
        <v>85</v>
      </c>
      <c r="O7" s="72">
        <f t="shared" si="0"/>
        <v>117.47592415874486</v>
      </c>
    </row>
    <row r="8" spans="1:16" s="14" customFormat="1" ht="15.75">
      <c r="A8" s="67" t="s">
        <v>54</v>
      </c>
      <c r="B8" s="68">
        <v>2008</v>
      </c>
      <c r="C8" s="68" t="s">
        <v>55</v>
      </c>
      <c r="D8" s="69">
        <v>46.45</v>
      </c>
      <c r="E8" s="165">
        <v>17</v>
      </c>
      <c r="F8" s="165">
        <v>19</v>
      </c>
      <c r="G8" s="165">
        <v>21</v>
      </c>
      <c r="H8" s="82">
        <v>21</v>
      </c>
      <c r="I8" s="175">
        <v>22</v>
      </c>
      <c r="J8" s="175">
        <v>25</v>
      </c>
      <c r="K8" s="180">
        <v>27</v>
      </c>
      <c r="L8" s="82">
        <v>25</v>
      </c>
      <c r="M8" s="70">
        <v>9</v>
      </c>
      <c r="N8" s="71">
        <v>46</v>
      </c>
      <c r="O8" s="72">
        <f t="shared" si="0"/>
        <v>81.46572278077247</v>
      </c>
      <c r="P8" s="26"/>
    </row>
    <row r="9" spans="1:15" s="26" customFormat="1" ht="15.75">
      <c r="A9" s="140" t="s">
        <v>53</v>
      </c>
      <c r="B9" s="68">
        <v>2005</v>
      </c>
      <c r="C9" s="68" t="s">
        <v>130</v>
      </c>
      <c r="D9" s="69">
        <v>45.85</v>
      </c>
      <c r="E9" s="171">
        <v>30</v>
      </c>
      <c r="F9" s="165">
        <v>30</v>
      </c>
      <c r="G9" s="165">
        <v>32</v>
      </c>
      <c r="H9" s="82">
        <v>32</v>
      </c>
      <c r="I9" s="175">
        <v>40</v>
      </c>
      <c r="J9" s="175">
        <v>43</v>
      </c>
      <c r="K9" s="180">
        <v>45</v>
      </c>
      <c r="L9" s="82">
        <v>43</v>
      </c>
      <c r="M9" s="70">
        <v>4</v>
      </c>
      <c r="N9" s="71">
        <v>75</v>
      </c>
      <c r="O9" s="72">
        <f t="shared" si="0"/>
        <v>134.33249253324587</v>
      </c>
    </row>
    <row r="10" spans="1:15" s="26" customFormat="1" ht="15.75">
      <c r="A10" s="73" t="s">
        <v>77</v>
      </c>
      <c r="B10" s="68">
        <v>2006</v>
      </c>
      <c r="C10" s="68" t="s">
        <v>130</v>
      </c>
      <c r="D10" s="69">
        <v>59.85</v>
      </c>
      <c r="E10" s="165">
        <v>31</v>
      </c>
      <c r="F10" s="171">
        <v>34</v>
      </c>
      <c r="G10" s="171">
        <v>34</v>
      </c>
      <c r="H10" s="82">
        <v>31</v>
      </c>
      <c r="I10" s="175">
        <v>42</v>
      </c>
      <c r="J10" s="175">
        <v>45</v>
      </c>
      <c r="K10" s="192">
        <v>47</v>
      </c>
      <c r="L10" s="82">
        <v>45</v>
      </c>
      <c r="M10" s="70">
        <v>12</v>
      </c>
      <c r="N10" s="74">
        <v>76</v>
      </c>
      <c r="O10" s="72">
        <f t="shared" si="0"/>
        <v>110.41521369177366</v>
      </c>
    </row>
    <row r="11" spans="1:15" s="26" customFormat="1" ht="15.75">
      <c r="A11" s="67" t="s">
        <v>81</v>
      </c>
      <c r="B11" s="68">
        <v>2006</v>
      </c>
      <c r="C11" s="68" t="s">
        <v>130</v>
      </c>
      <c r="D11" s="69">
        <v>66.4</v>
      </c>
      <c r="E11" s="165">
        <v>32</v>
      </c>
      <c r="F11" s="173">
        <v>35</v>
      </c>
      <c r="G11" s="194">
        <v>36</v>
      </c>
      <c r="H11" s="82">
        <v>35</v>
      </c>
      <c r="I11" s="173">
        <v>40</v>
      </c>
      <c r="J11" s="191">
        <v>43</v>
      </c>
      <c r="K11" s="191">
        <v>43</v>
      </c>
      <c r="L11" s="82">
        <v>40</v>
      </c>
      <c r="M11" s="70">
        <v>7</v>
      </c>
      <c r="N11" s="74">
        <v>75</v>
      </c>
      <c r="O11" s="72">
        <f t="shared" si="0"/>
        <v>101.69533712524</v>
      </c>
    </row>
    <row r="12" spans="1:15" s="26" customFormat="1" ht="15.75">
      <c r="A12" s="60" t="s">
        <v>33</v>
      </c>
      <c r="B12" s="61">
        <v>2005</v>
      </c>
      <c r="C12" s="61" t="s">
        <v>47</v>
      </c>
      <c r="D12" s="57">
        <v>40.7</v>
      </c>
      <c r="E12" s="145">
        <v>30</v>
      </c>
      <c r="F12" s="146">
        <v>33</v>
      </c>
      <c r="G12" s="145">
        <v>33</v>
      </c>
      <c r="H12" s="58">
        <v>33</v>
      </c>
      <c r="I12" s="149">
        <v>38</v>
      </c>
      <c r="J12" s="149">
        <v>40</v>
      </c>
      <c r="K12" s="151">
        <v>43</v>
      </c>
      <c r="L12" s="58">
        <v>40</v>
      </c>
      <c r="M12" s="63">
        <v>2</v>
      </c>
      <c r="N12" s="64">
        <v>73</v>
      </c>
      <c r="O12" s="59">
        <f t="shared" si="0"/>
        <v>145.74901638757723</v>
      </c>
    </row>
    <row r="13" spans="1:15" s="26" customFormat="1" ht="15.75">
      <c r="A13" s="60" t="s">
        <v>49</v>
      </c>
      <c r="B13" s="61">
        <v>2006</v>
      </c>
      <c r="C13" s="61" t="s">
        <v>47</v>
      </c>
      <c r="D13" s="57">
        <v>36.4</v>
      </c>
      <c r="E13" s="143">
        <v>20</v>
      </c>
      <c r="F13" s="145">
        <v>22</v>
      </c>
      <c r="G13" s="145">
        <v>24</v>
      </c>
      <c r="H13" s="58">
        <v>24</v>
      </c>
      <c r="I13" s="149">
        <v>28</v>
      </c>
      <c r="J13" s="149">
        <v>31</v>
      </c>
      <c r="K13" s="149">
        <v>32</v>
      </c>
      <c r="L13" s="58">
        <v>32</v>
      </c>
      <c r="M13" s="63">
        <v>2</v>
      </c>
      <c r="N13" s="64">
        <v>56</v>
      </c>
      <c r="O13" s="59">
        <f t="shared" si="0"/>
        <v>124.83170319549022</v>
      </c>
    </row>
    <row r="14" spans="1:16" s="26" customFormat="1" ht="15.75">
      <c r="A14" s="60" t="s">
        <v>46</v>
      </c>
      <c r="B14" s="61">
        <v>2010</v>
      </c>
      <c r="C14" s="61" t="s">
        <v>47</v>
      </c>
      <c r="D14" s="57">
        <v>26.15</v>
      </c>
      <c r="E14" s="143">
        <v>8</v>
      </c>
      <c r="F14" s="145">
        <v>10</v>
      </c>
      <c r="G14" s="145">
        <v>11</v>
      </c>
      <c r="H14" s="58">
        <v>11</v>
      </c>
      <c r="I14" s="149">
        <v>12</v>
      </c>
      <c r="J14" s="149">
        <v>15</v>
      </c>
      <c r="K14" s="149">
        <v>17</v>
      </c>
      <c r="L14" s="58">
        <v>17</v>
      </c>
      <c r="M14" s="63">
        <v>5</v>
      </c>
      <c r="N14" s="64">
        <v>28</v>
      </c>
      <c r="O14" s="59">
        <f t="shared" si="0"/>
        <v>90.73644037975694</v>
      </c>
      <c r="P14" s="14"/>
    </row>
    <row r="15" spans="1:15" s="26" customFormat="1" ht="15.75">
      <c r="A15" s="73" t="s">
        <v>68</v>
      </c>
      <c r="B15" s="68">
        <v>2007</v>
      </c>
      <c r="C15" s="68" t="s">
        <v>47</v>
      </c>
      <c r="D15" s="69">
        <v>60.3</v>
      </c>
      <c r="E15" s="165">
        <v>20</v>
      </c>
      <c r="F15" s="165">
        <v>23</v>
      </c>
      <c r="G15" s="188">
        <v>25</v>
      </c>
      <c r="H15" s="82">
        <v>25</v>
      </c>
      <c r="I15" s="175">
        <v>30</v>
      </c>
      <c r="J15" s="175">
        <v>35</v>
      </c>
      <c r="K15" s="192">
        <v>38</v>
      </c>
      <c r="L15" s="82">
        <v>35</v>
      </c>
      <c r="M15" s="70">
        <v>13</v>
      </c>
      <c r="N15" s="74">
        <v>60</v>
      </c>
      <c r="O15" s="72">
        <f t="shared" si="0"/>
        <v>86.7165895625423</v>
      </c>
    </row>
    <row r="16" spans="1:15" s="26" customFormat="1" ht="15.75">
      <c r="A16" s="60" t="s">
        <v>48</v>
      </c>
      <c r="B16" s="61">
        <v>2008</v>
      </c>
      <c r="C16" s="61" t="s">
        <v>47</v>
      </c>
      <c r="D16" s="57">
        <v>32.6</v>
      </c>
      <c r="E16" s="144">
        <v>12</v>
      </c>
      <c r="F16" s="146">
        <v>12</v>
      </c>
      <c r="G16" s="146">
        <v>12</v>
      </c>
      <c r="H16" s="58" t="s">
        <v>119</v>
      </c>
      <c r="I16" s="150">
        <v>17</v>
      </c>
      <c r="J16" s="149">
        <v>17</v>
      </c>
      <c r="K16" s="150">
        <v>19</v>
      </c>
      <c r="L16" s="58">
        <v>17</v>
      </c>
      <c r="M16" s="63">
        <v>7</v>
      </c>
      <c r="N16" s="64">
        <v>0</v>
      </c>
      <c r="O16" s="59">
        <f t="shared" si="0"/>
        <v>0</v>
      </c>
    </row>
    <row r="17" spans="1:16" s="26" customFormat="1" ht="15.75">
      <c r="A17" s="113" t="s">
        <v>104</v>
      </c>
      <c r="B17" s="76">
        <v>1992</v>
      </c>
      <c r="C17" s="76" t="s">
        <v>105</v>
      </c>
      <c r="D17" s="77">
        <v>105.25</v>
      </c>
      <c r="E17" s="166">
        <v>110</v>
      </c>
      <c r="F17" s="166">
        <v>115</v>
      </c>
      <c r="G17" s="179">
        <v>120</v>
      </c>
      <c r="H17" s="85">
        <v>115</v>
      </c>
      <c r="I17" s="169">
        <v>140</v>
      </c>
      <c r="J17" s="169">
        <v>145</v>
      </c>
      <c r="K17" s="169">
        <v>150</v>
      </c>
      <c r="L17" s="85">
        <v>150</v>
      </c>
      <c r="M17" s="79">
        <v>2</v>
      </c>
      <c r="N17" s="80">
        <v>265</v>
      </c>
      <c r="O17" s="72">
        <f t="shared" si="0"/>
        <v>288.01232498106606</v>
      </c>
      <c r="P17"/>
    </row>
    <row r="18" spans="1:16" s="26" customFormat="1" ht="31.5">
      <c r="A18" s="113" t="s">
        <v>98</v>
      </c>
      <c r="B18" s="76">
        <v>2002</v>
      </c>
      <c r="C18" s="76" t="s">
        <v>91</v>
      </c>
      <c r="D18" s="77">
        <v>85</v>
      </c>
      <c r="E18" s="166">
        <v>100</v>
      </c>
      <c r="F18" s="166">
        <v>105</v>
      </c>
      <c r="G18" s="179">
        <v>110</v>
      </c>
      <c r="H18" s="85">
        <v>105</v>
      </c>
      <c r="I18" s="169">
        <v>120</v>
      </c>
      <c r="J18" s="169">
        <v>127</v>
      </c>
      <c r="K18" s="167">
        <v>130</v>
      </c>
      <c r="L18" s="85">
        <v>127</v>
      </c>
      <c r="M18" s="79">
        <v>2</v>
      </c>
      <c r="N18" s="80">
        <v>232</v>
      </c>
      <c r="O18" s="72">
        <f t="shared" si="0"/>
        <v>274.62306015209793</v>
      </c>
      <c r="P18"/>
    </row>
    <row r="19" spans="1:15" s="26" customFormat="1" ht="15.75">
      <c r="A19" s="67" t="s">
        <v>90</v>
      </c>
      <c r="B19" s="68">
        <v>2001</v>
      </c>
      <c r="C19" s="68" t="s">
        <v>91</v>
      </c>
      <c r="D19" s="69">
        <v>75.5</v>
      </c>
      <c r="E19" s="165">
        <v>90</v>
      </c>
      <c r="F19" s="171">
        <v>95</v>
      </c>
      <c r="G19" s="171">
        <v>97</v>
      </c>
      <c r="H19" s="82">
        <v>90</v>
      </c>
      <c r="I19" s="175">
        <v>105</v>
      </c>
      <c r="J19" s="180">
        <v>111</v>
      </c>
      <c r="K19" s="180">
        <v>115</v>
      </c>
      <c r="L19" s="82">
        <v>105</v>
      </c>
      <c r="M19" s="70">
        <v>3</v>
      </c>
      <c r="N19" s="71">
        <v>195</v>
      </c>
      <c r="O19" s="72">
        <f t="shared" si="0"/>
        <v>245.15213772184822</v>
      </c>
    </row>
    <row r="20" spans="1:16" s="14" customFormat="1" ht="15.75">
      <c r="A20" s="67" t="s">
        <v>106</v>
      </c>
      <c r="B20" s="68">
        <v>1997</v>
      </c>
      <c r="C20" s="68" t="s">
        <v>94</v>
      </c>
      <c r="D20" s="69">
        <v>98.15</v>
      </c>
      <c r="E20" s="171">
        <v>140</v>
      </c>
      <c r="F20" s="171">
        <v>147</v>
      </c>
      <c r="G20" s="165">
        <v>150</v>
      </c>
      <c r="H20" s="82">
        <v>150</v>
      </c>
      <c r="I20" s="180">
        <v>170</v>
      </c>
      <c r="J20" s="180">
        <v>180</v>
      </c>
      <c r="K20" s="175">
        <v>180</v>
      </c>
      <c r="L20" s="82">
        <v>180</v>
      </c>
      <c r="M20" s="70"/>
      <c r="N20" s="71">
        <v>330</v>
      </c>
      <c r="O20" s="72">
        <f t="shared" si="0"/>
        <v>367.5993885670512</v>
      </c>
      <c r="P20"/>
    </row>
    <row r="21" spans="1:16" s="26" customFormat="1" ht="15.75">
      <c r="A21" s="67" t="s">
        <v>93</v>
      </c>
      <c r="B21" s="68">
        <v>1992</v>
      </c>
      <c r="C21" s="68" t="s">
        <v>94</v>
      </c>
      <c r="D21" s="69">
        <v>84.8</v>
      </c>
      <c r="E21" s="171">
        <v>135</v>
      </c>
      <c r="F21" s="165">
        <v>135</v>
      </c>
      <c r="G21" s="165">
        <v>140</v>
      </c>
      <c r="H21" s="82">
        <v>140</v>
      </c>
      <c r="I21" s="175">
        <v>165</v>
      </c>
      <c r="J21" s="180">
        <v>170</v>
      </c>
      <c r="K21" s="180">
        <v>170</v>
      </c>
      <c r="L21" s="82">
        <v>165</v>
      </c>
      <c r="M21" s="70">
        <v>1</v>
      </c>
      <c r="N21" s="71">
        <v>305</v>
      </c>
      <c r="O21" s="72">
        <f t="shared" si="0"/>
        <v>361.4347066728587</v>
      </c>
      <c r="P21"/>
    </row>
    <row r="22" spans="1:16" s="26" customFormat="1" ht="15.75">
      <c r="A22" s="67" t="s">
        <v>109</v>
      </c>
      <c r="B22" s="68">
        <v>1996</v>
      </c>
      <c r="C22" s="68" t="s">
        <v>94</v>
      </c>
      <c r="D22" s="69">
        <v>112.5</v>
      </c>
      <c r="E22" s="165">
        <v>145</v>
      </c>
      <c r="F22" s="165">
        <v>150</v>
      </c>
      <c r="G22" s="165">
        <v>155</v>
      </c>
      <c r="H22" s="82">
        <v>155</v>
      </c>
      <c r="I22" s="175">
        <v>175</v>
      </c>
      <c r="J22" s="180">
        <v>180</v>
      </c>
      <c r="K22" s="180">
        <v>180</v>
      </c>
      <c r="L22" s="82">
        <v>175</v>
      </c>
      <c r="M22" s="70">
        <v>1</v>
      </c>
      <c r="N22" s="71">
        <v>330</v>
      </c>
      <c r="O22" s="72">
        <f t="shared" si="0"/>
        <v>351.371757038667</v>
      </c>
      <c r="P22"/>
    </row>
    <row r="23" spans="1:16" s="26" customFormat="1" ht="15.75">
      <c r="A23" s="67" t="s">
        <v>107</v>
      </c>
      <c r="B23" s="68">
        <v>1992</v>
      </c>
      <c r="C23" s="68" t="s">
        <v>94</v>
      </c>
      <c r="D23" s="69">
        <v>103.25</v>
      </c>
      <c r="E23" s="171">
        <v>125</v>
      </c>
      <c r="F23" s="165">
        <v>125</v>
      </c>
      <c r="G23" s="171">
        <v>135</v>
      </c>
      <c r="H23" s="82">
        <v>125</v>
      </c>
      <c r="I23" s="175">
        <v>170</v>
      </c>
      <c r="J23" s="180">
        <v>180</v>
      </c>
      <c r="K23" s="180">
        <v>185</v>
      </c>
      <c r="L23" s="82">
        <v>170</v>
      </c>
      <c r="M23" s="70"/>
      <c r="N23" s="71">
        <v>295</v>
      </c>
      <c r="O23" s="72">
        <f t="shared" si="0"/>
        <v>322.69143492771025</v>
      </c>
      <c r="P23"/>
    </row>
    <row r="24" spans="1:15" s="26" customFormat="1" ht="15.75">
      <c r="A24" s="73" t="s">
        <v>72</v>
      </c>
      <c r="B24" s="68">
        <v>2003</v>
      </c>
      <c r="C24" s="68" t="s">
        <v>71</v>
      </c>
      <c r="D24" s="69">
        <v>60.95</v>
      </c>
      <c r="E24" s="165">
        <v>55</v>
      </c>
      <c r="F24" s="165">
        <v>60</v>
      </c>
      <c r="G24" s="171">
        <v>65</v>
      </c>
      <c r="H24" s="82">
        <v>60</v>
      </c>
      <c r="I24" s="180">
        <v>65</v>
      </c>
      <c r="J24" s="175">
        <v>65</v>
      </c>
      <c r="K24" s="192">
        <v>70</v>
      </c>
      <c r="L24" s="82">
        <v>65</v>
      </c>
      <c r="M24" s="70">
        <v>6</v>
      </c>
      <c r="N24" s="74">
        <v>125</v>
      </c>
      <c r="O24" s="72">
        <f t="shared" si="0"/>
        <v>179.3277599023603</v>
      </c>
    </row>
    <row r="25" spans="1:15" s="26" customFormat="1" ht="15.75">
      <c r="A25" s="75" t="s">
        <v>70</v>
      </c>
      <c r="B25" s="76">
        <v>2003</v>
      </c>
      <c r="C25" s="76" t="s">
        <v>71</v>
      </c>
      <c r="D25" s="77">
        <v>57.65</v>
      </c>
      <c r="E25" s="166">
        <v>45</v>
      </c>
      <c r="F25" s="179">
        <v>50</v>
      </c>
      <c r="G25" s="179">
        <v>50</v>
      </c>
      <c r="H25" s="85">
        <v>45</v>
      </c>
      <c r="I25" s="169">
        <v>55</v>
      </c>
      <c r="J25" s="169">
        <v>60</v>
      </c>
      <c r="K25" s="196">
        <v>63</v>
      </c>
      <c r="L25" s="85">
        <v>60</v>
      </c>
      <c r="M25" s="79">
        <v>11</v>
      </c>
      <c r="N25" s="78">
        <v>105</v>
      </c>
      <c r="O25" s="72">
        <f t="shared" si="0"/>
        <v>156.66233947761273</v>
      </c>
    </row>
    <row r="26" spans="1:15" s="26" customFormat="1" ht="15.75" customHeight="1">
      <c r="A26" s="73" t="s">
        <v>92</v>
      </c>
      <c r="B26" s="68">
        <v>2002</v>
      </c>
      <c r="C26" s="68" t="s">
        <v>71</v>
      </c>
      <c r="D26" s="69">
        <v>76.15</v>
      </c>
      <c r="E26" s="171">
        <v>50</v>
      </c>
      <c r="F26" s="175">
        <v>50</v>
      </c>
      <c r="G26" s="177">
        <v>55</v>
      </c>
      <c r="H26" s="82">
        <v>50</v>
      </c>
      <c r="I26" s="165">
        <v>65</v>
      </c>
      <c r="J26" s="185">
        <v>70</v>
      </c>
      <c r="K26" s="178">
        <v>72</v>
      </c>
      <c r="L26" s="82">
        <v>70</v>
      </c>
      <c r="M26" s="70">
        <v>7</v>
      </c>
      <c r="N26" s="71">
        <v>120</v>
      </c>
      <c r="O26" s="72">
        <v>150.68</v>
      </c>
    </row>
    <row r="27" spans="1:15" s="26" customFormat="1" ht="15.75">
      <c r="A27" s="73" t="s">
        <v>76</v>
      </c>
      <c r="B27" s="68">
        <v>2000</v>
      </c>
      <c r="C27" s="68" t="s">
        <v>26</v>
      </c>
      <c r="D27" s="69">
        <v>58.65</v>
      </c>
      <c r="E27" s="165">
        <v>77</v>
      </c>
      <c r="F27" s="171">
        <v>81</v>
      </c>
      <c r="G27" s="171">
        <v>82</v>
      </c>
      <c r="H27" s="82">
        <v>77</v>
      </c>
      <c r="I27" s="175">
        <v>90</v>
      </c>
      <c r="J27" s="175">
        <v>93</v>
      </c>
      <c r="K27" s="193">
        <v>95</v>
      </c>
      <c r="L27" s="82">
        <v>95</v>
      </c>
      <c r="M27" s="70">
        <v>3</v>
      </c>
      <c r="N27" s="74">
        <v>172</v>
      </c>
      <c r="O27" s="72">
        <f aca="true" t="shared" si="1" ref="O27:O35">IF(N27=0,0,10^(0.75194503*LOG10(D27/174.393)^2)*N27)</f>
        <v>253.48139610971685</v>
      </c>
    </row>
    <row r="28" spans="1:16" s="26" customFormat="1" ht="15.75">
      <c r="A28" s="67" t="s">
        <v>30</v>
      </c>
      <c r="B28" s="68">
        <v>2000</v>
      </c>
      <c r="C28" s="68" t="s">
        <v>26</v>
      </c>
      <c r="D28" s="69">
        <v>81.6</v>
      </c>
      <c r="E28" s="171">
        <v>90</v>
      </c>
      <c r="F28" s="165">
        <v>90</v>
      </c>
      <c r="G28" s="165">
        <v>97</v>
      </c>
      <c r="H28" s="82">
        <v>97</v>
      </c>
      <c r="I28" s="180">
        <v>105</v>
      </c>
      <c r="J28" s="180">
        <v>105</v>
      </c>
      <c r="K28" s="175">
        <v>105</v>
      </c>
      <c r="L28" s="82">
        <v>105</v>
      </c>
      <c r="M28" s="70">
        <v>4</v>
      </c>
      <c r="N28" s="71">
        <v>202</v>
      </c>
      <c r="O28" s="72">
        <f t="shared" si="1"/>
        <v>243.86992596937367</v>
      </c>
      <c r="P28"/>
    </row>
    <row r="29" spans="1:15" s="26" customFormat="1" ht="15.75">
      <c r="A29" s="141" t="s">
        <v>35</v>
      </c>
      <c r="B29" s="68">
        <v>2003</v>
      </c>
      <c r="C29" s="68" t="s">
        <v>26</v>
      </c>
      <c r="D29" s="69">
        <v>65.75</v>
      </c>
      <c r="E29" s="165">
        <v>75</v>
      </c>
      <c r="F29" s="171">
        <v>80</v>
      </c>
      <c r="G29" s="171">
        <v>80</v>
      </c>
      <c r="H29" s="82">
        <v>75</v>
      </c>
      <c r="I29" s="175">
        <v>85</v>
      </c>
      <c r="J29" s="175">
        <v>90</v>
      </c>
      <c r="K29" s="180">
        <v>93</v>
      </c>
      <c r="L29" s="82">
        <v>90</v>
      </c>
      <c r="M29" s="70">
        <v>4</v>
      </c>
      <c r="N29" s="71">
        <v>165</v>
      </c>
      <c r="O29" s="72">
        <f t="shared" si="1"/>
        <v>225.129228790822</v>
      </c>
    </row>
    <row r="30" spans="1:15" s="26" customFormat="1" ht="15.75">
      <c r="A30" s="140" t="s">
        <v>58</v>
      </c>
      <c r="B30" s="68">
        <v>2006</v>
      </c>
      <c r="C30" s="68" t="s">
        <v>26</v>
      </c>
      <c r="D30" s="69">
        <v>42.7</v>
      </c>
      <c r="E30" s="165">
        <v>44</v>
      </c>
      <c r="F30" s="165">
        <v>47</v>
      </c>
      <c r="G30" s="171">
        <v>49</v>
      </c>
      <c r="H30" s="82">
        <v>47</v>
      </c>
      <c r="I30" s="175">
        <v>52</v>
      </c>
      <c r="J30" s="175">
        <v>55</v>
      </c>
      <c r="K30" s="180">
        <v>57</v>
      </c>
      <c r="L30" s="82">
        <v>55</v>
      </c>
      <c r="M30" s="70">
        <v>1</v>
      </c>
      <c r="N30" s="71">
        <v>102</v>
      </c>
      <c r="O30" s="72">
        <f t="shared" si="1"/>
        <v>194.71975576307594</v>
      </c>
    </row>
    <row r="31" spans="1:15" s="26" customFormat="1" ht="15.75">
      <c r="A31" s="73" t="s">
        <v>29</v>
      </c>
      <c r="B31" s="68">
        <v>2001</v>
      </c>
      <c r="C31" s="68" t="s">
        <v>26</v>
      </c>
      <c r="D31" s="69">
        <v>57.3</v>
      </c>
      <c r="E31" s="165">
        <v>55</v>
      </c>
      <c r="F31" s="171">
        <v>58</v>
      </c>
      <c r="G31" s="171">
        <v>58</v>
      </c>
      <c r="H31" s="82">
        <v>55</v>
      </c>
      <c r="I31" s="175">
        <v>65</v>
      </c>
      <c r="J31" s="175">
        <v>70</v>
      </c>
      <c r="K31" s="180">
        <v>73</v>
      </c>
      <c r="L31" s="82">
        <v>70</v>
      </c>
      <c r="M31" s="70">
        <v>7</v>
      </c>
      <c r="N31" s="74">
        <v>125</v>
      </c>
      <c r="O31" s="72">
        <f t="shared" si="1"/>
        <v>187.32795763935664</v>
      </c>
    </row>
    <row r="32" spans="1:15" s="26" customFormat="1" ht="15.75">
      <c r="A32" s="67" t="s">
        <v>34</v>
      </c>
      <c r="B32" s="68">
        <v>2005</v>
      </c>
      <c r="C32" s="68" t="s">
        <v>26</v>
      </c>
      <c r="D32" s="69">
        <v>43</v>
      </c>
      <c r="E32" s="171">
        <v>42</v>
      </c>
      <c r="F32" s="165">
        <v>42</v>
      </c>
      <c r="G32" s="165">
        <v>45</v>
      </c>
      <c r="H32" s="82">
        <v>45</v>
      </c>
      <c r="I32" s="175">
        <v>50</v>
      </c>
      <c r="J32" s="180">
        <v>54</v>
      </c>
      <c r="K32" s="180">
        <v>54</v>
      </c>
      <c r="L32" s="82">
        <v>50</v>
      </c>
      <c r="M32" s="70">
        <v>2</v>
      </c>
      <c r="N32" s="71">
        <v>95</v>
      </c>
      <c r="O32" s="72">
        <f t="shared" si="1"/>
        <v>180.19636247175777</v>
      </c>
    </row>
    <row r="33" spans="1:15" s="26" customFormat="1" ht="15.75" customHeight="1">
      <c r="A33" s="67" t="s">
        <v>59</v>
      </c>
      <c r="B33" s="99">
        <v>2005</v>
      </c>
      <c r="C33" s="68" t="s">
        <v>26</v>
      </c>
      <c r="D33" s="69">
        <v>45.65</v>
      </c>
      <c r="E33" s="165">
        <v>43</v>
      </c>
      <c r="F33" s="165">
        <v>45</v>
      </c>
      <c r="G33" s="171">
        <v>47</v>
      </c>
      <c r="H33" s="82">
        <v>45</v>
      </c>
      <c r="I33" s="175">
        <v>53</v>
      </c>
      <c r="J33" s="175">
        <v>55</v>
      </c>
      <c r="K33" s="180">
        <v>57</v>
      </c>
      <c r="L33" s="82">
        <v>55</v>
      </c>
      <c r="M33" s="70">
        <v>1</v>
      </c>
      <c r="N33" s="71">
        <v>100</v>
      </c>
      <c r="O33" s="72">
        <f t="shared" si="1"/>
        <v>179.79561308665905</v>
      </c>
    </row>
    <row r="34" spans="1:15" s="26" customFormat="1" ht="15.75">
      <c r="A34" s="67" t="s">
        <v>138</v>
      </c>
      <c r="B34" s="68">
        <v>2003</v>
      </c>
      <c r="C34" s="68" t="s">
        <v>26</v>
      </c>
      <c r="D34" s="69">
        <v>56.8</v>
      </c>
      <c r="E34" s="165">
        <v>45</v>
      </c>
      <c r="F34" s="165">
        <v>50</v>
      </c>
      <c r="G34" s="188">
        <v>52</v>
      </c>
      <c r="H34" s="82">
        <v>52</v>
      </c>
      <c r="I34" s="175">
        <v>55</v>
      </c>
      <c r="J34" s="175">
        <v>60</v>
      </c>
      <c r="K34" s="193">
        <v>62</v>
      </c>
      <c r="L34" s="82">
        <v>62</v>
      </c>
      <c r="M34" s="70">
        <v>9</v>
      </c>
      <c r="N34" s="74">
        <v>114</v>
      </c>
      <c r="O34" s="72">
        <f t="shared" si="1"/>
        <v>171.9393497264651</v>
      </c>
    </row>
    <row r="35" spans="1:15" s="26" customFormat="1" ht="15.75">
      <c r="A35" s="195" t="s">
        <v>27</v>
      </c>
      <c r="B35" s="61">
        <v>2006</v>
      </c>
      <c r="C35" s="61" t="s">
        <v>26</v>
      </c>
      <c r="D35" s="57">
        <v>39.5</v>
      </c>
      <c r="E35" s="145">
        <v>31</v>
      </c>
      <c r="F35" s="145">
        <v>34</v>
      </c>
      <c r="G35" s="145">
        <v>35</v>
      </c>
      <c r="H35" s="58">
        <v>35</v>
      </c>
      <c r="I35" s="149">
        <v>41</v>
      </c>
      <c r="J35" s="150">
        <v>44</v>
      </c>
      <c r="K35" s="149">
        <v>44</v>
      </c>
      <c r="L35" s="58">
        <v>44</v>
      </c>
      <c r="M35" s="63">
        <v>1</v>
      </c>
      <c r="N35" s="64">
        <v>79</v>
      </c>
      <c r="O35" s="59">
        <f t="shared" si="1"/>
        <v>162.32634863144844</v>
      </c>
    </row>
    <row r="36" spans="1:15" s="26" customFormat="1" ht="15.75">
      <c r="A36" s="138" t="s">
        <v>62</v>
      </c>
      <c r="B36" s="68">
        <v>2004</v>
      </c>
      <c r="C36" s="68" t="s">
        <v>26</v>
      </c>
      <c r="D36" s="69">
        <v>49</v>
      </c>
      <c r="E36" s="171">
        <v>43</v>
      </c>
      <c r="F36" s="175">
        <v>43</v>
      </c>
      <c r="G36" s="177">
        <v>45</v>
      </c>
      <c r="H36" s="82">
        <v>43</v>
      </c>
      <c r="I36" s="165">
        <v>50</v>
      </c>
      <c r="J36" s="177">
        <v>53</v>
      </c>
      <c r="K36" s="177">
        <v>54</v>
      </c>
      <c r="L36" s="82">
        <v>50</v>
      </c>
      <c r="M36" s="70">
        <v>2</v>
      </c>
      <c r="N36" s="71">
        <v>93</v>
      </c>
      <c r="O36" s="72">
        <v>158.25</v>
      </c>
    </row>
    <row r="37" spans="1:15" s="26" customFormat="1" ht="15.75">
      <c r="A37" s="187" t="s">
        <v>57</v>
      </c>
      <c r="B37" s="68">
        <v>2003</v>
      </c>
      <c r="C37" s="68" t="s">
        <v>26</v>
      </c>
      <c r="D37" s="69">
        <v>45</v>
      </c>
      <c r="E37" s="165">
        <v>30</v>
      </c>
      <c r="F37" s="165">
        <v>32</v>
      </c>
      <c r="G37" s="171">
        <v>35</v>
      </c>
      <c r="H37" s="82">
        <v>32</v>
      </c>
      <c r="I37" s="175">
        <v>40</v>
      </c>
      <c r="J37" s="180">
        <v>42</v>
      </c>
      <c r="K37" s="180">
        <v>42</v>
      </c>
      <c r="L37" s="82">
        <v>40</v>
      </c>
      <c r="M37" s="70">
        <v>3</v>
      </c>
      <c r="N37" s="71">
        <v>72</v>
      </c>
      <c r="O37" s="72">
        <f>IF(N37=0,0,10^(0.75194503*LOG10(D37/174.393)^2)*N37)</f>
        <v>131.097062959361</v>
      </c>
    </row>
    <row r="38" spans="1:16" s="26" customFormat="1" ht="15.75">
      <c r="A38" s="195" t="s">
        <v>43</v>
      </c>
      <c r="B38" s="61">
        <v>2010</v>
      </c>
      <c r="C38" s="61" t="s">
        <v>26</v>
      </c>
      <c r="D38" s="57">
        <v>22.8</v>
      </c>
      <c r="E38" s="144">
        <v>10</v>
      </c>
      <c r="F38" s="146">
        <v>10</v>
      </c>
      <c r="G38" s="145">
        <v>11</v>
      </c>
      <c r="H38" s="58">
        <v>11</v>
      </c>
      <c r="I38" s="149">
        <v>15</v>
      </c>
      <c r="J38" s="149">
        <v>17</v>
      </c>
      <c r="K38" s="150">
        <v>18</v>
      </c>
      <c r="L38" s="58">
        <v>17</v>
      </c>
      <c r="M38" s="63">
        <v>4</v>
      </c>
      <c r="N38" s="64">
        <v>28</v>
      </c>
      <c r="O38" s="59">
        <f>IF(N38=0,0,10^(0.75194503*LOG10(D38/174.393)^2)*N38)</f>
        <v>108.20083854566369</v>
      </c>
      <c r="P38" s="14"/>
    </row>
    <row r="39" spans="1:16" s="26" customFormat="1" ht="15.75">
      <c r="A39" s="195" t="s">
        <v>44</v>
      </c>
      <c r="B39" s="61">
        <v>2007</v>
      </c>
      <c r="C39" s="61" t="s">
        <v>26</v>
      </c>
      <c r="D39" s="57">
        <v>29.15</v>
      </c>
      <c r="E39" s="143">
        <v>13</v>
      </c>
      <c r="F39" s="145">
        <v>15</v>
      </c>
      <c r="G39" s="145">
        <v>16</v>
      </c>
      <c r="H39" s="58">
        <v>16</v>
      </c>
      <c r="I39" s="149">
        <v>17</v>
      </c>
      <c r="J39" s="149">
        <v>20</v>
      </c>
      <c r="K39" s="149">
        <v>22</v>
      </c>
      <c r="L39" s="58">
        <v>22</v>
      </c>
      <c r="M39" s="63">
        <v>3</v>
      </c>
      <c r="N39" s="64">
        <v>38</v>
      </c>
      <c r="O39" s="59">
        <f>IF(N39=0,0,10^(0.75194503*LOG10(D39/174.393)^2)*N39)</f>
        <v>108.05047023862433</v>
      </c>
      <c r="P39" s="14"/>
    </row>
    <row r="40" spans="1:15" s="26" customFormat="1" ht="15.75">
      <c r="A40" s="187" t="s">
        <v>65</v>
      </c>
      <c r="B40" s="68">
        <v>2009</v>
      </c>
      <c r="C40" s="68" t="s">
        <v>26</v>
      </c>
      <c r="D40" s="69">
        <v>52.8</v>
      </c>
      <c r="E40" s="165">
        <v>24</v>
      </c>
      <c r="F40" s="165">
        <v>26</v>
      </c>
      <c r="G40" s="171">
        <v>28</v>
      </c>
      <c r="H40" s="82">
        <v>26</v>
      </c>
      <c r="I40" s="175">
        <v>32</v>
      </c>
      <c r="J40" s="176">
        <v>35</v>
      </c>
      <c r="K40" s="176">
        <v>37</v>
      </c>
      <c r="L40" s="82">
        <v>37</v>
      </c>
      <c r="M40" s="70">
        <v>6</v>
      </c>
      <c r="N40" s="74">
        <v>63</v>
      </c>
      <c r="O40" s="72">
        <v>100.92</v>
      </c>
    </row>
    <row r="41" spans="1:15" s="26" customFormat="1" ht="15.75">
      <c r="A41" s="195" t="s">
        <v>51</v>
      </c>
      <c r="B41" s="61">
        <v>2008</v>
      </c>
      <c r="C41" s="61" t="s">
        <v>26</v>
      </c>
      <c r="D41" s="57">
        <v>35.6</v>
      </c>
      <c r="E41" s="143">
        <v>14</v>
      </c>
      <c r="F41" s="146">
        <v>15</v>
      </c>
      <c r="G41" s="145">
        <v>15</v>
      </c>
      <c r="H41" s="58">
        <v>15</v>
      </c>
      <c r="I41" s="149">
        <v>16</v>
      </c>
      <c r="J41" s="151">
        <v>17</v>
      </c>
      <c r="K41" s="152">
        <v>17</v>
      </c>
      <c r="L41" s="58">
        <v>17</v>
      </c>
      <c r="M41" s="63">
        <v>3</v>
      </c>
      <c r="N41" s="64">
        <v>32</v>
      </c>
      <c r="O41" s="59">
        <f aca="true" t="shared" si="2" ref="O41:O67">IF(N41=0,0,10^(0.75194503*LOG10(D41/174.393)^2)*N41)</f>
        <v>72.98490406319</v>
      </c>
    </row>
    <row r="42" spans="1:15" s="26" customFormat="1" ht="15.75">
      <c r="A42" s="187" t="s">
        <v>56</v>
      </c>
      <c r="B42" s="68">
        <v>2007</v>
      </c>
      <c r="C42" s="68" t="s">
        <v>26</v>
      </c>
      <c r="D42" s="69">
        <v>43.1</v>
      </c>
      <c r="E42" s="165">
        <v>12</v>
      </c>
      <c r="F42" s="165">
        <v>14</v>
      </c>
      <c r="G42" s="165">
        <v>15</v>
      </c>
      <c r="H42" s="82">
        <v>15</v>
      </c>
      <c r="I42" s="175">
        <v>18</v>
      </c>
      <c r="J42" s="175">
        <v>21</v>
      </c>
      <c r="K42" s="180">
        <v>23</v>
      </c>
      <c r="L42" s="82">
        <v>21</v>
      </c>
      <c r="M42" s="70">
        <v>4</v>
      </c>
      <c r="N42" s="71">
        <v>36</v>
      </c>
      <c r="O42" s="72">
        <f t="shared" si="2"/>
        <v>68.14016231678099</v>
      </c>
    </row>
    <row r="43" spans="1:15" s="26" customFormat="1" ht="15.75">
      <c r="A43" s="187" t="s">
        <v>87</v>
      </c>
      <c r="B43" s="68">
        <v>2007</v>
      </c>
      <c r="C43" s="68" t="s">
        <v>26</v>
      </c>
      <c r="D43" s="69">
        <v>74.75</v>
      </c>
      <c r="E43" s="165">
        <v>17</v>
      </c>
      <c r="F43" s="165">
        <v>20</v>
      </c>
      <c r="G43" s="165">
        <v>22</v>
      </c>
      <c r="H43" s="82">
        <v>22</v>
      </c>
      <c r="I43" s="175">
        <v>25</v>
      </c>
      <c r="J43" s="175">
        <v>27</v>
      </c>
      <c r="K43" s="180">
        <v>30</v>
      </c>
      <c r="L43" s="82">
        <v>27</v>
      </c>
      <c r="M43" s="70">
        <v>8</v>
      </c>
      <c r="N43" s="71">
        <v>49</v>
      </c>
      <c r="O43" s="72">
        <f t="shared" si="2"/>
        <v>61.94154381350623</v>
      </c>
    </row>
    <row r="44" spans="1:15" s="26" customFormat="1" ht="15.75">
      <c r="A44" s="138" t="s">
        <v>28</v>
      </c>
      <c r="B44" s="68">
        <v>2003</v>
      </c>
      <c r="C44" s="68" t="s">
        <v>26</v>
      </c>
      <c r="D44" s="69">
        <v>58.85</v>
      </c>
      <c r="E44" s="171">
        <v>84</v>
      </c>
      <c r="F44" s="171">
        <v>84</v>
      </c>
      <c r="G44" s="171">
        <v>84</v>
      </c>
      <c r="H44" s="82">
        <v>0</v>
      </c>
      <c r="I44" s="175">
        <v>104</v>
      </c>
      <c r="J44" s="175">
        <v>107</v>
      </c>
      <c r="K44" s="192">
        <v>110</v>
      </c>
      <c r="L44" s="82">
        <v>107</v>
      </c>
      <c r="M44" s="70">
        <v>14</v>
      </c>
      <c r="N44" s="74">
        <v>0</v>
      </c>
      <c r="O44" s="72">
        <f t="shared" si="2"/>
        <v>0</v>
      </c>
    </row>
    <row r="45" spans="1:15" s="26" customFormat="1" ht="15.75">
      <c r="A45" s="187" t="s">
        <v>113</v>
      </c>
      <c r="B45" s="68">
        <v>2007</v>
      </c>
      <c r="C45" s="68" t="s">
        <v>114</v>
      </c>
      <c r="D45" s="69">
        <v>55.65</v>
      </c>
      <c r="E45" s="165">
        <v>42</v>
      </c>
      <c r="F45" s="171">
        <v>45</v>
      </c>
      <c r="G45" s="171">
        <v>46</v>
      </c>
      <c r="H45" s="82">
        <v>42</v>
      </c>
      <c r="I45" s="175">
        <v>55</v>
      </c>
      <c r="J45" s="180">
        <v>58</v>
      </c>
      <c r="K45" s="180">
        <v>58</v>
      </c>
      <c r="L45" s="82">
        <v>55</v>
      </c>
      <c r="M45" s="70">
        <v>2</v>
      </c>
      <c r="N45" s="71">
        <v>97</v>
      </c>
      <c r="O45" s="72">
        <f t="shared" si="2"/>
        <v>148.52853444996225</v>
      </c>
    </row>
    <row r="46" spans="1:15" s="26" customFormat="1" ht="15.75">
      <c r="A46" s="73" t="s">
        <v>115</v>
      </c>
      <c r="B46" s="68">
        <v>2008</v>
      </c>
      <c r="C46" s="68" t="s">
        <v>114</v>
      </c>
      <c r="D46" s="69">
        <v>50</v>
      </c>
      <c r="E46" s="170">
        <v>27</v>
      </c>
      <c r="F46" s="173">
        <v>30</v>
      </c>
      <c r="G46" s="174">
        <v>32</v>
      </c>
      <c r="H46" s="164">
        <v>30</v>
      </c>
      <c r="I46" s="170">
        <v>37</v>
      </c>
      <c r="J46" s="182">
        <v>40</v>
      </c>
      <c r="K46" s="183">
        <v>42</v>
      </c>
      <c r="L46" s="164">
        <v>40</v>
      </c>
      <c r="M46" s="70">
        <v>5</v>
      </c>
      <c r="N46" s="71">
        <v>70</v>
      </c>
      <c r="O46" s="72">
        <f t="shared" si="2"/>
        <v>116.53284157948626</v>
      </c>
    </row>
    <row r="47" spans="1:16" s="14" customFormat="1" ht="15.75" customHeight="1">
      <c r="A47" s="73" t="s">
        <v>74</v>
      </c>
      <c r="B47" s="68">
        <v>1997</v>
      </c>
      <c r="C47" s="68" t="s">
        <v>12</v>
      </c>
      <c r="D47" s="69">
        <v>61.9</v>
      </c>
      <c r="E47" s="165">
        <v>100</v>
      </c>
      <c r="F47" s="165">
        <v>103</v>
      </c>
      <c r="G47" s="171">
        <v>107</v>
      </c>
      <c r="H47" s="82">
        <v>103</v>
      </c>
      <c r="I47" s="175">
        <v>115</v>
      </c>
      <c r="J47" s="175">
        <v>118</v>
      </c>
      <c r="K47" s="192">
        <v>122</v>
      </c>
      <c r="L47" s="82">
        <v>118</v>
      </c>
      <c r="M47" s="70">
        <v>1</v>
      </c>
      <c r="N47" s="74">
        <v>221</v>
      </c>
      <c r="O47" s="72">
        <f t="shared" si="2"/>
        <v>313.7269293519444</v>
      </c>
      <c r="P47" s="26"/>
    </row>
    <row r="48" spans="1:16" s="26" customFormat="1" ht="15.75">
      <c r="A48" s="67" t="s">
        <v>23</v>
      </c>
      <c r="B48" s="68">
        <v>2001</v>
      </c>
      <c r="C48" s="68" t="s">
        <v>12</v>
      </c>
      <c r="D48" s="69">
        <v>76.25</v>
      </c>
      <c r="E48" s="171">
        <v>95</v>
      </c>
      <c r="F48" s="165">
        <v>95</v>
      </c>
      <c r="G48" s="165">
        <v>100</v>
      </c>
      <c r="H48" s="82">
        <v>100</v>
      </c>
      <c r="I48" s="175">
        <v>120</v>
      </c>
      <c r="J48" s="175">
        <v>125</v>
      </c>
      <c r="K48" s="83">
        <v>133</v>
      </c>
      <c r="L48" s="82">
        <v>125</v>
      </c>
      <c r="M48" s="70">
        <v>1</v>
      </c>
      <c r="N48" s="71">
        <v>225</v>
      </c>
      <c r="O48" s="72">
        <f t="shared" si="2"/>
        <v>281.35209080175014</v>
      </c>
      <c r="P48"/>
    </row>
    <row r="49" spans="1:15" s="26" customFormat="1" ht="15.75">
      <c r="A49" s="67" t="s">
        <v>84</v>
      </c>
      <c r="B49" s="68">
        <v>2000</v>
      </c>
      <c r="C49" s="68" t="s">
        <v>12</v>
      </c>
      <c r="D49" s="69">
        <v>67.3</v>
      </c>
      <c r="E49" s="171">
        <v>85</v>
      </c>
      <c r="F49" s="165">
        <v>85</v>
      </c>
      <c r="G49" s="171">
        <v>88</v>
      </c>
      <c r="H49" s="82">
        <v>85</v>
      </c>
      <c r="I49" s="175">
        <v>105</v>
      </c>
      <c r="J49" s="175">
        <v>110</v>
      </c>
      <c r="K49" s="180">
        <v>115</v>
      </c>
      <c r="L49" s="82">
        <v>110</v>
      </c>
      <c r="M49" s="70">
        <v>2</v>
      </c>
      <c r="N49" s="71">
        <v>195</v>
      </c>
      <c r="O49" s="72">
        <f t="shared" si="2"/>
        <v>262.1878492300069</v>
      </c>
    </row>
    <row r="50" spans="1:15" s="26" customFormat="1" ht="15.75">
      <c r="A50" s="73" t="s">
        <v>73</v>
      </c>
      <c r="B50" s="68">
        <v>2002</v>
      </c>
      <c r="C50" s="68" t="s">
        <v>12</v>
      </c>
      <c r="D50" s="69">
        <v>61.8</v>
      </c>
      <c r="E50" s="171">
        <v>75</v>
      </c>
      <c r="F50" s="165">
        <v>75</v>
      </c>
      <c r="G50" s="188">
        <v>81</v>
      </c>
      <c r="H50" s="82">
        <v>81</v>
      </c>
      <c r="I50" s="175">
        <v>95</v>
      </c>
      <c r="J50" s="175">
        <v>101</v>
      </c>
      <c r="K50" s="192">
        <v>103</v>
      </c>
      <c r="L50" s="82">
        <v>101</v>
      </c>
      <c r="M50" s="70">
        <v>2</v>
      </c>
      <c r="N50" s="74">
        <v>182</v>
      </c>
      <c r="O50" s="72">
        <f t="shared" si="2"/>
        <v>258.6463236272505</v>
      </c>
    </row>
    <row r="51" spans="1:16" s="26" customFormat="1" ht="15.75">
      <c r="A51" s="187" t="s">
        <v>21</v>
      </c>
      <c r="B51" s="68">
        <v>2001</v>
      </c>
      <c r="C51" s="68" t="s">
        <v>12</v>
      </c>
      <c r="D51" s="69">
        <v>89.9</v>
      </c>
      <c r="E51" s="165">
        <v>92</v>
      </c>
      <c r="F51" s="165">
        <v>96</v>
      </c>
      <c r="G51" s="171">
        <v>100</v>
      </c>
      <c r="H51" s="82">
        <v>96</v>
      </c>
      <c r="I51" s="175">
        <v>118</v>
      </c>
      <c r="J51" s="180">
        <v>124</v>
      </c>
      <c r="K51" s="180">
        <v>125</v>
      </c>
      <c r="L51" s="82">
        <v>118</v>
      </c>
      <c r="M51" s="70">
        <v>1</v>
      </c>
      <c r="N51" s="71">
        <v>214</v>
      </c>
      <c r="O51" s="72">
        <f t="shared" si="2"/>
        <v>246.99220412333105</v>
      </c>
      <c r="P51"/>
    </row>
    <row r="52" spans="1:15" s="26" customFormat="1" ht="15.75">
      <c r="A52" s="73" t="s">
        <v>37</v>
      </c>
      <c r="B52" s="68">
        <v>2003</v>
      </c>
      <c r="C52" s="68" t="s">
        <v>12</v>
      </c>
      <c r="D52" s="69">
        <v>55.55</v>
      </c>
      <c r="E52" s="165">
        <v>57</v>
      </c>
      <c r="F52" s="165">
        <v>61</v>
      </c>
      <c r="G52" s="165">
        <v>64</v>
      </c>
      <c r="H52" s="82">
        <v>64</v>
      </c>
      <c r="I52" s="175">
        <v>77</v>
      </c>
      <c r="J52" s="175">
        <v>81</v>
      </c>
      <c r="K52" s="175">
        <v>84</v>
      </c>
      <c r="L52" s="82">
        <v>84</v>
      </c>
      <c r="M52" s="70">
        <v>1</v>
      </c>
      <c r="N52" s="71">
        <v>148</v>
      </c>
      <c r="O52" s="72">
        <f t="shared" si="2"/>
        <v>226.9253742234787</v>
      </c>
    </row>
    <row r="53" spans="1:15" s="26" customFormat="1" ht="15.75" customHeight="1">
      <c r="A53" s="138" t="s">
        <v>19</v>
      </c>
      <c r="B53" s="68">
        <v>2003</v>
      </c>
      <c r="C53" s="68" t="s">
        <v>12</v>
      </c>
      <c r="D53" s="69">
        <v>59.8</v>
      </c>
      <c r="E53" s="171">
        <v>62</v>
      </c>
      <c r="F53" s="165">
        <v>62</v>
      </c>
      <c r="G53" s="188">
        <v>67</v>
      </c>
      <c r="H53" s="82">
        <v>67</v>
      </c>
      <c r="I53" s="180">
        <v>80</v>
      </c>
      <c r="J53" s="175">
        <v>80</v>
      </c>
      <c r="K53" s="192">
        <v>85</v>
      </c>
      <c r="L53" s="82">
        <v>80</v>
      </c>
      <c r="M53" s="70">
        <v>5</v>
      </c>
      <c r="N53" s="74">
        <v>147</v>
      </c>
      <c r="O53" s="72">
        <f t="shared" si="2"/>
        <v>213.691031485541</v>
      </c>
    </row>
    <row r="54" spans="1:16" s="26" customFormat="1" ht="15.75">
      <c r="A54" s="187" t="s">
        <v>24</v>
      </c>
      <c r="B54" s="68">
        <v>1999</v>
      </c>
      <c r="C54" s="68" t="s">
        <v>12</v>
      </c>
      <c r="D54" s="69">
        <v>106.4</v>
      </c>
      <c r="E54" s="165">
        <v>70</v>
      </c>
      <c r="F54" s="171">
        <v>75</v>
      </c>
      <c r="G54" s="171">
        <v>75</v>
      </c>
      <c r="H54" s="82">
        <v>70</v>
      </c>
      <c r="I54" s="175">
        <v>90</v>
      </c>
      <c r="J54" s="175">
        <v>95</v>
      </c>
      <c r="K54" s="175">
        <v>100</v>
      </c>
      <c r="L54" s="82">
        <v>100</v>
      </c>
      <c r="M54" s="70">
        <v>4</v>
      </c>
      <c r="N54" s="71">
        <v>170</v>
      </c>
      <c r="O54" s="72">
        <f t="shared" si="2"/>
        <v>184.10869791000485</v>
      </c>
      <c r="P54"/>
    </row>
    <row r="55" spans="1:16" s="26" customFormat="1" ht="15.75">
      <c r="A55" s="67" t="s">
        <v>102</v>
      </c>
      <c r="B55" s="68">
        <v>2003</v>
      </c>
      <c r="C55" s="68" t="s">
        <v>12</v>
      </c>
      <c r="D55" s="69">
        <v>89</v>
      </c>
      <c r="E55" s="165">
        <v>60</v>
      </c>
      <c r="F55" s="165">
        <v>65</v>
      </c>
      <c r="G55" s="171">
        <v>68</v>
      </c>
      <c r="H55" s="82">
        <v>65</v>
      </c>
      <c r="I55" s="175">
        <v>70</v>
      </c>
      <c r="J55" s="175">
        <v>75</v>
      </c>
      <c r="K55" s="175">
        <v>80</v>
      </c>
      <c r="L55" s="82">
        <v>80</v>
      </c>
      <c r="M55" s="70">
        <v>2</v>
      </c>
      <c r="N55" s="71">
        <v>145</v>
      </c>
      <c r="O55" s="72">
        <f t="shared" si="2"/>
        <v>168.09040212942188</v>
      </c>
      <c r="P55"/>
    </row>
    <row r="56" spans="1:15" s="26" customFormat="1" ht="15.75">
      <c r="A56" s="73" t="s">
        <v>75</v>
      </c>
      <c r="B56" s="68">
        <v>2001</v>
      </c>
      <c r="C56" s="68" t="s">
        <v>12</v>
      </c>
      <c r="D56" s="69">
        <v>60.2</v>
      </c>
      <c r="E56" s="165">
        <v>45</v>
      </c>
      <c r="F56" s="165">
        <v>50</v>
      </c>
      <c r="G56" s="188">
        <v>52</v>
      </c>
      <c r="H56" s="82">
        <v>52</v>
      </c>
      <c r="I56" s="180">
        <v>60</v>
      </c>
      <c r="J56" s="175">
        <v>60</v>
      </c>
      <c r="K56" s="192">
        <v>65</v>
      </c>
      <c r="L56" s="82">
        <v>60</v>
      </c>
      <c r="M56" s="70">
        <v>10</v>
      </c>
      <c r="N56" s="74">
        <v>112</v>
      </c>
      <c r="O56" s="72">
        <f t="shared" si="2"/>
        <v>162.05756987217765</v>
      </c>
    </row>
    <row r="57" spans="1:15" s="26" customFormat="1" ht="15.75">
      <c r="A57" s="73" t="s">
        <v>137</v>
      </c>
      <c r="B57" s="68">
        <v>2003</v>
      </c>
      <c r="C57" s="68" t="s">
        <v>12</v>
      </c>
      <c r="D57" s="69">
        <v>54</v>
      </c>
      <c r="E57" s="171">
        <v>38</v>
      </c>
      <c r="F57" s="176">
        <v>38</v>
      </c>
      <c r="G57" s="178">
        <v>40</v>
      </c>
      <c r="H57" s="82">
        <v>38</v>
      </c>
      <c r="I57" s="165">
        <v>54</v>
      </c>
      <c r="J57" s="185">
        <v>57</v>
      </c>
      <c r="K57" s="186">
        <v>59</v>
      </c>
      <c r="L57" s="82">
        <v>59</v>
      </c>
      <c r="M57" s="70">
        <v>3</v>
      </c>
      <c r="N57" s="74">
        <v>97</v>
      </c>
      <c r="O57" s="72">
        <f t="shared" si="2"/>
        <v>151.9462475604603</v>
      </c>
    </row>
    <row r="58" spans="1:15" s="26" customFormat="1" ht="15.75">
      <c r="A58" s="60" t="s">
        <v>45</v>
      </c>
      <c r="B58" s="61">
        <v>2008</v>
      </c>
      <c r="C58" s="61" t="s">
        <v>12</v>
      </c>
      <c r="D58" s="57">
        <v>30.75</v>
      </c>
      <c r="E58" s="143">
        <v>20</v>
      </c>
      <c r="F58" s="146">
        <v>23</v>
      </c>
      <c r="G58" s="145">
        <v>23</v>
      </c>
      <c r="H58" s="58">
        <v>23</v>
      </c>
      <c r="I58" s="150">
        <v>29</v>
      </c>
      <c r="J58" s="149">
        <v>29</v>
      </c>
      <c r="K58" s="149">
        <v>33</v>
      </c>
      <c r="L58" s="58">
        <v>33</v>
      </c>
      <c r="M58" s="63">
        <v>1</v>
      </c>
      <c r="N58" s="64">
        <v>56</v>
      </c>
      <c r="O58" s="59">
        <f t="shared" si="2"/>
        <v>149.73470764137517</v>
      </c>
    </row>
    <row r="59" spans="1:15" s="26" customFormat="1" ht="15.75">
      <c r="A59" s="101" t="s">
        <v>83</v>
      </c>
      <c r="B59" s="68">
        <v>2002</v>
      </c>
      <c r="C59" s="68" t="s">
        <v>12</v>
      </c>
      <c r="D59" s="69">
        <v>64.05</v>
      </c>
      <c r="E59" s="171">
        <v>70</v>
      </c>
      <c r="F59" s="171">
        <v>70</v>
      </c>
      <c r="G59" s="171">
        <v>70</v>
      </c>
      <c r="H59" s="82" t="s">
        <v>143</v>
      </c>
      <c r="I59" s="175">
        <v>85</v>
      </c>
      <c r="J59" s="175">
        <v>90</v>
      </c>
      <c r="K59" s="180">
        <v>95</v>
      </c>
      <c r="L59" s="82">
        <v>90</v>
      </c>
      <c r="M59" s="70">
        <v>8</v>
      </c>
      <c r="N59" s="71">
        <v>0</v>
      </c>
      <c r="O59" s="72">
        <f t="shared" si="2"/>
        <v>0</v>
      </c>
    </row>
    <row r="60" spans="1:15" s="26" customFormat="1" ht="15.75">
      <c r="A60" s="101" t="s">
        <v>79</v>
      </c>
      <c r="B60" s="68">
        <v>1987</v>
      </c>
      <c r="C60" s="68" t="s">
        <v>14</v>
      </c>
      <c r="D60" s="69">
        <v>68.4</v>
      </c>
      <c r="E60" s="165">
        <v>90</v>
      </c>
      <c r="F60" s="165">
        <v>95</v>
      </c>
      <c r="G60" s="165">
        <v>100</v>
      </c>
      <c r="H60" s="82">
        <v>100</v>
      </c>
      <c r="I60" s="175">
        <v>120</v>
      </c>
      <c r="J60" s="175">
        <v>125</v>
      </c>
      <c r="K60" s="180">
        <v>131</v>
      </c>
      <c r="L60" s="82">
        <v>125</v>
      </c>
      <c r="M60" s="70">
        <v>1</v>
      </c>
      <c r="N60" s="71">
        <v>225</v>
      </c>
      <c r="O60" s="72">
        <f t="shared" si="2"/>
        <v>299.515339161902</v>
      </c>
    </row>
    <row r="61" spans="1:16" s="26" customFormat="1" ht="15.75">
      <c r="A61" s="67" t="s">
        <v>142</v>
      </c>
      <c r="B61" s="68">
        <v>2004</v>
      </c>
      <c r="C61" s="68" t="s">
        <v>14</v>
      </c>
      <c r="D61" s="69">
        <v>105.5</v>
      </c>
      <c r="E61" s="165">
        <v>93</v>
      </c>
      <c r="F61" s="165">
        <v>98</v>
      </c>
      <c r="G61" s="171">
        <v>101</v>
      </c>
      <c r="H61" s="82">
        <v>98</v>
      </c>
      <c r="I61" s="175">
        <v>118</v>
      </c>
      <c r="J61" s="175">
        <v>123</v>
      </c>
      <c r="K61" s="175">
        <v>127</v>
      </c>
      <c r="L61" s="82">
        <v>127</v>
      </c>
      <c r="M61" s="70">
        <v>3</v>
      </c>
      <c r="N61" s="71">
        <v>225</v>
      </c>
      <c r="O61" s="72">
        <f t="shared" si="2"/>
        <v>244.34794473058747</v>
      </c>
      <c r="P61"/>
    </row>
    <row r="62" spans="1:15" s="26" customFormat="1" ht="15.75">
      <c r="A62" s="73" t="s">
        <v>86</v>
      </c>
      <c r="B62" s="68">
        <v>2002</v>
      </c>
      <c r="C62" s="68" t="s">
        <v>14</v>
      </c>
      <c r="D62" s="69">
        <v>70</v>
      </c>
      <c r="E62" s="165">
        <v>80</v>
      </c>
      <c r="F62" s="165">
        <v>85</v>
      </c>
      <c r="G62" s="171">
        <v>88</v>
      </c>
      <c r="H62" s="82">
        <v>85</v>
      </c>
      <c r="I62" s="175">
        <v>95</v>
      </c>
      <c r="J62" s="175">
        <v>100</v>
      </c>
      <c r="K62" s="180">
        <v>103</v>
      </c>
      <c r="L62" s="82">
        <v>100</v>
      </c>
      <c r="M62" s="70">
        <v>4</v>
      </c>
      <c r="N62" s="71">
        <v>185</v>
      </c>
      <c r="O62" s="72">
        <f t="shared" si="2"/>
        <v>242.85416886649782</v>
      </c>
    </row>
    <row r="63" spans="1:16" ht="15.75">
      <c r="A63" s="67" t="s">
        <v>15</v>
      </c>
      <c r="B63" s="68">
        <v>2001</v>
      </c>
      <c r="C63" s="68" t="s">
        <v>14</v>
      </c>
      <c r="D63" s="69">
        <v>69.4</v>
      </c>
      <c r="E63" s="165">
        <v>68</v>
      </c>
      <c r="F63" s="165">
        <v>71</v>
      </c>
      <c r="G63" s="171">
        <v>75</v>
      </c>
      <c r="H63" s="82">
        <v>71</v>
      </c>
      <c r="I63" s="175">
        <v>90</v>
      </c>
      <c r="J63" s="180">
        <v>100</v>
      </c>
      <c r="K63" s="180">
        <v>100</v>
      </c>
      <c r="L63" s="82">
        <v>90</v>
      </c>
      <c r="M63" s="70">
        <v>6</v>
      </c>
      <c r="N63" s="71">
        <v>161</v>
      </c>
      <c r="O63" s="98">
        <f t="shared" si="2"/>
        <v>212.44137969554586</v>
      </c>
      <c r="P63" s="26"/>
    </row>
    <row r="64" spans="1:16" ht="15.75">
      <c r="A64" s="73" t="s">
        <v>13</v>
      </c>
      <c r="B64" s="68">
        <v>2001</v>
      </c>
      <c r="C64" s="68" t="s">
        <v>14</v>
      </c>
      <c r="D64" s="69">
        <v>61</v>
      </c>
      <c r="E64" s="165">
        <v>47</v>
      </c>
      <c r="F64" s="165">
        <v>51</v>
      </c>
      <c r="G64" s="171">
        <v>55</v>
      </c>
      <c r="H64" s="82">
        <v>51</v>
      </c>
      <c r="I64" s="175">
        <v>60</v>
      </c>
      <c r="J64" s="175">
        <v>65</v>
      </c>
      <c r="K64" s="193">
        <v>68</v>
      </c>
      <c r="L64" s="82">
        <v>68</v>
      </c>
      <c r="M64" s="70">
        <v>8</v>
      </c>
      <c r="N64" s="74">
        <v>119</v>
      </c>
      <c r="O64" s="72">
        <f t="shared" si="2"/>
        <v>170.62397229209105</v>
      </c>
      <c r="P64" s="26"/>
    </row>
    <row r="65" spans="1:16" ht="15.75">
      <c r="A65" s="65" t="s">
        <v>18</v>
      </c>
      <c r="B65" s="61">
        <v>2007</v>
      </c>
      <c r="C65" s="61" t="s">
        <v>14</v>
      </c>
      <c r="D65" s="57">
        <v>36.7</v>
      </c>
      <c r="E65" s="143">
        <v>28</v>
      </c>
      <c r="F65" s="147">
        <v>30</v>
      </c>
      <c r="G65" s="148">
        <v>32</v>
      </c>
      <c r="H65" s="58">
        <v>32</v>
      </c>
      <c r="I65" s="145">
        <v>37</v>
      </c>
      <c r="J65" s="148">
        <v>40</v>
      </c>
      <c r="K65" s="153">
        <v>42</v>
      </c>
      <c r="L65" s="58">
        <v>40</v>
      </c>
      <c r="M65" s="63">
        <v>1</v>
      </c>
      <c r="N65" s="64">
        <v>72</v>
      </c>
      <c r="O65" s="59">
        <f t="shared" si="2"/>
        <v>159.15900816207835</v>
      </c>
      <c r="P65" s="26"/>
    </row>
    <row r="66" spans="1:16" ht="15.75">
      <c r="A66" s="60" t="s">
        <v>40</v>
      </c>
      <c r="B66" s="61">
        <v>2009</v>
      </c>
      <c r="C66" s="61" t="s">
        <v>14</v>
      </c>
      <c r="D66" s="57">
        <v>27.7</v>
      </c>
      <c r="E66" s="143">
        <v>17</v>
      </c>
      <c r="F66" s="146">
        <v>19</v>
      </c>
      <c r="G66" s="145">
        <v>19</v>
      </c>
      <c r="H66" s="58">
        <v>19</v>
      </c>
      <c r="I66" s="149">
        <v>23</v>
      </c>
      <c r="J66" s="149">
        <v>25</v>
      </c>
      <c r="K66" s="149">
        <v>26</v>
      </c>
      <c r="L66" s="58">
        <v>26</v>
      </c>
      <c r="M66" s="63">
        <v>2</v>
      </c>
      <c r="N66" s="64">
        <v>45</v>
      </c>
      <c r="O66" s="59">
        <f t="shared" si="2"/>
        <v>135.92964713955917</v>
      </c>
      <c r="P66" s="26"/>
    </row>
    <row r="67" spans="1:16" ht="15.75">
      <c r="A67" s="101" t="s">
        <v>17</v>
      </c>
      <c r="B67" s="68">
        <v>2006</v>
      </c>
      <c r="C67" s="68" t="s">
        <v>14</v>
      </c>
      <c r="D67" s="69">
        <v>67</v>
      </c>
      <c r="E67" s="171">
        <v>39</v>
      </c>
      <c r="F67" s="165">
        <v>39</v>
      </c>
      <c r="G67" s="165">
        <v>41</v>
      </c>
      <c r="H67" s="82">
        <v>41</v>
      </c>
      <c r="I67" s="175">
        <v>50</v>
      </c>
      <c r="J67" s="175">
        <v>53</v>
      </c>
      <c r="K67" s="175">
        <v>55</v>
      </c>
      <c r="L67" s="82">
        <v>55</v>
      </c>
      <c r="M67" s="70">
        <v>5</v>
      </c>
      <c r="N67" s="71">
        <v>96</v>
      </c>
      <c r="O67" s="72">
        <f t="shared" si="2"/>
        <v>129.43705478997208</v>
      </c>
      <c r="P67" s="26"/>
    </row>
    <row r="68" spans="1:16" ht="15.75">
      <c r="A68" s="73" t="s">
        <v>63</v>
      </c>
      <c r="B68" s="68">
        <v>2006</v>
      </c>
      <c r="C68" s="68" t="s">
        <v>14</v>
      </c>
      <c r="D68" s="69">
        <v>48</v>
      </c>
      <c r="E68" s="165">
        <v>22</v>
      </c>
      <c r="F68" s="175">
        <v>25</v>
      </c>
      <c r="G68" s="184">
        <v>28</v>
      </c>
      <c r="H68" s="82">
        <v>28</v>
      </c>
      <c r="I68" s="165">
        <v>32</v>
      </c>
      <c r="J68" s="185">
        <v>34</v>
      </c>
      <c r="K68" s="184">
        <v>36</v>
      </c>
      <c r="L68" s="82">
        <v>36</v>
      </c>
      <c r="M68" s="70">
        <v>7</v>
      </c>
      <c r="N68" s="71">
        <v>64</v>
      </c>
      <c r="O68" s="72">
        <v>110.81</v>
      </c>
      <c r="P68" s="26"/>
    </row>
    <row r="69" spans="1:16" ht="15.75">
      <c r="A69" s="67" t="s">
        <v>136</v>
      </c>
      <c r="B69" s="68">
        <v>2003</v>
      </c>
      <c r="C69" s="68" t="s">
        <v>14</v>
      </c>
      <c r="D69" s="69">
        <v>49.5</v>
      </c>
      <c r="E69" s="165">
        <v>25</v>
      </c>
      <c r="F69" s="165">
        <v>28</v>
      </c>
      <c r="G69" s="171">
        <v>30</v>
      </c>
      <c r="H69" s="82">
        <v>28</v>
      </c>
      <c r="I69" s="175">
        <v>35</v>
      </c>
      <c r="J69" s="175">
        <v>37</v>
      </c>
      <c r="K69" s="180">
        <v>40</v>
      </c>
      <c r="L69" s="82">
        <v>37</v>
      </c>
      <c r="M69" s="70">
        <v>6</v>
      </c>
      <c r="N69" s="71">
        <v>65</v>
      </c>
      <c r="O69" s="72">
        <f aca="true" t="shared" si="3" ref="O69:O79">IF(N69=0,0,10^(0.75194503*LOG10(D69/174.393)^2)*N69)</f>
        <v>109.10368976276818</v>
      </c>
      <c r="P69" s="26"/>
    </row>
    <row r="70" spans="1:16" ht="15.75">
      <c r="A70" s="73" t="s">
        <v>66</v>
      </c>
      <c r="B70" s="68">
        <v>2007</v>
      </c>
      <c r="C70" s="68" t="s">
        <v>14</v>
      </c>
      <c r="D70" s="69">
        <v>55.6</v>
      </c>
      <c r="E70" s="165">
        <v>22</v>
      </c>
      <c r="F70" s="165">
        <v>25</v>
      </c>
      <c r="G70" s="171">
        <v>27</v>
      </c>
      <c r="H70" s="82">
        <v>25</v>
      </c>
      <c r="I70" s="175">
        <v>37</v>
      </c>
      <c r="J70" s="175">
        <v>40</v>
      </c>
      <c r="K70" s="175">
        <v>42</v>
      </c>
      <c r="L70" s="82">
        <v>42</v>
      </c>
      <c r="M70" s="70">
        <v>5</v>
      </c>
      <c r="N70" s="71">
        <v>67</v>
      </c>
      <c r="O70" s="72">
        <f t="shared" si="3"/>
        <v>102.66072102215647</v>
      </c>
      <c r="P70" s="26"/>
    </row>
    <row r="71" spans="1:16" ht="15.75">
      <c r="A71" s="67" t="s">
        <v>111</v>
      </c>
      <c r="B71" s="68">
        <v>2009</v>
      </c>
      <c r="C71" s="68" t="s">
        <v>14</v>
      </c>
      <c r="D71" s="69">
        <v>46</v>
      </c>
      <c r="E71" s="165">
        <v>21</v>
      </c>
      <c r="F71" s="180">
        <v>24</v>
      </c>
      <c r="G71" s="185">
        <v>24</v>
      </c>
      <c r="H71" s="82">
        <v>24</v>
      </c>
      <c r="I71" s="175">
        <v>30</v>
      </c>
      <c r="J71" s="184">
        <v>33</v>
      </c>
      <c r="K71" s="177">
        <v>36</v>
      </c>
      <c r="L71" s="82">
        <v>33</v>
      </c>
      <c r="M71" s="70">
        <v>8</v>
      </c>
      <c r="N71" s="71">
        <v>57</v>
      </c>
      <c r="O71" s="72">
        <f t="shared" si="3"/>
        <v>101.80250990661067</v>
      </c>
      <c r="P71" s="26"/>
    </row>
    <row r="72" spans="1:16" ht="15.75">
      <c r="A72" s="101" t="s">
        <v>16</v>
      </c>
      <c r="B72" s="68">
        <v>2006</v>
      </c>
      <c r="C72" s="68" t="s">
        <v>14</v>
      </c>
      <c r="D72" s="69">
        <v>63.5</v>
      </c>
      <c r="E72" s="171">
        <v>43</v>
      </c>
      <c r="F72" s="171">
        <v>43</v>
      </c>
      <c r="G72" s="171">
        <v>43</v>
      </c>
      <c r="H72" s="82" t="s">
        <v>143</v>
      </c>
      <c r="I72" s="175">
        <v>53</v>
      </c>
      <c r="J72" s="175">
        <v>55</v>
      </c>
      <c r="K72" s="175">
        <v>58</v>
      </c>
      <c r="L72" s="82">
        <v>58</v>
      </c>
      <c r="M72" s="70">
        <v>9</v>
      </c>
      <c r="N72" s="71">
        <v>0</v>
      </c>
      <c r="O72" s="72">
        <f t="shared" si="3"/>
        <v>0</v>
      </c>
      <c r="P72" s="26"/>
    </row>
    <row r="73" spans="1:15" ht="15.75">
      <c r="A73" s="67" t="s">
        <v>96</v>
      </c>
      <c r="B73" s="68">
        <v>1999</v>
      </c>
      <c r="C73" s="68" t="s">
        <v>42</v>
      </c>
      <c r="D73" s="69">
        <v>83.15</v>
      </c>
      <c r="E73" s="171">
        <v>100</v>
      </c>
      <c r="F73" s="171">
        <v>100</v>
      </c>
      <c r="G73" s="165">
        <v>100</v>
      </c>
      <c r="H73" s="82">
        <v>100</v>
      </c>
      <c r="I73" s="175">
        <v>126</v>
      </c>
      <c r="J73" s="180">
        <v>133</v>
      </c>
      <c r="K73" s="83" t="s">
        <v>143</v>
      </c>
      <c r="L73" s="82">
        <v>126</v>
      </c>
      <c r="M73" s="70">
        <v>3</v>
      </c>
      <c r="N73" s="71">
        <v>226</v>
      </c>
      <c r="O73" s="72">
        <f t="shared" si="3"/>
        <v>270.34095012468396</v>
      </c>
    </row>
    <row r="74" spans="1:16" ht="15.75">
      <c r="A74" s="101" t="s">
        <v>82</v>
      </c>
      <c r="B74" s="68">
        <v>2001</v>
      </c>
      <c r="C74" s="68" t="s">
        <v>42</v>
      </c>
      <c r="D74" s="69">
        <v>62.3</v>
      </c>
      <c r="E74" s="165">
        <v>80</v>
      </c>
      <c r="F74" s="171">
        <v>85</v>
      </c>
      <c r="G74" s="171">
        <v>85</v>
      </c>
      <c r="H74" s="82">
        <v>80</v>
      </c>
      <c r="I74" s="175">
        <v>100</v>
      </c>
      <c r="J74" s="175">
        <v>105</v>
      </c>
      <c r="K74" s="180">
        <v>107</v>
      </c>
      <c r="L74" s="82">
        <v>105</v>
      </c>
      <c r="M74" s="70">
        <v>3</v>
      </c>
      <c r="N74" s="71">
        <v>185</v>
      </c>
      <c r="O74" s="72">
        <f t="shared" si="3"/>
        <v>261.48373354793074</v>
      </c>
      <c r="P74" s="26"/>
    </row>
    <row r="75" spans="1:16" ht="15.75">
      <c r="A75" s="73" t="s">
        <v>69</v>
      </c>
      <c r="B75" s="68">
        <v>2003</v>
      </c>
      <c r="C75" s="68" t="s">
        <v>42</v>
      </c>
      <c r="D75" s="69">
        <v>60.7</v>
      </c>
      <c r="E75" s="165">
        <v>68</v>
      </c>
      <c r="F75" s="171">
        <v>71</v>
      </c>
      <c r="G75" s="171">
        <v>71</v>
      </c>
      <c r="H75" s="82">
        <v>68</v>
      </c>
      <c r="I75" s="180">
        <v>85</v>
      </c>
      <c r="J75" s="175">
        <v>85</v>
      </c>
      <c r="K75" s="192">
        <v>90</v>
      </c>
      <c r="L75" s="82">
        <v>85</v>
      </c>
      <c r="M75" s="70">
        <v>4</v>
      </c>
      <c r="N75" s="74">
        <v>153</v>
      </c>
      <c r="O75" s="72">
        <f t="shared" si="3"/>
        <v>220.11870407516128</v>
      </c>
      <c r="P75" s="26"/>
    </row>
    <row r="76" spans="1:15" ht="15.75">
      <c r="A76" s="67" t="s">
        <v>95</v>
      </c>
      <c r="B76" s="68">
        <v>2005</v>
      </c>
      <c r="C76" s="68" t="s">
        <v>42</v>
      </c>
      <c r="D76" s="69">
        <v>85</v>
      </c>
      <c r="E76" s="165">
        <v>70</v>
      </c>
      <c r="F76" s="171">
        <v>75</v>
      </c>
      <c r="G76" s="171">
        <v>75</v>
      </c>
      <c r="H76" s="82">
        <v>70</v>
      </c>
      <c r="I76" s="175">
        <v>82</v>
      </c>
      <c r="J76" s="180">
        <v>87</v>
      </c>
      <c r="K76" s="180">
        <v>87</v>
      </c>
      <c r="L76" s="82">
        <v>82</v>
      </c>
      <c r="M76" s="70">
        <v>6</v>
      </c>
      <c r="N76" s="71">
        <v>152</v>
      </c>
      <c r="O76" s="72">
        <f t="shared" si="3"/>
        <v>179.92545320309864</v>
      </c>
    </row>
    <row r="77" spans="1:16" ht="15.75">
      <c r="A77" s="67" t="s">
        <v>112</v>
      </c>
      <c r="B77" s="68">
        <v>2006</v>
      </c>
      <c r="C77" s="68" t="s">
        <v>42</v>
      </c>
      <c r="D77" s="69">
        <v>46.7</v>
      </c>
      <c r="E77" s="165">
        <v>35</v>
      </c>
      <c r="F77" s="175">
        <v>38</v>
      </c>
      <c r="G77" s="177">
        <v>40</v>
      </c>
      <c r="H77" s="82">
        <v>38</v>
      </c>
      <c r="I77" s="175">
        <v>45</v>
      </c>
      <c r="J77" s="184">
        <v>48</v>
      </c>
      <c r="K77" s="177">
        <v>50</v>
      </c>
      <c r="L77" s="82">
        <v>48</v>
      </c>
      <c r="M77" s="70">
        <v>3</v>
      </c>
      <c r="N77" s="71">
        <v>86</v>
      </c>
      <c r="O77" s="72">
        <f t="shared" si="3"/>
        <v>151.6021568786597</v>
      </c>
      <c r="P77" s="26"/>
    </row>
    <row r="78" spans="1:16" ht="15.75">
      <c r="A78" s="60" t="s">
        <v>52</v>
      </c>
      <c r="B78" s="61">
        <v>2007</v>
      </c>
      <c r="C78" s="61" t="s">
        <v>42</v>
      </c>
      <c r="D78" s="57">
        <v>39.65</v>
      </c>
      <c r="E78" s="143">
        <v>23</v>
      </c>
      <c r="F78" s="145">
        <v>26</v>
      </c>
      <c r="G78" s="145">
        <v>28</v>
      </c>
      <c r="H78" s="58">
        <v>28</v>
      </c>
      <c r="I78" s="149">
        <v>35</v>
      </c>
      <c r="J78" s="152">
        <v>38</v>
      </c>
      <c r="K78" s="152">
        <v>40</v>
      </c>
      <c r="L78" s="58">
        <v>40</v>
      </c>
      <c r="M78" s="63">
        <v>3</v>
      </c>
      <c r="N78" s="64">
        <v>68</v>
      </c>
      <c r="O78" s="59">
        <f t="shared" si="3"/>
        <v>139.21188657719384</v>
      </c>
      <c r="P78" s="26"/>
    </row>
    <row r="79" spans="1:16" ht="15.75">
      <c r="A79" s="60" t="s">
        <v>41</v>
      </c>
      <c r="B79" s="61">
        <v>2010</v>
      </c>
      <c r="C79" s="61" t="s">
        <v>42</v>
      </c>
      <c r="D79" s="57">
        <v>22.15</v>
      </c>
      <c r="E79" s="143">
        <v>10</v>
      </c>
      <c r="F79" s="145">
        <v>11</v>
      </c>
      <c r="G79" s="146">
        <v>12</v>
      </c>
      <c r="H79" s="58">
        <v>11</v>
      </c>
      <c r="I79" s="150">
        <v>13</v>
      </c>
      <c r="J79" s="149">
        <v>13</v>
      </c>
      <c r="K79" s="150">
        <v>15</v>
      </c>
      <c r="L79" s="58">
        <v>13</v>
      </c>
      <c r="M79" s="63">
        <v>6</v>
      </c>
      <c r="N79" s="64">
        <v>24</v>
      </c>
      <c r="O79" s="59">
        <f t="shared" si="3"/>
        <v>96.40377712362748</v>
      </c>
      <c r="P79" s="1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LNAF TRADOC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eduards.tarasovs</dc:creator>
  <cp:keywords/>
  <dc:description/>
  <cp:lastModifiedBy>Aivo lokaal</cp:lastModifiedBy>
  <cp:lastPrinted>2015-04-08T06:46:20Z</cp:lastPrinted>
  <dcterms:created xsi:type="dcterms:W3CDTF">2014-02-28T11:02:15Z</dcterms:created>
  <dcterms:modified xsi:type="dcterms:W3CDTF">2018-05-07T20:17:14Z</dcterms:modified>
  <cp:category/>
  <cp:version/>
  <cp:contentType/>
  <cp:contentStatus/>
</cp:coreProperties>
</file>