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425" windowWidth="11940" windowHeight="5145" activeTab="5"/>
  </bookViews>
  <sheets>
    <sheet name="35, 45, 50 kg" sheetId="7" r:id="rId1"/>
    <sheet name="56, 62, 69 kg" sheetId="10" r:id="rId2"/>
    <sheet name="77, 85, 94, 105 kg" sheetId="12" r:id="rId3"/>
    <sheet name="sievietes" sheetId="9" r:id="rId4"/>
    <sheet name="Sinkler siev" sheetId="13" r:id="rId5"/>
    <sheet name="Sinkler kungi" sheetId="14" r:id="rId6"/>
  </sheets>
  <calcPr calcId="145621"/>
</workbook>
</file>

<file path=xl/calcChain.xml><?xml version="1.0" encoding="utf-8"?>
<calcChain xmlns="http://schemas.openxmlformats.org/spreadsheetml/2006/main">
  <c r="O27" i="14" l="1"/>
  <c r="Q27" i="14" s="1"/>
  <c r="O5" i="14"/>
  <c r="Q5" i="14" s="1"/>
  <c r="O1" i="14"/>
  <c r="Q1" i="14" s="1"/>
  <c r="O9" i="14"/>
  <c r="Q9" i="14" s="1"/>
  <c r="O6" i="14"/>
  <c r="Q6" i="14" s="1"/>
  <c r="O7" i="14"/>
  <c r="Q7" i="14" s="1"/>
  <c r="O3" i="14"/>
  <c r="Q3" i="14" s="1"/>
  <c r="O8" i="14"/>
  <c r="Q8" i="14" s="1"/>
  <c r="O15" i="14"/>
  <c r="Q15" i="14" s="1"/>
  <c r="O24" i="14"/>
  <c r="Q24" i="14" s="1"/>
  <c r="O4" i="14"/>
  <c r="Q4" i="14" s="1"/>
  <c r="O25" i="14"/>
  <c r="Q25" i="14" s="1"/>
  <c r="O11" i="14"/>
  <c r="Q11" i="14" s="1"/>
  <c r="O2" i="14"/>
  <c r="Q2" i="14" s="1"/>
  <c r="O36" i="14"/>
  <c r="Q36" i="14" s="1"/>
  <c r="O19" i="14"/>
  <c r="Q19" i="14" s="1"/>
  <c r="O12" i="14"/>
  <c r="Q12" i="14" s="1"/>
  <c r="O26" i="12"/>
  <c r="O25" i="12"/>
  <c r="Q25" i="12" s="1"/>
  <c r="O22" i="12"/>
  <c r="Q22" i="12" s="1"/>
  <c r="O23" i="12"/>
  <c r="Q23" i="12" s="1"/>
  <c r="O21" i="12"/>
  <c r="Q21" i="12" s="1"/>
  <c r="O19" i="12"/>
  <c r="O16" i="12"/>
  <c r="Q16" i="12" s="1"/>
  <c r="O17" i="12"/>
  <c r="O18" i="12"/>
  <c r="O15" i="12"/>
  <c r="O21" i="14"/>
  <c r="Q21" i="14" s="1"/>
  <c r="O53" i="14"/>
  <c r="Q53" i="14" s="1"/>
  <c r="O29" i="14"/>
  <c r="Q29" i="14" s="1"/>
  <c r="O42" i="14"/>
  <c r="Q42" i="14" s="1"/>
  <c r="O14" i="14"/>
  <c r="Q14" i="14" s="1"/>
  <c r="O18" i="14"/>
  <c r="Q18" i="14" s="1"/>
  <c r="O16" i="14"/>
  <c r="Q16" i="14" s="1"/>
  <c r="O23" i="14"/>
  <c r="Q23" i="14" s="1"/>
  <c r="O20" i="14"/>
  <c r="Q20" i="14" s="1"/>
  <c r="O28" i="14"/>
  <c r="Q28" i="14" s="1"/>
  <c r="O13" i="14"/>
  <c r="Q13" i="14" s="1"/>
  <c r="O55" i="14"/>
  <c r="Q55" i="14" s="1"/>
  <c r="O56" i="14"/>
  <c r="Q56" i="14" s="1"/>
  <c r="O22" i="14"/>
  <c r="Q22" i="14" s="1"/>
  <c r="O46" i="14"/>
  <c r="Q46" i="14" s="1"/>
  <c r="O40" i="14"/>
  <c r="Q40" i="14" s="1"/>
  <c r="O32" i="14"/>
  <c r="Q32" i="14" s="1"/>
  <c r="O31" i="14"/>
  <c r="Q31" i="14" s="1"/>
  <c r="O35" i="14"/>
  <c r="Q35" i="14" s="1"/>
  <c r="O50" i="14"/>
  <c r="Q50" i="14" s="1"/>
  <c r="O33" i="14"/>
  <c r="Q33" i="14" s="1"/>
  <c r="O26" i="14"/>
  <c r="Q26" i="14" s="1"/>
  <c r="O51" i="14"/>
  <c r="Q51" i="14" s="1"/>
  <c r="O47" i="14"/>
  <c r="Q47" i="14" s="1"/>
  <c r="O41" i="14"/>
  <c r="Q41" i="14" s="1"/>
  <c r="O17" i="14"/>
  <c r="Q17" i="14" s="1"/>
  <c r="O38" i="14"/>
  <c r="Q38" i="14" s="1"/>
  <c r="O39" i="14"/>
  <c r="Q39" i="14" s="1"/>
  <c r="O43" i="14"/>
  <c r="Q43" i="14" s="1"/>
  <c r="O44" i="14"/>
  <c r="Q44" i="14" s="1"/>
  <c r="O48" i="14"/>
  <c r="Q48" i="14" s="1"/>
  <c r="O45" i="14"/>
  <c r="Q45" i="14" s="1"/>
  <c r="O54" i="14"/>
  <c r="Q54" i="14" s="1"/>
  <c r="O34" i="14"/>
  <c r="Q34" i="14" s="1"/>
  <c r="O52" i="14"/>
  <c r="Q52" i="14" s="1"/>
  <c r="O37" i="14"/>
  <c r="Q37" i="14" s="1"/>
  <c r="O49" i="14"/>
  <c r="Q49" i="14" s="1"/>
  <c r="O9" i="12"/>
  <c r="Q9" i="12" s="1"/>
  <c r="O10" i="12"/>
  <c r="O11" i="12"/>
  <c r="O12" i="12"/>
  <c r="O8" i="12"/>
  <c r="O13" i="12"/>
  <c r="Q13" i="12" s="1"/>
  <c r="O27" i="12"/>
  <c r="Q27" i="12" s="1"/>
  <c r="Q26" i="12"/>
  <c r="O17" i="10"/>
  <c r="Q17" i="10" s="1"/>
  <c r="O18" i="10"/>
  <c r="Q18" i="10" s="1"/>
  <c r="O19" i="10"/>
  <c r="O20" i="10"/>
  <c r="O23" i="10"/>
  <c r="Q23" i="10" s="1"/>
  <c r="O24" i="10"/>
  <c r="O25" i="10"/>
  <c r="Q25" i="10" s="1"/>
  <c r="O22" i="10"/>
  <c r="O16" i="10"/>
  <c r="Q16" i="10" s="1"/>
  <c r="O9" i="10"/>
  <c r="Q9" i="10" s="1"/>
  <c r="O10" i="10"/>
  <c r="O11" i="10"/>
  <c r="O12" i="10"/>
  <c r="Q12" i="10" s="1"/>
  <c r="O13" i="10"/>
  <c r="O14" i="10"/>
  <c r="O8" i="10"/>
  <c r="O10" i="13"/>
  <c r="Q10" i="13" s="1"/>
  <c r="Q18" i="13"/>
  <c r="O18" i="13"/>
  <c r="O9" i="13"/>
  <c r="Q9" i="13" s="1"/>
  <c r="O20" i="13"/>
  <c r="Q20" i="13" s="1"/>
  <c r="O11" i="13"/>
  <c r="Q11" i="13" s="1"/>
  <c r="O14" i="13"/>
  <c r="Q14" i="13" s="1"/>
  <c r="O13" i="13"/>
  <c r="Q13" i="13" s="1"/>
  <c r="O23" i="13"/>
  <c r="Q23" i="13" s="1"/>
  <c r="O12" i="13"/>
  <c r="Q12" i="13" s="1"/>
  <c r="O22" i="13"/>
  <c r="Q22" i="13" s="1"/>
  <c r="O15" i="13"/>
  <c r="Q15" i="13" s="1"/>
  <c r="O17" i="13"/>
  <c r="Q17" i="13" s="1"/>
  <c r="O25" i="13"/>
  <c r="Q25" i="13" s="1"/>
  <c r="O21" i="13"/>
  <c r="Q21" i="13" s="1"/>
  <c r="O24" i="13"/>
  <c r="Q24" i="13" s="1"/>
  <c r="O26" i="13"/>
  <c r="Q26" i="13" s="1"/>
  <c r="O16" i="13"/>
  <c r="Q16" i="13" s="1"/>
  <c r="O19" i="13"/>
  <c r="Q19" i="13" s="1"/>
  <c r="O10" i="9"/>
  <c r="Q10" i="9" s="1"/>
  <c r="O15" i="9"/>
  <c r="O19" i="9"/>
  <c r="O25" i="9"/>
  <c r="O28" i="9"/>
  <c r="O29" i="9"/>
  <c r="O30" i="9"/>
  <c r="Q30" i="9" s="1"/>
  <c r="O24" i="9"/>
  <c r="O26" i="9"/>
  <c r="O20" i="9"/>
  <c r="O21" i="9"/>
  <c r="O16" i="9"/>
  <c r="O23" i="9"/>
  <c r="O18" i="9"/>
  <c r="O14" i="9"/>
  <c r="O11" i="9"/>
  <c r="Q11" i="9" s="1"/>
  <c r="O12" i="9"/>
  <c r="Q12" i="9" s="1"/>
  <c r="O9" i="9"/>
  <c r="Q9" i="9" s="1"/>
  <c r="O27" i="7"/>
  <c r="O28" i="7"/>
  <c r="O29" i="7"/>
  <c r="O30" i="7"/>
  <c r="O26" i="7"/>
  <c r="O13" i="7"/>
  <c r="O14" i="7"/>
  <c r="O15" i="7"/>
  <c r="O16" i="7"/>
  <c r="O17" i="7"/>
  <c r="O18" i="7"/>
  <c r="O19" i="7"/>
  <c r="O20" i="7"/>
  <c r="O21" i="7"/>
  <c r="O22" i="7"/>
  <c r="O23" i="7"/>
  <c r="Q23" i="7" s="1"/>
  <c r="O24" i="7"/>
  <c r="Q24" i="7" s="1"/>
  <c r="Q13" i="7"/>
  <c r="O9" i="7"/>
  <c r="O10" i="7"/>
  <c r="Q10" i="7" s="1"/>
  <c r="O11" i="7"/>
  <c r="O8" i="7"/>
  <c r="Q30" i="7"/>
  <c r="Q21" i="9" l="1"/>
  <c r="Q15" i="9"/>
  <c r="Q14" i="9"/>
  <c r="Q17" i="7"/>
  <c r="Q21" i="7"/>
  <c r="Q20" i="7"/>
  <c r="Q19" i="7"/>
  <c r="Q18" i="7"/>
  <c r="Q16" i="7"/>
  <c r="Q15" i="7"/>
  <c r="Q14" i="7"/>
  <c r="Q14" i="10"/>
  <c r="Q29" i="9"/>
  <c r="Q18" i="12" l="1"/>
  <c r="Q17" i="12"/>
  <c r="Q11" i="12"/>
  <c r="Q10" i="12"/>
  <c r="Q13" i="10"/>
  <c r="Q10" i="10"/>
  <c r="Q19" i="12"/>
  <c r="Q12" i="12"/>
  <c r="Q11" i="10"/>
  <c r="Q24" i="10"/>
  <c r="Q20" i="10"/>
  <c r="Q19" i="10"/>
  <c r="Q8" i="10"/>
  <c r="Q26" i="9" l="1"/>
  <c r="Q25" i="9"/>
  <c r="Q24" i="9"/>
  <c r="Q19" i="9"/>
  <c r="Q18" i="9"/>
  <c r="Q16" i="9"/>
  <c r="Q20" i="9"/>
  <c r="Q29" i="7"/>
  <c r="Q28" i="7"/>
  <c r="Q27" i="7"/>
  <c r="Q22" i="7"/>
  <c r="Q11" i="7"/>
  <c r="Q8" i="7"/>
  <c r="Q22" i="10" l="1"/>
  <c r="Q28" i="9" l="1"/>
  <c r="Q15" i="12" l="1"/>
  <c r="Q8" i="12" l="1"/>
  <c r="Q9" i="7" l="1"/>
  <c r="Q26" i="7"/>
  <c r="Q23" i="9"/>
</calcChain>
</file>

<file path=xl/sharedStrings.xml><?xml version="1.0" encoding="utf-8"?>
<sst xmlns="http://schemas.openxmlformats.org/spreadsheetml/2006/main" count="764" uniqueCount="149">
  <si>
    <t>SACENSĪBU PROTOKOLS</t>
  </si>
  <si>
    <t>RAUŠANA</t>
  </si>
  <si>
    <t>GRŪŠANA</t>
  </si>
  <si>
    <t>1.</t>
  </si>
  <si>
    <t>2.</t>
  </si>
  <si>
    <t>3.</t>
  </si>
  <si>
    <t>Rez.</t>
  </si>
  <si>
    <t>SUMMA</t>
  </si>
  <si>
    <t>Izlozes numurs</t>
  </si>
  <si>
    <t>Dzimšanas gads</t>
  </si>
  <si>
    <t>Dalībnieka svars</t>
  </si>
  <si>
    <t>Komanda</t>
  </si>
  <si>
    <t>Pilsēta</t>
  </si>
  <si>
    <t>Galvenais tiesnesis:</t>
  </si>
  <si>
    <t>Vārds, Uzvārds</t>
  </si>
  <si>
    <t>Pienākumi</t>
  </si>
  <si>
    <t>Kategorija</t>
  </si>
  <si>
    <t>SACENSĪBU TIESNEŠI</t>
  </si>
  <si>
    <t>http://www.lat-weightlifting.com - Svarcelšana Latvijā ::: Weightlifting in Latvia © Māris Andžāns</t>
  </si>
  <si>
    <t>Punkti pēc Sinklera</t>
  </si>
  <si>
    <t>Vieta</t>
  </si>
  <si>
    <t xml:space="preserve">Dalībnieka treneris </t>
  </si>
  <si>
    <t>Valsts kods</t>
  </si>
  <si>
    <t>Saldus</t>
  </si>
  <si>
    <t>sievietes</t>
  </si>
  <si>
    <t>svara kategorija līdz 53 kg</t>
  </si>
  <si>
    <t>svara kategorija līdz 63 kg</t>
  </si>
  <si>
    <t>svara kategorija virs 63 kg</t>
  </si>
  <si>
    <t>svara kategorija līdz 69 kg</t>
  </si>
  <si>
    <t>svara kategorija līdz 77 kg</t>
  </si>
  <si>
    <t>svara kategorija līdz 85 kg</t>
  </si>
  <si>
    <t>svara kategorija līdz 94 kg</t>
  </si>
  <si>
    <t>svara kategorija līdz 105 kg</t>
  </si>
  <si>
    <t>Juris Briedis</t>
  </si>
  <si>
    <t>II St. kat.</t>
  </si>
  <si>
    <t>svara kategorija līdz 62 kg</t>
  </si>
  <si>
    <t>svara kategorija līdz 45 kg</t>
  </si>
  <si>
    <t>svara kategorija līdz 50 kg</t>
  </si>
  <si>
    <t>svara kategorija līdz 56 kg</t>
  </si>
  <si>
    <t>II St.kat.</t>
  </si>
  <si>
    <t>Starptautiskais turnīrs svarcelšanā "Saldus 2017"  -&gt; Saldus -&gt; 22.-23.09.2017.</t>
  </si>
  <si>
    <t>svara kategorija līdz 35 kg</t>
  </si>
  <si>
    <t>svara kategorija līdz 44 kg</t>
  </si>
  <si>
    <t>Justas Stašauskis</t>
  </si>
  <si>
    <t>Gint.Saule</t>
  </si>
  <si>
    <t>LTU</t>
  </si>
  <si>
    <t>Horens Arnis Januševskis</t>
  </si>
  <si>
    <t>LAT</t>
  </si>
  <si>
    <t>Ernests Pūce</t>
  </si>
  <si>
    <t>Ventspils</t>
  </si>
  <si>
    <t>U.Bērzons</t>
  </si>
  <si>
    <t>J.Andžāns</t>
  </si>
  <si>
    <t>Dobele</t>
  </si>
  <si>
    <t>J.Andruškevičs</t>
  </si>
  <si>
    <t>Viktors Mihels</t>
  </si>
  <si>
    <t>Valters Vieško</t>
  </si>
  <si>
    <t>EST</t>
  </si>
  <si>
    <t>A.Uppin</t>
  </si>
  <si>
    <t>Aleksejs Mihels</t>
  </si>
  <si>
    <t>Maiko Jalast</t>
  </si>
  <si>
    <t>Uģis Vizulis</t>
  </si>
  <si>
    <t>Mindaugas Daniela</t>
  </si>
  <si>
    <t>Degaičiai</t>
  </si>
  <si>
    <t>B.Šiaudkulis</t>
  </si>
  <si>
    <t>Niks Zeilišs</t>
  </si>
  <si>
    <t>Vanja Vorobiov</t>
  </si>
  <si>
    <t>EDU</t>
  </si>
  <si>
    <t>A.Rumjantsev</t>
  </si>
  <si>
    <t>Martins Putniņš</t>
  </si>
  <si>
    <t>Gediminas Buteikis</t>
  </si>
  <si>
    <t>Dmitri Dodonov</t>
  </si>
  <si>
    <t>Dovydas Mažonas</t>
  </si>
  <si>
    <t>Jānis Škrabe</t>
  </si>
  <si>
    <t>Dovydas Maračauskas</t>
  </si>
  <si>
    <t>Zanda Šternberga</t>
  </si>
  <si>
    <t>Hanna-Liisa Mat</t>
  </si>
  <si>
    <t>V.Korobov</t>
  </si>
  <si>
    <t>Evita Zeiliša</t>
  </si>
  <si>
    <t>Aistreja Janušauskaite</t>
  </si>
  <si>
    <t>Ešlija Šulce</t>
  </si>
  <si>
    <t>Loore-Lii Aaviste</t>
  </si>
  <si>
    <t>Emma Kivirand</t>
  </si>
  <si>
    <t>Monika Remezaite</t>
  </si>
  <si>
    <t>Paulina Tumkute</t>
  </si>
  <si>
    <t>Kaisa Kivirand</t>
  </si>
  <si>
    <t>Sņežana Seļeņina</t>
  </si>
  <si>
    <t>Liisbeth Rosenstein</t>
  </si>
  <si>
    <t>Eligija Remezaite</t>
  </si>
  <si>
    <t>Valērija Kudrjanoka</t>
  </si>
  <si>
    <t>Liepāja</t>
  </si>
  <si>
    <t>R.Nejs</t>
  </si>
  <si>
    <t>Johanna Haljasorg</t>
  </si>
  <si>
    <t>Vargamäe</t>
  </si>
  <si>
    <t>Mäksa</t>
  </si>
  <si>
    <t>Matas Sarapinas</t>
  </si>
  <si>
    <t>Aleksei Kuzmin</t>
  </si>
  <si>
    <t>E.Raieste</t>
  </si>
  <si>
    <t>Tom Aunapuu</t>
  </si>
  <si>
    <t>Kristers Strikmanis</t>
  </si>
  <si>
    <t>Edvinas Prebys</t>
  </si>
  <si>
    <t>Nedas Kniežauskas</t>
  </si>
  <si>
    <t>Erik Raagmets</t>
  </si>
  <si>
    <t>Arnis Blūmentāls</t>
  </si>
  <si>
    <t>Benas Lukšas</t>
  </si>
  <si>
    <t>Artūrs Rumba</t>
  </si>
  <si>
    <t>Ülo</t>
  </si>
  <si>
    <t xml:space="preserve">Aivo Jüris </t>
  </si>
  <si>
    <t>Matīss Tomass Bergs</t>
  </si>
  <si>
    <t>Roomet Väli</t>
  </si>
  <si>
    <t>Valdas Kasparavičius</t>
  </si>
  <si>
    <t>Leonīds Puhtajēvičs</t>
  </si>
  <si>
    <t>Rīga</t>
  </si>
  <si>
    <t>Orestas Jonušas</t>
  </si>
  <si>
    <t>Klāvs Peleģis</t>
  </si>
  <si>
    <t>Jānis Vizulis</t>
  </si>
  <si>
    <t>Andris Freimanis</t>
  </si>
  <si>
    <t>Toms Dobrovoļskis</t>
  </si>
  <si>
    <t>Ants Bombul</t>
  </si>
  <si>
    <t>Linas Kvietkauskis</t>
  </si>
  <si>
    <t>Juris Šimis</t>
  </si>
  <si>
    <t>Ričards Vidavs</t>
  </si>
  <si>
    <t>Eimantas Kučys</t>
  </si>
  <si>
    <t>Panevežys</t>
  </si>
  <si>
    <t>G.Čeponis</t>
  </si>
  <si>
    <t>Žilvinas Kučys</t>
  </si>
  <si>
    <t>Tautvydas Adomavičius</t>
  </si>
  <si>
    <t>Rokas Kirchovas</t>
  </si>
  <si>
    <t>Domas Urniežius</t>
  </si>
  <si>
    <t>Eurelijus Preibys</t>
  </si>
  <si>
    <t>Maksims Grinbergs</t>
  </si>
  <si>
    <t>Edvards Juhimenko</t>
  </si>
  <si>
    <t>Emely Raud</t>
  </si>
  <si>
    <t>J. Vizulis</t>
  </si>
  <si>
    <t>Monika Žalikauskyte</t>
  </si>
  <si>
    <t>Aleksander Jermakov</t>
  </si>
  <si>
    <t>Romutis Raudys</t>
  </si>
  <si>
    <t>Harijs Piļinovičs</t>
  </si>
  <si>
    <t>Rihards Bališevs</t>
  </si>
  <si>
    <t>Lukas Norvidas</t>
  </si>
  <si>
    <t>Degaičai</t>
  </si>
  <si>
    <t>svara kategorija līdz 40 kg</t>
  </si>
  <si>
    <t>Daria Ivanova</t>
  </si>
  <si>
    <t>o</t>
  </si>
  <si>
    <t>U/12</t>
  </si>
  <si>
    <t>U17</t>
  </si>
  <si>
    <t>M.Šimkus,Z.Šimkus</t>
  </si>
  <si>
    <t>I.Cīrulis</t>
  </si>
  <si>
    <t>Edvinas Preibys</t>
  </si>
  <si>
    <t>M.Šimkus.Z.Šimkus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</si>
</sst>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Ls&quot;_-;\-* #,##0.00\ &quot;Ls&quot;_-;_-* &quot;-&quot;??\ &quot;Ls&quot;_-;_-@_-"/>
  </numFmts>
  <fonts count="12" x14ac:knownFonts="1">
    <font>
      <sz val="10"/>
      <name val="Arial"/>
      <charset val="186"/>
    </font>
    <font>
      <sz val="10"/>
      <name val="Arial"/>
      <charset val="186"/>
    </font>
    <font>
      <u/>
      <sz val="10"/>
      <color indexed="12"/>
      <name val="Arial"/>
      <charset val="186"/>
    </font>
    <font>
      <sz val="8"/>
      <name val="Arial"/>
      <charset val="186"/>
    </font>
    <font>
      <b/>
      <sz val="8"/>
      <name val="Verdana"/>
      <family val="2"/>
      <charset val="186"/>
    </font>
    <font>
      <sz val="7"/>
      <name val="Verdana"/>
      <family val="2"/>
      <charset val="186"/>
    </font>
    <font>
      <sz val="8"/>
      <name val="Verdana"/>
      <family val="2"/>
      <charset val="186"/>
    </font>
    <font>
      <sz val="10"/>
      <name val="Verdana"/>
      <family val="2"/>
      <charset val="186"/>
    </font>
    <font>
      <u/>
      <sz val="10"/>
      <name val="Verdana"/>
      <family val="2"/>
      <charset val="186"/>
    </font>
    <font>
      <i/>
      <sz val="8"/>
      <name val="Verdana"/>
      <family val="2"/>
      <charset val="186"/>
    </font>
    <font>
      <sz val="8"/>
      <color theme="1"/>
      <name val="Verdana"/>
      <family val="2"/>
      <charset val="186"/>
    </font>
    <font>
      <b/>
      <i/>
      <sz val="8"/>
      <name val="Verdan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1" xfId="1" applyFont="1" applyFill="1" applyBorder="1" applyAlignment="1" applyProtection="1"/>
    <xf numFmtId="0" fontId="5" fillId="2" borderId="0" xfId="1" applyFont="1" applyFill="1" applyBorder="1" applyAlignment="1" applyProtection="1"/>
    <xf numFmtId="0" fontId="4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2" fontId="5" fillId="2" borderId="2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2" fontId="6" fillId="2" borderId="2" xfId="0" applyNumberFormat="1" applyFont="1" applyFill="1" applyBorder="1" applyAlignment="1" applyProtection="1">
      <alignment horizontal="left"/>
    </xf>
    <xf numFmtId="1" fontId="6" fillId="2" borderId="0" xfId="2" applyNumberFormat="1" applyFont="1" applyFill="1" applyBorder="1" applyAlignment="1" applyProtection="1">
      <alignment horizontal="center" vertical="center"/>
    </xf>
    <xf numFmtId="1" fontId="5" fillId="2" borderId="2" xfId="2" applyNumberFormat="1" applyFont="1" applyFill="1" applyBorder="1" applyAlignment="1" applyProtection="1">
      <alignment horizontal="center" vertical="center"/>
    </xf>
    <xf numFmtId="1" fontId="6" fillId="2" borderId="0" xfId="2" applyNumberFormat="1" applyFont="1" applyFill="1" applyAlignment="1" applyProtection="1">
      <alignment horizontal="center"/>
    </xf>
    <xf numFmtId="1" fontId="0" fillId="0" borderId="0" xfId="2" applyNumberFormat="1" applyFont="1"/>
    <xf numFmtId="1" fontId="6" fillId="2" borderId="0" xfId="0" applyNumberFormat="1" applyFont="1" applyFill="1" applyBorder="1" applyAlignment="1" applyProtection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Alignment="1" applyProtection="1">
      <alignment horizontal="center"/>
    </xf>
    <xf numFmtId="1" fontId="0" fillId="0" borderId="0" xfId="0" applyNumberFormat="1"/>
    <xf numFmtId="1" fontId="6" fillId="3" borderId="2" xfId="0" applyNumberFormat="1" applyFont="1" applyFill="1" applyBorder="1" applyAlignment="1" applyProtection="1">
      <alignment horizontal="center"/>
    </xf>
    <xf numFmtId="1" fontId="5" fillId="3" borderId="2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/>
    <xf numFmtId="1" fontId="4" fillId="2" borderId="0" xfId="0" applyNumberFormat="1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/>
    <xf numFmtId="1" fontId="7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</xf>
    <xf numFmtId="1" fontId="6" fillId="5" borderId="2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/>
    </xf>
    <xf numFmtId="1" fontId="6" fillId="7" borderId="2" xfId="0" applyNumberFormat="1" applyFont="1" applyFill="1" applyBorder="1" applyAlignment="1" applyProtection="1">
      <alignment horizontal="center"/>
    </xf>
    <xf numFmtId="1" fontId="6" fillId="8" borderId="2" xfId="2" applyNumberFormat="1" applyFont="1" applyFill="1" applyBorder="1" applyAlignment="1" applyProtection="1">
      <alignment horizontal="center"/>
    </xf>
    <xf numFmtId="1" fontId="10" fillId="7" borderId="2" xfId="0" applyNumberFormat="1" applyFont="1" applyFill="1" applyBorder="1" applyAlignment="1" applyProtection="1">
      <alignment horizontal="center"/>
    </xf>
    <xf numFmtId="1" fontId="6" fillId="8" borderId="2" xfId="0" applyNumberFormat="1" applyFont="1" applyFill="1" applyBorder="1" applyAlignment="1" applyProtection="1">
      <alignment horizontal="center"/>
    </xf>
    <xf numFmtId="1" fontId="6" fillId="6" borderId="2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2" fontId="5" fillId="2" borderId="0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center"/>
    </xf>
    <xf numFmtId="1" fontId="6" fillId="7" borderId="2" xfId="2" applyNumberFormat="1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</xf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left"/>
    </xf>
    <xf numFmtId="1" fontId="6" fillId="2" borderId="2" xfId="0" applyNumberFormat="1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left"/>
    </xf>
    <xf numFmtId="1" fontId="5" fillId="3" borderId="2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 textRotation="90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 textRotation="90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1" fontId="6" fillId="2" borderId="2" xfId="0" applyNumberFormat="1" applyFont="1" applyFill="1" applyBorder="1" applyAlignment="1" applyProtection="1">
      <alignment horizontal="center" vertical="center"/>
    </xf>
    <xf numFmtId="1" fontId="5" fillId="3" borderId="2" xfId="0" applyNumberFormat="1" applyFont="1" applyFill="1" applyBorder="1" applyAlignment="1" applyProtection="1">
      <alignment horizontal="center" vertical="center" textRotation="90"/>
    </xf>
    <xf numFmtId="0" fontId="5" fillId="2" borderId="2" xfId="0" applyFont="1" applyFill="1" applyBorder="1" applyAlignment="1" applyProtection="1">
      <alignment horizontal="left" vertical="center" textRotation="90" wrapText="1"/>
    </xf>
    <xf numFmtId="0" fontId="5" fillId="2" borderId="2" xfId="0" applyFont="1" applyFill="1" applyBorder="1" applyAlignment="1" applyProtection="1">
      <alignment horizontal="left" textRotation="90"/>
    </xf>
    <xf numFmtId="0" fontId="5" fillId="2" borderId="5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 vertical="center" wrapText="1"/>
    </xf>
    <xf numFmtId="1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center"/>
    </xf>
  </cellXfs>
  <cellStyles count="3">
    <cellStyle name="Hüperlink" xfId="1" builtinId="8"/>
    <cellStyle name="Normaallaad" xfId="0" builtinId="0"/>
    <cellStyle name="Valu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114300</xdr:rowOff>
    </xdr:from>
    <xdr:to>
      <xdr:col>17</xdr:col>
      <xdr:colOff>1181100</xdr:colOff>
      <xdr:row>3</xdr:row>
      <xdr:rowOff>142875</xdr:rowOff>
    </xdr:to>
    <xdr:pic>
      <xdr:nvPicPr>
        <xdr:cNvPr id="5276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114300"/>
          <a:ext cx="1028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</xdr:row>
      <xdr:rowOff>28575</xdr:rowOff>
    </xdr:from>
    <xdr:to>
      <xdr:col>1</xdr:col>
      <xdr:colOff>438150</xdr:colOff>
      <xdr:row>3</xdr:row>
      <xdr:rowOff>123825</xdr:rowOff>
    </xdr:to>
    <xdr:pic>
      <xdr:nvPicPr>
        <xdr:cNvPr id="52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571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28575</xdr:rowOff>
    </xdr:from>
    <xdr:to>
      <xdr:col>17</xdr:col>
      <xdr:colOff>1181100</xdr:colOff>
      <xdr:row>3</xdr:row>
      <xdr:rowOff>142875</xdr:rowOff>
    </xdr:to>
    <xdr:pic>
      <xdr:nvPicPr>
        <xdr:cNvPr id="8344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8575"/>
          <a:ext cx="885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28575</xdr:rowOff>
    </xdr:from>
    <xdr:to>
      <xdr:col>1</xdr:col>
      <xdr:colOff>333375</xdr:colOff>
      <xdr:row>3</xdr:row>
      <xdr:rowOff>114300</xdr:rowOff>
    </xdr:to>
    <xdr:pic>
      <xdr:nvPicPr>
        <xdr:cNvPr id="83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0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95250</xdr:rowOff>
    </xdr:from>
    <xdr:to>
      <xdr:col>18</xdr:col>
      <xdr:colOff>0</xdr:colOff>
      <xdr:row>3</xdr:row>
      <xdr:rowOff>142875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95250"/>
          <a:ext cx="9906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</xdr:row>
      <xdr:rowOff>47625</xdr:rowOff>
    </xdr:from>
    <xdr:to>
      <xdr:col>1</xdr:col>
      <xdr:colOff>676275</xdr:colOff>
      <xdr:row>3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5810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76200</xdr:rowOff>
    </xdr:from>
    <xdr:to>
      <xdr:col>18</xdr:col>
      <xdr:colOff>0</xdr:colOff>
      <xdr:row>3</xdr:row>
      <xdr:rowOff>142875</xdr:rowOff>
    </xdr:to>
    <xdr:pic>
      <xdr:nvPicPr>
        <xdr:cNvPr id="7320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76200"/>
          <a:ext cx="8477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504825</xdr:colOff>
      <xdr:row>3</xdr:row>
      <xdr:rowOff>104775</xdr:rowOff>
    </xdr:to>
    <xdr:pic>
      <xdr:nvPicPr>
        <xdr:cNvPr id="73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152400</xdr:colOff>
      <xdr:row>0</xdr:row>
      <xdr:rowOff>76200</xdr:rowOff>
    </xdr:from>
    <xdr:to>
      <xdr:col>18</xdr:col>
      <xdr:colOff>0</xdr:colOff>
      <xdr:row>3</xdr:row>
      <xdr:rowOff>142875</xdr:rowOff>
    </xdr:to>
    <xdr:pic>
      <xdr:nvPicPr>
        <xdr:cNvPr id="2" name="Picture 1" descr="sss_krasain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76200"/>
          <a:ext cx="828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</xdr:row>
      <xdr:rowOff>19050</xdr:rowOff>
    </xdr:from>
    <xdr:to>
      <xdr:col>1</xdr:col>
      <xdr:colOff>504825</xdr:colOff>
      <xdr:row>3</xdr:row>
      <xdr:rowOff>104775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5715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opLeftCell="A11" zoomScale="118" zoomScaleNormal="118" workbookViewId="0">
      <selection activeCell="R34" sqref="R34"/>
    </sheetView>
  </sheetViews>
  <sheetFormatPr defaultRowHeight="12.75" x14ac:dyDescent="0.2"/>
  <cols>
    <col min="1" max="1" width="4.140625" customWidth="1"/>
    <col min="2" max="2" width="19.7109375" customWidth="1"/>
    <col min="3" max="3" width="5.85546875" customWidth="1"/>
    <col min="4" max="4" width="10.7109375" customWidth="1"/>
    <col min="5" max="5" width="6.140625" customWidth="1"/>
    <col min="6" max="6" width="5.7109375" customWidth="1"/>
    <col min="7" max="7" width="5.7109375" style="23" customWidth="1"/>
    <col min="8" max="8" width="5.85546875" style="23" customWidth="1"/>
    <col min="9" max="9" width="5.42578125" style="23" customWidth="1"/>
    <col min="10" max="10" width="5.7109375" style="23" customWidth="1"/>
    <col min="11" max="11" width="5.42578125" style="23" customWidth="1"/>
    <col min="12" max="14" width="5.5703125" style="23" customWidth="1"/>
    <col min="15" max="15" width="5.85546875" style="23" customWidth="1"/>
    <col min="16" max="16" width="4.140625" customWidth="1"/>
    <col min="17" max="17" width="7.5703125" customWidth="1"/>
    <col min="18" max="18" width="16.7109375" customWidth="1"/>
  </cols>
  <sheetData>
    <row r="1" spans="1:18" x14ac:dyDescent="0.2">
      <c r="A1" s="2" t="s">
        <v>18</v>
      </c>
      <c r="B1" s="4"/>
      <c r="C1" s="4"/>
      <c r="D1" s="4"/>
      <c r="E1" s="4"/>
      <c r="F1" s="5"/>
      <c r="G1" s="20"/>
      <c r="H1" s="20"/>
      <c r="I1" s="20"/>
      <c r="J1" s="20"/>
      <c r="K1" s="20"/>
      <c r="L1" s="20"/>
      <c r="M1" s="20"/>
      <c r="N1" s="20"/>
      <c r="O1" s="20"/>
      <c r="P1" s="6"/>
      <c r="Q1" s="4"/>
      <c r="R1" s="4"/>
    </row>
    <row r="2" spans="1:18" x14ac:dyDescent="0.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30.75" customHeight="1" x14ac:dyDescent="0.2">
      <c r="A5" s="79" t="s">
        <v>8</v>
      </c>
      <c r="B5" s="80" t="s">
        <v>14</v>
      </c>
      <c r="C5" s="86" t="s">
        <v>9</v>
      </c>
      <c r="D5" s="82" t="s">
        <v>11</v>
      </c>
      <c r="E5" s="82" t="s">
        <v>22</v>
      </c>
      <c r="F5" s="79" t="s">
        <v>10</v>
      </c>
      <c r="G5" s="84" t="s">
        <v>1</v>
      </c>
      <c r="H5" s="84"/>
      <c r="I5" s="84"/>
      <c r="J5" s="84"/>
      <c r="K5" s="84" t="s">
        <v>2</v>
      </c>
      <c r="L5" s="84"/>
      <c r="M5" s="84"/>
      <c r="N5" s="84"/>
      <c r="O5" s="85" t="s">
        <v>7</v>
      </c>
      <c r="P5" s="81" t="s">
        <v>20</v>
      </c>
      <c r="Q5" s="88" t="s">
        <v>19</v>
      </c>
      <c r="R5" s="92" t="s">
        <v>21</v>
      </c>
    </row>
    <row r="6" spans="1:18" ht="15.75" customHeight="1" x14ac:dyDescent="0.2">
      <c r="A6" s="79"/>
      <c r="B6" s="80"/>
      <c r="C6" s="87"/>
      <c r="D6" s="83"/>
      <c r="E6" s="83"/>
      <c r="F6" s="79"/>
      <c r="G6" s="21" t="s">
        <v>3</v>
      </c>
      <c r="H6" s="21" t="s">
        <v>4</v>
      </c>
      <c r="I6" s="21" t="s">
        <v>5</v>
      </c>
      <c r="J6" s="25" t="s">
        <v>6</v>
      </c>
      <c r="K6" s="21" t="s">
        <v>3</v>
      </c>
      <c r="L6" s="21" t="s">
        <v>4</v>
      </c>
      <c r="M6" s="21" t="s">
        <v>5</v>
      </c>
      <c r="N6" s="25" t="s">
        <v>6</v>
      </c>
      <c r="O6" s="85"/>
      <c r="P6" s="81"/>
      <c r="Q6" s="89"/>
      <c r="R6" s="92"/>
    </row>
    <row r="7" spans="1:18" x14ac:dyDescent="0.2">
      <c r="A7" s="67" t="s">
        <v>41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</row>
    <row r="8" spans="1:18" x14ac:dyDescent="0.2">
      <c r="A8" s="7">
        <v>28</v>
      </c>
      <c r="B8" s="44" t="s">
        <v>43</v>
      </c>
      <c r="C8" s="32">
        <v>2005</v>
      </c>
      <c r="D8" s="44" t="s">
        <v>44</v>
      </c>
      <c r="E8" s="44" t="s">
        <v>45</v>
      </c>
      <c r="F8" s="9">
        <v>30.6</v>
      </c>
      <c r="G8" s="53">
        <v>12</v>
      </c>
      <c r="H8" s="56">
        <v>15</v>
      </c>
      <c r="I8" s="53">
        <v>15</v>
      </c>
      <c r="J8" s="24">
        <v>15</v>
      </c>
      <c r="K8" s="53">
        <v>15</v>
      </c>
      <c r="L8" s="53">
        <v>17</v>
      </c>
      <c r="M8" s="53">
        <v>21</v>
      </c>
      <c r="N8" s="24">
        <v>21</v>
      </c>
      <c r="O8" s="24">
        <f>SUM(J8,N8)</f>
        <v>36</v>
      </c>
      <c r="P8" s="60">
        <v>3</v>
      </c>
      <c r="Q8" s="15">
        <f t="shared" ref="Q8:Q11" si="0">IF(O8=0,0,10^(0.794358141*LOG10(F8/174.393)^2)*O8)</f>
        <v>102.34714809763895</v>
      </c>
      <c r="R8" s="64" t="s">
        <v>145</v>
      </c>
    </row>
    <row r="9" spans="1:18" x14ac:dyDescent="0.2">
      <c r="A9" s="7">
        <v>43</v>
      </c>
      <c r="B9" s="44" t="s">
        <v>46</v>
      </c>
      <c r="C9" s="8">
        <v>2006</v>
      </c>
      <c r="D9" s="44" t="s">
        <v>23</v>
      </c>
      <c r="E9" s="44" t="s">
        <v>47</v>
      </c>
      <c r="F9" s="9">
        <v>24.95</v>
      </c>
      <c r="G9" s="53">
        <v>15</v>
      </c>
      <c r="H9" s="53">
        <v>16</v>
      </c>
      <c r="I9" s="53">
        <v>17</v>
      </c>
      <c r="J9" s="31">
        <v>17</v>
      </c>
      <c r="K9" s="53">
        <v>22</v>
      </c>
      <c r="L9" s="56">
        <v>24</v>
      </c>
      <c r="M9" s="53">
        <v>25</v>
      </c>
      <c r="N9" s="24">
        <v>25</v>
      </c>
      <c r="O9" s="24">
        <f t="shared" ref="O9:O30" si="1">SUM(J9,N9)</f>
        <v>42</v>
      </c>
      <c r="P9" s="60">
        <v>2</v>
      </c>
      <c r="Q9" s="15">
        <f t="shared" si="0"/>
        <v>154.77975266307018</v>
      </c>
      <c r="R9" s="44" t="s">
        <v>51</v>
      </c>
    </row>
    <row r="10" spans="1:18" x14ac:dyDescent="0.2">
      <c r="A10" s="7">
        <v>50</v>
      </c>
      <c r="B10" s="48" t="s">
        <v>127</v>
      </c>
      <c r="C10" s="48">
        <v>2005</v>
      </c>
      <c r="D10" s="48" t="s">
        <v>44</v>
      </c>
      <c r="E10" s="48" t="s">
        <v>45</v>
      </c>
      <c r="F10" s="9">
        <v>34.6</v>
      </c>
      <c r="G10" s="53">
        <v>12</v>
      </c>
      <c r="H10" s="53">
        <v>14</v>
      </c>
      <c r="I10" s="53">
        <v>16</v>
      </c>
      <c r="J10" s="31">
        <v>16</v>
      </c>
      <c r="K10" s="53">
        <v>15</v>
      </c>
      <c r="L10" s="53">
        <v>17</v>
      </c>
      <c r="M10" s="53">
        <v>19</v>
      </c>
      <c r="N10" s="24">
        <v>19</v>
      </c>
      <c r="O10" s="24">
        <f t="shared" si="1"/>
        <v>35</v>
      </c>
      <c r="P10" s="7">
        <v>4</v>
      </c>
      <c r="Q10" s="15">
        <f t="shared" si="0"/>
        <v>86.305056675193896</v>
      </c>
      <c r="R10" s="64" t="s">
        <v>145</v>
      </c>
    </row>
    <row r="11" spans="1:18" x14ac:dyDescent="0.2">
      <c r="A11" s="7">
        <v>61</v>
      </c>
      <c r="B11" s="44" t="s">
        <v>48</v>
      </c>
      <c r="C11" s="39">
        <v>2009</v>
      </c>
      <c r="D11" s="44" t="s">
        <v>49</v>
      </c>
      <c r="E11" s="44" t="s">
        <v>47</v>
      </c>
      <c r="F11" s="9">
        <v>29.75</v>
      </c>
      <c r="G11" s="53">
        <v>24</v>
      </c>
      <c r="H11" s="53">
        <v>26</v>
      </c>
      <c r="I11" s="53">
        <v>27</v>
      </c>
      <c r="J11" s="31">
        <v>27</v>
      </c>
      <c r="K11" s="53">
        <v>29</v>
      </c>
      <c r="L11" s="53">
        <v>31</v>
      </c>
      <c r="M11" s="53">
        <v>33</v>
      </c>
      <c r="N11" s="24">
        <v>33</v>
      </c>
      <c r="O11" s="24">
        <f t="shared" si="1"/>
        <v>60</v>
      </c>
      <c r="P11" s="60">
        <v>1</v>
      </c>
      <c r="Q11" s="15">
        <f t="shared" si="0"/>
        <v>176.4956839386457</v>
      </c>
      <c r="R11" s="44" t="s">
        <v>50</v>
      </c>
    </row>
    <row r="12" spans="1:18" x14ac:dyDescent="0.2">
      <c r="A12" s="67" t="s">
        <v>36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</row>
    <row r="13" spans="1:18" x14ac:dyDescent="0.2">
      <c r="A13" s="7">
        <v>7</v>
      </c>
      <c r="B13" s="48" t="s">
        <v>94</v>
      </c>
      <c r="C13" s="48">
        <v>2007</v>
      </c>
      <c r="D13" s="48" t="s">
        <v>44</v>
      </c>
      <c r="E13" s="48" t="s">
        <v>45</v>
      </c>
      <c r="F13" s="9">
        <v>38.25</v>
      </c>
      <c r="G13" s="54">
        <v>12</v>
      </c>
      <c r="H13" s="53">
        <v>12</v>
      </c>
      <c r="I13" s="55">
        <v>13</v>
      </c>
      <c r="J13" s="24">
        <v>13</v>
      </c>
      <c r="K13" s="53">
        <v>15</v>
      </c>
      <c r="L13" s="53">
        <v>17</v>
      </c>
      <c r="M13" s="56">
        <v>19</v>
      </c>
      <c r="N13" s="24">
        <v>17</v>
      </c>
      <c r="O13" s="24">
        <f>SUM(J13,N13)</f>
        <v>30</v>
      </c>
      <c r="P13" s="7">
        <v>12</v>
      </c>
      <c r="Q13" s="15">
        <f>IF(O13=0,0,10^(0.794358141*LOG10(F13/174.393)^2)*O13)</f>
        <v>66.372581798949128</v>
      </c>
      <c r="R13" s="64" t="s">
        <v>145</v>
      </c>
    </row>
    <row r="14" spans="1:18" x14ac:dyDescent="0.2">
      <c r="A14" s="7">
        <v>13</v>
      </c>
      <c r="B14" s="44" t="s">
        <v>54</v>
      </c>
      <c r="C14" s="44">
        <v>2005</v>
      </c>
      <c r="D14" s="44" t="s">
        <v>49</v>
      </c>
      <c r="E14" s="44" t="s">
        <v>47</v>
      </c>
      <c r="F14" s="9">
        <v>40.75</v>
      </c>
      <c r="G14" s="53">
        <v>22</v>
      </c>
      <c r="H14" s="53">
        <v>24</v>
      </c>
      <c r="I14" s="56">
        <v>25</v>
      </c>
      <c r="J14" s="24">
        <v>24</v>
      </c>
      <c r="K14" s="53">
        <v>30</v>
      </c>
      <c r="L14" s="56">
        <v>32</v>
      </c>
      <c r="M14" s="53">
        <v>32</v>
      </c>
      <c r="N14" s="24">
        <v>32</v>
      </c>
      <c r="O14" s="24">
        <f t="shared" si="1"/>
        <v>56</v>
      </c>
      <c r="P14" s="7">
        <v>7</v>
      </c>
      <c r="Q14" s="15">
        <f t="shared" ref="Q14:Q24" si="2">IF(O14=0,0,10^(0.794358141*LOG10(F14/174.393)^2)*O14)</f>
        <v>116.11090710937586</v>
      </c>
      <c r="R14" s="44" t="s">
        <v>50</v>
      </c>
    </row>
    <row r="15" spans="1:18" x14ac:dyDescent="0.2">
      <c r="A15" s="7">
        <v>18</v>
      </c>
      <c r="B15" s="44" t="s">
        <v>55</v>
      </c>
      <c r="C15" s="44">
        <v>2005</v>
      </c>
      <c r="D15" s="44" t="s">
        <v>49</v>
      </c>
      <c r="E15" s="44" t="s">
        <v>47</v>
      </c>
      <c r="F15" s="9">
        <v>35.35</v>
      </c>
      <c r="G15" s="53">
        <v>18</v>
      </c>
      <c r="H15" s="53">
        <v>20</v>
      </c>
      <c r="I15" s="56">
        <v>21</v>
      </c>
      <c r="J15" s="24">
        <v>20</v>
      </c>
      <c r="K15" s="53">
        <v>22</v>
      </c>
      <c r="L15" s="53">
        <v>24</v>
      </c>
      <c r="M15" s="53">
        <v>25</v>
      </c>
      <c r="N15" s="24">
        <v>25</v>
      </c>
      <c r="O15" s="24">
        <f t="shared" si="1"/>
        <v>45</v>
      </c>
      <c r="P15" s="7">
        <v>11</v>
      </c>
      <c r="Q15" s="15">
        <f t="shared" si="2"/>
        <v>108.35674802889669</v>
      </c>
      <c r="R15" s="44" t="s">
        <v>50</v>
      </c>
    </row>
    <row r="16" spans="1:18" x14ac:dyDescent="0.2">
      <c r="A16" s="7">
        <v>26</v>
      </c>
      <c r="B16" s="44" t="s">
        <v>58</v>
      </c>
      <c r="C16" s="44">
        <v>2005</v>
      </c>
      <c r="D16" s="44" t="s">
        <v>49</v>
      </c>
      <c r="E16" s="44" t="s">
        <v>47</v>
      </c>
      <c r="F16" s="9">
        <v>41.45</v>
      </c>
      <c r="G16" s="53">
        <v>22</v>
      </c>
      <c r="H16" s="53">
        <v>24</v>
      </c>
      <c r="I16" s="53">
        <v>25</v>
      </c>
      <c r="J16" s="24">
        <v>25</v>
      </c>
      <c r="K16" s="53">
        <v>30</v>
      </c>
      <c r="L16" s="53">
        <v>32</v>
      </c>
      <c r="M16" s="53">
        <v>33</v>
      </c>
      <c r="N16" s="24">
        <v>33</v>
      </c>
      <c r="O16" s="24">
        <f t="shared" si="1"/>
        <v>58</v>
      </c>
      <c r="P16" s="7">
        <v>6</v>
      </c>
      <c r="Q16" s="15">
        <f t="shared" si="2"/>
        <v>118.2323886967542</v>
      </c>
      <c r="R16" s="44" t="s">
        <v>50</v>
      </c>
    </row>
    <row r="17" spans="1:22" x14ac:dyDescent="0.2">
      <c r="A17" s="7">
        <v>33</v>
      </c>
      <c r="B17" s="44" t="s">
        <v>65</v>
      </c>
      <c r="C17" s="44">
        <v>2007</v>
      </c>
      <c r="D17" s="44" t="s">
        <v>66</v>
      </c>
      <c r="E17" s="44" t="s">
        <v>56</v>
      </c>
      <c r="F17" s="9">
        <v>37.15</v>
      </c>
      <c r="G17" s="53">
        <v>20</v>
      </c>
      <c r="H17" s="53">
        <v>23</v>
      </c>
      <c r="I17" s="56">
        <v>25</v>
      </c>
      <c r="J17" s="24">
        <v>23</v>
      </c>
      <c r="K17" s="53">
        <v>30</v>
      </c>
      <c r="L17" s="53">
        <v>32</v>
      </c>
      <c r="M17" s="56">
        <v>34</v>
      </c>
      <c r="N17" s="24">
        <v>32</v>
      </c>
      <c r="O17" s="24">
        <f t="shared" si="1"/>
        <v>55</v>
      </c>
      <c r="P17" s="7">
        <v>8</v>
      </c>
      <c r="Q17" s="15">
        <f t="shared" si="2"/>
        <v>125.49413623420492</v>
      </c>
      <c r="R17" s="44" t="s">
        <v>67</v>
      </c>
    </row>
    <row r="18" spans="1:22" x14ac:dyDescent="0.2">
      <c r="A18" s="7">
        <v>34</v>
      </c>
      <c r="B18" s="44" t="s">
        <v>59</v>
      </c>
      <c r="C18" s="44">
        <v>2006</v>
      </c>
      <c r="D18" s="45" t="s">
        <v>92</v>
      </c>
      <c r="E18" s="44" t="s">
        <v>56</v>
      </c>
      <c r="F18" s="9">
        <v>41.95</v>
      </c>
      <c r="G18" s="53">
        <v>32</v>
      </c>
      <c r="H18" s="56">
        <v>35</v>
      </c>
      <c r="I18" s="56">
        <v>35</v>
      </c>
      <c r="J18" s="24">
        <v>32</v>
      </c>
      <c r="K18" s="53">
        <v>42</v>
      </c>
      <c r="L18" s="56">
        <v>45</v>
      </c>
      <c r="M18" s="56">
        <v>45</v>
      </c>
      <c r="N18" s="24">
        <v>42</v>
      </c>
      <c r="O18" s="24">
        <f t="shared" si="1"/>
        <v>74</v>
      </c>
      <c r="P18" s="60">
        <v>3</v>
      </c>
      <c r="Q18" s="15">
        <f t="shared" si="2"/>
        <v>149.07309249896056</v>
      </c>
      <c r="R18" s="44" t="s">
        <v>57</v>
      </c>
    </row>
    <row r="19" spans="1:22" x14ac:dyDescent="0.2">
      <c r="A19" s="7">
        <v>36</v>
      </c>
      <c r="B19" s="44" t="s">
        <v>60</v>
      </c>
      <c r="C19" s="44">
        <v>2006</v>
      </c>
      <c r="D19" s="44" t="s">
        <v>23</v>
      </c>
      <c r="E19" s="44" t="s">
        <v>47</v>
      </c>
      <c r="F19" s="9">
        <v>42.2</v>
      </c>
      <c r="G19" s="53">
        <v>30</v>
      </c>
      <c r="H19" s="53">
        <v>32</v>
      </c>
      <c r="I19" s="53">
        <v>33</v>
      </c>
      <c r="J19" s="24">
        <v>33</v>
      </c>
      <c r="K19" s="53">
        <v>40</v>
      </c>
      <c r="L19" s="53">
        <v>42</v>
      </c>
      <c r="M19" s="53">
        <v>43</v>
      </c>
      <c r="N19" s="24">
        <v>43</v>
      </c>
      <c r="O19" s="24">
        <f t="shared" si="1"/>
        <v>76</v>
      </c>
      <c r="P19" s="60">
        <v>2</v>
      </c>
      <c r="Q19" s="15">
        <f t="shared" si="2"/>
        <v>152.21223589992326</v>
      </c>
      <c r="R19" s="44" t="s">
        <v>51</v>
      </c>
    </row>
    <row r="20" spans="1:22" x14ac:dyDescent="0.2">
      <c r="A20" s="7">
        <v>47</v>
      </c>
      <c r="B20" s="44" t="s">
        <v>61</v>
      </c>
      <c r="C20" s="44">
        <v>2004</v>
      </c>
      <c r="D20" s="44" t="s">
        <v>62</v>
      </c>
      <c r="E20" s="44" t="s">
        <v>45</v>
      </c>
      <c r="F20" s="9">
        <v>40.450000000000003</v>
      </c>
      <c r="G20" s="53">
        <v>35</v>
      </c>
      <c r="H20" s="53">
        <v>37</v>
      </c>
      <c r="I20" s="56">
        <v>39</v>
      </c>
      <c r="J20" s="24">
        <v>37</v>
      </c>
      <c r="K20" s="53">
        <v>40</v>
      </c>
      <c r="L20" s="53">
        <v>43</v>
      </c>
      <c r="M20" s="56">
        <v>46</v>
      </c>
      <c r="N20" s="24">
        <v>43</v>
      </c>
      <c r="O20" s="24">
        <f t="shared" si="1"/>
        <v>80</v>
      </c>
      <c r="P20" s="60">
        <v>1</v>
      </c>
      <c r="Q20" s="15">
        <f t="shared" si="2"/>
        <v>167.1099274563106</v>
      </c>
      <c r="R20" s="44" t="s">
        <v>63</v>
      </c>
    </row>
    <row r="21" spans="1:22" x14ac:dyDescent="0.2">
      <c r="A21" s="7">
        <v>49</v>
      </c>
      <c r="B21" s="44" t="s">
        <v>64</v>
      </c>
      <c r="C21" s="44">
        <v>2006</v>
      </c>
      <c r="D21" s="44" t="s">
        <v>52</v>
      </c>
      <c r="E21" s="44" t="s">
        <v>47</v>
      </c>
      <c r="F21" s="9">
        <v>43.3</v>
      </c>
      <c r="G21" s="53">
        <v>30</v>
      </c>
      <c r="H21" s="53">
        <v>32</v>
      </c>
      <c r="I21" s="53">
        <v>34</v>
      </c>
      <c r="J21" s="24">
        <v>34</v>
      </c>
      <c r="K21" s="53">
        <v>35</v>
      </c>
      <c r="L21" s="53">
        <v>38</v>
      </c>
      <c r="M21" s="56">
        <v>40</v>
      </c>
      <c r="N21" s="24">
        <v>38</v>
      </c>
      <c r="O21" s="24">
        <f t="shared" si="1"/>
        <v>72</v>
      </c>
      <c r="P21" s="7">
        <v>4</v>
      </c>
      <c r="Q21" s="15">
        <f t="shared" si="2"/>
        <v>140.64587228064119</v>
      </c>
      <c r="R21" s="44" t="s">
        <v>53</v>
      </c>
    </row>
    <row r="22" spans="1:22" x14ac:dyDescent="0.2">
      <c r="A22" s="7">
        <v>75</v>
      </c>
      <c r="B22" s="44" t="s">
        <v>68</v>
      </c>
      <c r="C22" s="8">
        <v>2005</v>
      </c>
      <c r="D22" s="44" t="s">
        <v>49</v>
      </c>
      <c r="E22" s="44" t="s">
        <v>47</v>
      </c>
      <c r="F22" s="9">
        <v>39.549999999999997</v>
      </c>
      <c r="G22" s="53">
        <v>18</v>
      </c>
      <c r="H22" s="53">
        <v>20</v>
      </c>
      <c r="I22" s="53">
        <v>22</v>
      </c>
      <c r="J22" s="24">
        <v>22</v>
      </c>
      <c r="K22" s="53">
        <v>25</v>
      </c>
      <c r="L22" s="53">
        <v>27</v>
      </c>
      <c r="M22" s="53">
        <v>29</v>
      </c>
      <c r="N22" s="24">
        <v>29</v>
      </c>
      <c r="O22" s="24">
        <f t="shared" si="1"/>
        <v>51</v>
      </c>
      <c r="P22" s="7">
        <v>9</v>
      </c>
      <c r="Q22" s="15">
        <f t="shared" si="2"/>
        <v>108.99601526980726</v>
      </c>
      <c r="R22" s="44" t="s">
        <v>50</v>
      </c>
    </row>
    <row r="23" spans="1:22" x14ac:dyDescent="0.2">
      <c r="A23" s="7">
        <v>11</v>
      </c>
      <c r="B23" s="52" t="s">
        <v>134</v>
      </c>
      <c r="C23" s="52">
        <v>2005</v>
      </c>
      <c r="D23" s="52" t="s">
        <v>92</v>
      </c>
      <c r="E23" s="52" t="s">
        <v>56</v>
      </c>
      <c r="F23" s="9">
        <v>43.15</v>
      </c>
      <c r="G23" s="53">
        <v>20</v>
      </c>
      <c r="H23" s="56">
        <v>22</v>
      </c>
      <c r="I23" s="56">
        <v>22</v>
      </c>
      <c r="J23" s="24">
        <v>20</v>
      </c>
      <c r="K23" s="53">
        <v>26</v>
      </c>
      <c r="L23" s="53">
        <v>29</v>
      </c>
      <c r="M23" s="56">
        <v>31</v>
      </c>
      <c r="N23" s="24">
        <v>29</v>
      </c>
      <c r="O23" s="24">
        <f t="shared" si="1"/>
        <v>49</v>
      </c>
      <c r="P23" s="7">
        <v>10</v>
      </c>
      <c r="Q23" s="15">
        <f t="shared" si="2"/>
        <v>96.037546851873401</v>
      </c>
      <c r="R23" s="52" t="s">
        <v>57</v>
      </c>
    </row>
    <row r="24" spans="1:22" x14ac:dyDescent="0.2">
      <c r="A24" s="7">
        <v>79</v>
      </c>
      <c r="B24" s="52" t="s">
        <v>73</v>
      </c>
      <c r="C24" s="52">
        <v>2004</v>
      </c>
      <c r="D24" s="52" t="s">
        <v>44</v>
      </c>
      <c r="E24" s="52" t="s">
        <v>45</v>
      </c>
      <c r="F24" s="9">
        <v>44.3</v>
      </c>
      <c r="G24" s="53">
        <v>27</v>
      </c>
      <c r="H24" s="56">
        <v>30</v>
      </c>
      <c r="I24" s="56">
        <v>31</v>
      </c>
      <c r="J24" s="24">
        <v>27</v>
      </c>
      <c r="K24" s="53">
        <v>36</v>
      </c>
      <c r="L24" s="53">
        <v>39</v>
      </c>
      <c r="M24" s="56">
        <v>41</v>
      </c>
      <c r="N24" s="24">
        <v>39</v>
      </c>
      <c r="O24" s="24">
        <f t="shared" si="1"/>
        <v>66</v>
      </c>
      <c r="P24" s="7">
        <v>5</v>
      </c>
      <c r="Q24" s="15">
        <f t="shared" si="2"/>
        <v>126.14936086068182</v>
      </c>
      <c r="R24" s="64" t="s">
        <v>145</v>
      </c>
    </row>
    <row r="25" spans="1:22" x14ac:dyDescent="0.2">
      <c r="A25" s="67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</row>
    <row r="26" spans="1:22" x14ac:dyDescent="0.2">
      <c r="A26" s="7">
        <v>1</v>
      </c>
      <c r="B26" s="44" t="s">
        <v>69</v>
      </c>
      <c r="C26" s="8">
        <v>2005</v>
      </c>
      <c r="D26" s="44" t="s">
        <v>62</v>
      </c>
      <c r="E26" s="44" t="s">
        <v>45</v>
      </c>
      <c r="F26" s="9">
        <v>49.3</v>
      </c>
      <c r="G26" s="53">
        <v>42</v>
      </c>
      <c r="H26" s="53">
        <v>44</v>
      </c>
      <c r="I26" s="53">
        <v>46</v>
      </c>
      <c r="J26" s="31">
        <v>46</v>
      </c>
      <c r="K26" s="53">
        <v>52</v>
      </c>
      <c r="L26" s="53">
        <v>55</v>
      </c>
      <c r="M26" s="53">
        <v>57</v>
      </c>
      <c r="N26" s="24">
        <v>57</v>
      </c>
      <c r="O26" s="24">
        <f t="shared" si="1"/>
        <v>103</v>
      </c>
      <c r="P26" s="60">
        <v>3</v>
      </c>
      <c r="Q26" s="15">
        <f>IF(O26=0,0,10^(0.794358141*LOG10(F26/174.393)^2)*O26)</f>
        <v>178.64069292594314</v>
      </c>
      <c r="R26" s="44" t="s">
        <v>63</v>
      </c>
    </row>
    <row r="27" spans="1:22" x14ac:dyDescent="0.2">
      <c r="A27" s="7">
        <v>12</v>
      </c>
      <c r="B27" s="44" t="s">
        <v>70</v>
      </c>
      <c r="C27" s="42">
        <v>2008</v>
      </c>
      <c r="D27" s="52" t="s">
        <v>66</v>
      </c>
      <c r="E27" s="52" t="s">
        <v>56</v>
      </c>
      <c r="F27" s="9">
        <v>46.65</v>
      </c>
      <c r="G27" s="53">
        <v>20</v>
      </c>
      <c r="H27" s="53">
        <v>23</v>
      </c>
      <c r="I27" s="56">
        <v>25</v>
      </c>
      <c r="J27" s="31">
        <v>23</v>
      </c>
      <c r="K27" s="53">
        <v>30</v>
      </c>
      <c r="L27" s="53">
        <v>33</v>
      </c>
      <c r="M27" s="56">
        <v>36</v>
      </c>
      <c r="N27" s="24">
        <v>33</v>
      </c>
      <c r="O27" s="24">
        <f t="shared" si="1"/>
        <v>56</v>
      </c>
      <c r="P27" s="7">
        <v>5</v>
      </c>
      <c r="Q27" s="15">
        <f t="shared" ref="Q27:Q30" si="3">IF(O27=0,0,10^(0.794358141*LOG10(F27/174.393)^2)*O27)</f>
        <v>102.02468214817424</v>
      </c>
      <c r="R27" s="44" t="s">
        <v>67</v>
      </c>
      <c r="T27" s="58"/>
      <c r="U27" s="58"/>
      <c r="V27" s="59"/>
    </row>
    <row r="28" spans="1:22" x14ac:dyDescent="0.2">
      <c r="A28" s="7">
        <v>37</v>
      </c>
      <c r="B28" s="44" t="s">
        <v>71</v>
      </c>
      <c r="C28" s="42">
        <v>2005</v>
      </c>
      <c r="D28" s="52" t="s">
        <v>62</v>
      </c>
      <c r="E28" s="52" t="s">
        <v>45</v>
      </c>
      <c r="F28" s="9">
        <v>46.25</v>
      </c>
      <c r="G28" s="53">
        <v>38</v>
      </c>
      <c r="H28" s="53">
        <v>41</v>
      </c>
      <c r="I28" s="53">
        <v>43</v>
      </c>
      <c r="J28" s="31">
        <v>43</v>
      </c>
      <c r="K28" s="53">
        <v>48</v>
      </c>
      <c r="L28" s="56">
        <v>51</v>
      </c>
      <c r="M28" s="53">
        <v>51</v>
      </c>
      <c r="N28" s="24">
        <v>51</v>
      </c>
      <c r="O28" s="24">
        <f t="shared" si="1"/>
        <v>94</v>
      </c>
      <c r="P28" s="7">
        <v>4</v>
      </c>
      <c r="Q28" s="15">
        <f t="shared" si="3"/>
        <v>172.60717339642176</v>
      </c>
      <c r="R28" s="44" t="s">
        <v>63</v>
      </c>
    </row>
    <row r="29" spans="1:22" x14ac:dyDescent="0.2">
      <c r="A29" s="7">
        <v>78</v>
      </c>
      <c r="B29" s="44" t="s">
        <v>72</v>
      </c>
      <c r="C29" s="42">
        <v>2005</v>
      </c>
      <c r="D29" s="44" t="s">
        <v>49</v>
      </c>
      <c r="E29" s="44" t="s">
        <v>47</v>
      </c>
      <c r="F29" s="9">
        <v>50</v>
      </c>
      <c r="G29" s="53">
        <v>46</v>
      </c>
      <c r="H29" s="53">
        <v>49</v>
      </c>
      <c r="I29" s="53">
        <v>50</v>
      </c>
      <c r="J29" s="31">
        <v>50</v>
      </c>
      <c r="K29" s="53">
        <v>61</v>
      </c>
      <c r="L29" s="56">
        <v>64</v>
      </c>
      <c r="M29" s="53">
        <v>64</v>
      </c>
      <c r="N29" s="24">
        <v>64</v>
      </c>
      <c r="O29" s="24">
        <f t="shared" si="1"/>
        <v>114</v>
      </c>
      <c r="P29" s="60">
        <v>1</v>
      </c>
      <c r="Q29" s="15">
        <f t="shared" si="3"/>
        <v>195.31711862247042</v>
      </c>
      <c r="R29" s="44" t="s">
        <v>50</v>
      </c>
    </row>
    <row r="30" spans="1:22" x14ac:dyDescent="0.2">
      <c r="A30" s="7">
        <v>46</v>
      </c>
      <c r="B30" s="49" t="s">
        <v>130</v>
      </c>
      <c r="C30" s="49">
        <v>2005</v>
      </c>
      <c r="D30" s="49" t="s">
        <v>52</v>
      </c>
      <c r="E30" s="49" t="s">
        <v>47</v>
      </c>
      <c r="F30" s="9">
        <v>50</v>
      </c>
      <c r="G30" s="56">
        <v>42</v>
      </c>
      <c r="H30" s="53">
        <v>42</v>
      </c>
      <c r="I30" s="53">
        <v>45</v>
      </c>
      <c r="J30" s="31">
        <v>45</v>
      </c>
      <c r="K30" s="53">
        <v>55</v>
      </c>
      <c r="L30" s="53">
        <v>60</v>
      </c>
      <c r="M30" s="53">
        <v>63</v>
      </c>
      <c r="N30" s="24">
        <v>63</v>
      </c>
      <c r="O30" s="24">
        <f t="shared" si="1"/>
        <v>108</v>
      </c>
      <c r="P30" s="60">
        <v>2</v>
      </c>
      <c r="Q30" s="15">
        <f t="shared" si="3"/>
        <v>185.03727027391935</v>
      </c>
      <c r="R30" s="64" t="s">
        <v>146</v>
      </c>
    </row>
    <row r="31" spans="1:22" x14ac:dyDescent="0.2">
      <c r="A31" s="72" t="s">
        <v>17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2" x14ac:dyDescent="0.2">
      <c r="A32" s="70" t="s">
        <v>15</v>
      </c>
      <c r="B32" s="70"/>
      <c r="C32" s="70" t="s">
        <v>14</v>
      </c>
      <c r="D32" s="70"/>
      <c r="E32" s="70"/>
      <c r="F32" s="90" t="s">
        <v>12</v>
      </c>
      <c r="G32" s="91"/>
      <c r="H32" s="75" t="s">
        <v>16</v>
      </c>
      <c r="I32" s="75"/>
      <c r="J32" s="93"/>
      <c r="K32" s="93"/>
      <c r="L32" s="93"/>
      <c r="M32" s="26"/>
      <c r="N32" s="26"/>
      <c r="O32" s="27"/>
      <c r="P32" s="3"/>
      <c r="Q32" s="3"/>
      <c r="R32" s="3"/>
    </row>
    <row r="33" spans="1:18" x14ac:dyDescent="0.2">
      <c r="A33" s="74" t="s">
        <v>13</v>
      </c>
      <c r="B33" s="74"/>
      <c r="C33" s="74" t="s">
        <v>33</v>
      </c>
      <c r="D33" s="74"/>
      <c r="E33" s="74"/>
      <c r="F33" s="65" t="s">
        <v>23</v>
      </c>
      <c r="G33" s="66"/>
      <c r="H33" s="71" t="s">
        <v>34</v>
      </c>
      <c r="I33" s="71"/>
      <c r="J33" s="73"/>
      <c r="K33" s="73"/>
      <c r="L33" s="73"/>
      <c r="M33" s="28"/>
      <c r="N33" s="28"/>
      <c r="O33" s="29"/>
      <c r="P33" s="10"/>
      <c r="Q33" s="11"/>
      <c r="R33" s="11"/>
    </row>
    <row r="34" spans="1:18" x14ac:dyDescent="0.2">
      <c r="A34" s="1" t="s">
        <v>18</v>
      </c>
      <c r="B34" s="12"/>
      <c r="C34" s="12"/>
      <c r="D34" s="12"/>
      <c r="E34" s="12"/>
      <c r="F34" s="13"/>
      <c r="G34" s="22"/>
      <c r="H34" s="22"/>
      <c r="I34" s="22"/>
      <c r="J34" s="22"/>
      <c r="K34" s="22"/>
      <c r="L34" s="22"/>
      <c r="M34" s="22"/>
      <c r="N34" s="22"/>
      <c r="O34" s="22"/>
      <c r="P34" s="14"/>
      <c r="Q34" s="12"/>
      <c r="R34" s="12"/>
    </row>
  </sheetData>
  <mergeCells count="29">
    <mergeCell ref="A7:R7"/>
    <mergeCell ref="A12:R12"/>
    <mergeCell ref="F5:F6"/>
    <mergeCell ref="F32:G32"/>
    <mergeCell ref="R5:R6"/>
    <mergeCell ref="J32:L32"/>
    <mergeCell ref="A2:R2"/>
    <mergeCell ref="A3:R3"/>
    <mergeCell ref="A4:R4"/>
    <mergeCell ref="A5:A6"/>
    <mergeCell ref="B5:B6"/>
    <mergeCell ref="P5:P6"/>
    <mergeCell ref="D5:D6"/>
    <mergeCell ref="E5:E6"/>
    <mergeCell ref="G5:J5"/>
    <mergeCell ref="K5:N5"/>
    <mergeCell ref="O5:O6"/>
    <mergeCell ref="C5:C6"/>
    <mergeCell ref="Q5:Q6"/>
    <mergeCell ref="F33:G33"/>
    <mergeCell ref="A25:R25"/>
    <mergeCell ref="A32:B32"/>
    <mergeCell ref="H33:I33"/>
    <mergeCell ref="A31:R31"/>
    <mergeCell ref="J33:L33"/>
    <mergeCell ref="A33:B33"/>
    <mergeCell ref="C33:E33"/>
    <mergeCell ref="C32:E32"/>
    <mergeCell ref="H32:I32"/>
  </mergeCells>
  <phoneticPr fontId="3" type="noConversion"/>
  <pageMargins left="0.55118110236220474" right="0.55118110236220474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U21" sqref="U21"/>
    </sheetView>
  </sheetViews>
  <sheetFormatPr defaultRowHeight="12.75" x14ac:dyDescent="0.2"/>
  <cols>
    <col min="1" max="1" width="4.140625" customWidth="1"/>
    <col min="2" max="2" width="20.140625" customWidth="1"/>
    <col min="3" max="3" width="5.42578125" customWidth="1"/>
    <col min="4" max="4" width="9.42578125" customWidth="1"/>
    <col min="5" max="5" width="5.42578125" customWidth="1"/>
    <col min="6" max="6" width="6.28515625" customWidth="1"/>
    <col min="7" max="7" width="6" style="19" customWidth="1"/>
    <col min="8" max="9" width="6.140625" style="23" customWidth="1"/>
    <col min="10" max="10" width="5.7109375" style="23" customWidth="1"/>
    <col min="11" max="11" width="5.5703125" style="23" customWidth="1"/>
    <col min="12" max="12" width="6.28515625" style="23" customWidth="1"/>
    <col min="13" max="13" width="6.140625" style="23" customWidth="1"/>
    <col min="14" max="14" width="5.42578125" style="23" customWidth="1"/>
    <col min="15" max="15" width="5.7109375" style="23" customWidth="1"/>
    <col min="16" max="16" width="4.140625" customWidth="1"/>
    <col min="17" max="17" width="6.7109375" customWidth="1"/>
    <col min="18" max="18" width="16.5703125" customWidth="1"/>
  </cols>
  <sheetData>
    <row r="1" spans="1:18" x14ac:dyDescent="0.2">
      <c r="A1" s="2" t="s">
        <v>18</v>
      </c>
      <c r="B1" s="4"/>
      <c r="C1" s="4"/>
      <c r="D1" s="4"/>
      <c r="E1" s="4"/>
      <c r="F1" s="5"/>
      <c r="G1" s="16"/>
      <c r="H1" s="20"/>
      <c r="I1" s="20"/>
      <c r="J1" s="20"/>
      <c r="K1" s="20"/>
      <c r="L1" s="20"/>
      <c r="M1" s="20"/>
      <c r="N1" s="20"/>
      <c r="O1" s="20"/>
      <c r="P1" s="6"/>
      <c r="Q1" s="4"/>
      <c r="R1" s="4"/>
    </row>
    <row r="2" spans="1:18" x14ac:dyDescent="0.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30.75" customHeight="1" x14ac:dyDescent="0.2">
      <c r="A5" s="79" t="s">
        <v>8</v>
      </c>
      <c r="B5" s="80" t="s">
        <v>14</v>
      </c>
      <c r="C5" s="86" t="s">
        <v>9</v>
      </c>
      <c r="D5" s="82" t="s">
        <v>11</v>
      </c>
      <c r="E5" s="82" t="s">
        <v>22</v>
      </c>
      <c r="F5" s="79" t="s">
        <v>10</v>
      </c>
      <c r="G5" s="84" t="s">
        <v>1</v>
      </c>
      <c r="H5" s="84"/>
      <c r="I5" s="84"/>
      <c r="J5" s="84"/>
      <c r="K5" s="84" t="s">
        <v>2</v>
      </c>
      <c r="L5" s="84"/>
      <c r="M5" s="84"/>
      <c r="N5" s="84"/>
      <c r="O5" s="85" t="s">
        <v>7</v>
      </c>
      <c r="P5" s="81" t="s">
        <v>20</v>
      </c>
      <c r="Q5" s="88" t="s">
        <v>19</v>
      </c>
      <c r="R5" s="92" t="s">
        <v>21</v>
      </c>
    </row>
    <row r="6" spans="1:18" ht="15.75" customHeight="1" x14ac:dyDescent="0.2">
      <c r="A6" s="79"/>
      <c r="B6" s="80"/>
      <c r="C6" s="87"/>
      <c r="D6" s="83"/>
      <c r="E6" s="83"/>
      <c r="F6" s="79"/>
      <c r="G6" s="17" t="s">
        <v>3</v>
      </c>
      <c r="H6" s="21" t="s">
        <v>4</v>
      </c>
      <c r="I6" s="21" t="s">
        <v>5</v>
      </c>
      <c r="J6" s="25" t="s">
        <v>6</v>
      </c>
      <c r="K6" s="21" t="s">
        <v>3</v>
      </c>
      <c r="L6" s="21" t="s">
        <v>4</v>
      </c>
      <c r="M6" s="21" t="s">
        <v>5</v>
      </c>
      <c r="N6" s="25" t="s">
        <v>6</v>
      </c>
      <c r="O6" s="85"/>
      <c r="P6" s="81"/>
      <c r="Q6" s="89"/>
      <c r="R6" s="92"/>
    </row>
    <row r="7" spans="1:18" x14ac:dyDescent="0.2">
      <c r="A7" s="67" t="s">
        <v>38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</row>
    <row r="8" spans="1:18" x14ac:dyDescent="0.2">
      <c r="A8" s="7">
        <v>39</v>
      </c>
      <c r="B8" s="45" t="s">
        <v>95</v>
      </c>
      <c r="C8" s="33">
        <v>2007</v>
      </c>
      <c r="D8" s="45" t="s">
        <v>66</v>
      </c>
      <c r="E8" s="45" t="s">
        <v>56</v>
      </c>
      <c r="F8" s="9">
        <v>55.25</v>
      </c>
      <c r="G8" s="61">
        <v>35</v>
      </c>
      <c r="H8" s="53">
        <v>40</v>
      </c>
      <c r="I8" s="56">
        <v>42</v>
      </c>
      <c r="J8" s="24">
        <v>40</v>
      </c>
      <c r="K8" s="53">
        <v>45</v>
      </c>
      <c r="L8" s="53">
        <v>50</v>
      </c>
      <c r="M8" s="56">
        <v>53</v>
      </c>
      <c r="N8" s="24">
        <v>50</v>
      </c>
      <c r="O8" s="24">
        <f t="shared" ref="O8:O14" si="0">SUM(J8,N8)</f>
        <v>90</v>
      </c>
      <c r="P8" s="7">
        <v>3</v>
      </c>
      <c r="Q8" s="15">
        <f t="shared" ref="Q8:Q14" si="1">IF(O8=0,0,10^(0.794358141*LOG10(F8/174.393)^2)*O8)</f>
        <v>141.96931994574928</v>
      </c>
      <c r="R8" s="45" t="s">
        <v>67</v>
      </c>
    </row>
    <row r="9" spans="1:18" x14ac:dyDescent="0.2">
      <c r="A9" s="7">
        <v>54</v>
      </c>
      <c r="B9" s="64" t="s">
        <v>147</v>
      </c>
      <c r="C9" s="45">
        <v>2005</v>
      </c>
      <c r="D9" s="45" t="s">
        <v>44</v>
      </c>
      <c r="E9" s="45" t="s">
        <v>45</v>
      </c>
      <c r="F9" s="9">
        <v>56</v>
      </c>
      <c r="G9" s="61">
        <v>30</v>
      </c>
      <c r="H9" s="53">
        <v>33</v>
      </c>
      <c r="I9" s="56">
        <v>36</v>
      </c>
      <c r="J9" s="24">
        <v>33</v>
      </c>
      <c r="K9" s="53">
        <v>38</v>
      </c>
      <c r="L9" s="56">
        <v>40</v>
      </c>
      <c r="M9" s="57" t="s">
        <v>142</v>
      </c>
      <c r="N9" s="24">
        <v>38</v>
      </c>
      <c r="O9" s="24">
        <f t="shared" si="0"/>
        <v>71</v>
      </c>
      <c r="P9" s="7">
        <v>4</v>
      </c>
      <c r="Q9" s="15">
        <f t="shared" si="1"/>
        <v>110.81370965149819</v>
      </c>
      <c r="R9" s="64" t="s">
        <v>145</v>
      </c>
    </row>
    <row r="10" spans="1:18" x14ac:dyDescent="0.2">
      <c r="A10" s="7">
        <v>63</v>
      </c>
      <c r="B10" s="62" t="s">
        <v>106</v>
      </c>
      <c r="C10" s="43">
        <v>2003</v>
      </c>
      <c r="D10" s="45" t="s">
        <v>105</v>
      </c>
      <c r="E10" s="45" t="s">
        <v>56</v>
      </c>
      <c r="F10" s="9">
        <v>56</v>
      </c>
      <c r="G10" s="61">
        <v>37</v>
      </c>
      <c r="H10" s="53">
        <v>40</v>
      </c>
      <c r="I10" s="53">
        <v>43</v>
      </c>
      <c r="J10" s="24">
        <v>43</v>
      </c>
      <c r="K10" s="53">
        <v>45</v>
      </c>
      <c r="L10" s="53">
        <v>48</v>
      </c>
      <c r="M10" s="53">
        <v>51</v>
      </c>
      <c r="N10" s="24">
        <v>51</v>
      </c>
      <c r="O10" s="24">
        <f t="shared" si="0"/>
        <v>94</v>
      </c>
      <c r="P10" s="7">
        <v>2</v>
      </c>
      <c r="Q10" s="15">
        <f t="shared" si="1"/>
        <v>146.71110855268773</v>
      </c>
      <c r="R10" s="45" t="s">
        <v>96</v>
      </c>
    </row>
    <row r="11" spans="1:18" x14ac:dyDescent="0.2">
      <c r="A11" s="7">
        <v>67</v>
      </c>
      <c r="B11" s="48" t="s">
        <v>128</v>
      </c>
      <c r="C11" s="33">
        <v>2007</v>
      </c>
      <c r="D11" s="45" t="s">
        <v>44</v>
      </c>
      <c r="E11" s="45" t="s">
        <v>45</v>
      </c>
      <c r="F11" s="9">
        <v>55</v>
      </c>
      <c r="G11" s="61">
        <v>10</v>
      </c>
      <c r="H11" s="53">
        <v>12</v>
      </c>
      <c r="I11" s="53">
        <v>14</v>
      </c>
      <c r="J11" s="24">
        <v>14</v>
      </c>
      <c r="K11" s="53">
        <v>14</v>
      </c>
      <c r="L11" s="53">
        <v>16</v>
      </c>
      <c r="M11" s="56">
        <v>17</v>
      </c>
      <c r="N11" s="24">
        <v>16</v>
      </c>
      <c r="O11" s="24">
        <f t="shared" si="0"/>
        <v>30</v>
      </c>
      <c r="P11" s="7">
        <v>7</v>
      </c>
      <c r="Q11" s="15">
        <f t="shared" si="1"/>
        <v>47.493959496971208</v>
      </c>
      <c r="R11" s="64" t="s">
        <v>145</v>
      </c>
    </row>
    <row r="12" spans="1:18" x14ac:dyDescent="0.2">
      <c r="A12" s="7">
        <v>15</v>
      </c>
      <c r="B12" s="52" t="s">
        <v>137</v>
      </c>
      <c r="C12" s="52">
        <v>2006</v>
      </c>
      <c r="D12" s="52" t="s">
        <v>52</v>
      </c>
      <c r="E12" s="52" t="s">
        <v>47</v>
      </c>
      <c r="F12" s="9">
        <v>55.4</v>
      </c>
      <c r="G12" s="61">
        <v>15</v>
      </c>
      <c r="H12" s="53">
        <v>18</v>
      </c>
      <c r="I12" s="53">
        <v>20</v>
      </c>
      <c r="J12" s="24">
        <v>20</v>
      </c>
      <c r="K12" s="53">
        <v>15</v>
      </c>
      <c r="L12" s="53">
        <v>18</v>
      </c>
      <c r="M12" s="53">
        <v>22</v>
      </c>
      <c r="N12" s="24">
        <v>22</v>
      </c>
      <c r="O12" s="24">
        <f t="shared" si="0"/>
        <v>42</v>
      </c>
      <c r="P12" s="7">
        <v>6</v>
      </c>
      <c r="Q12" s="15">
        <f t="shared" si="1"/>
        <v>66.110211141109815</v>
      </c>
      <c r="R12" s="63" t="s">
        <v>53</v>
      </c>
    </row>
    <row r="13" spans="1:18" x14ac:dyDescent="0.2">
      <c r="A13" s="7">
        <v>83</v>
      </c>
      <c r="B13" s="45" t="s">
        <v>97</v>
      </c>
      <c r="C13" s="43">
        <v>2003</v>
      </c>
      <c r="D13" s="45" t="s">
        <v>92</v>
      </c>
      <c r="E13" s="45" t="s">
        <v>56</v>
      </c>
      <c r="F13" s="9">
        <v>54.25</v>
      </c>
      <c r="G13" s="61">
        <v>55</v>
      </c>
      <c r="H13" s="56">
        <v>60</v>
      </c>
      <c r="I13" s="56">
        <v>60</v>
      </c>
      <c r="J13" s="24">
        <v>55</v>
      </c>
      <c r="K13" s="53">
        <v>68</v>
      </c>
      <c r="L13" s="53">
        <v>73</v>
      </c>
      <c r="M13" s="56">
        <v>76</v>
      </c>
      <c r="N13" s="24">
        <v>73</v>
      </c>
      <c r="O13" s="24">
        <f t="shared" si="0"/>
        <v>128</v>
      </c>
      <c r="P13" s="7">
        <v>1</v>
      </c>
      <c r="Q13" s="15">
        <f t="shared" si="1"/>
        <v>204.8816684526841</v>
      </c>
      <c r="R13" s="45" t="s">
        <v>57</v>
      </c>
    </row>
    <row r="14" spans="1:18" x14ac:dyDescent="0.2">
      <c r="A14" s="7">
        <v>84</v>
      </c>
      <c r="B14" s="45" t="s">
        <v>98</v>
      </c>
      <c r="C14" s="44">
        <v>2004</v>
      </c>
      <c r="D14" s="45" t="s">
        <v>23</v>
      </c>
      <c r="E14" s="45" t="s">
        <v>47</v>
      </c>
      <c r="F14" s="9">
        <v>52.05</v>
      </c>
      <c r="G14" s="61">
        <v>26</v>
      </c>
      <c r="H14" s="53">
        <v>28</v>
      </c>
      <c r="I14" s="56">
        <v>30</v>
      </c>
      <c r="J14" s="24">
        <v>28</v>
      </c>
      <c r="K14" s="53">
        <v>32</v>
      </c>
      <c r="L14" s="53">
        <v>34</v>
      </c>
      <c r="M14" s="53">
        <v>36</v>
      </c>
      <c r="N14" s="24">
        <v>36</v>
      </c>
      <c r="O14" s="24">
        <f t="shared" si="0"/>
        <v>64</v>
      </c>
      <c r="P14" s="7">
        <v>5</v>
      </c>
      <c r="Q14" s="15">
        <f t="shared" si="1"/>
        <v>105.97789492947334</v>
      </c>
      <c r="R14" s="45" t="s">
        <v>51</v>
      </c>
    </row>
    <row r="15" spans="1:18" x14ac:dyDescent="0.2">
      <c r="A15" s="67" t="s">
        <v>35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</row>
    <row r="16" spans="1:18" x14ac:dyDescent="0.2">
      <c r="A16" s="7">
        <v>19</v>
      </c>
      <c r="B16" s="47" t="s">
        <v>121</v>
      </c>
      <c r="C16" s="47">
        <v>2004</v>
      </c>
      <c r="D16" s="47" t="s">
        <v>122</v>
      </c>
      <c r="E16" s="47" t="s">
        <v>45</v>
      </c>
      <c r="F16" s="9">
        <v>61.4</v>
      </c>
      <c r="G16" s="61">
        <v>44</v>
      </c>
      <c r="H16" s="53">
        <v>47</v>
      </c>
      <c r="I16" s="56">
        <v>49</v>
      </c>
      <c r="J16" s="24">
        <v>47</v>
      </c>
      <c r="K16" s="53">
        <v>55</v>
      </c>
      <c r="L16" s="56">
        <v>60</v>
      </c>
      <c r="M16" s="53">
        <v>60</v>
      </c>
      <c r="N16" s="24">
        <v>60</v>
      </c>
      <c r="O16" s="24">
        <f>SUM(J16,N16)</f>
        <v>107</v>
      </c>
      <c r="P16" s="7">
        <v>4</v>
      </c>
      <c r="Q16" s="15">
        <f>IF(O16=0,0,10^(0.794358141*LOG10(F16/174.393)^2)*O16)</f>
        <v>155.83065504628635</v>
      </c>
      <c r="R16" s="47" t="s">
        <v>123</v>
      </c>
    </row>
    <row r="17" spans="1:18" x14ac:dyDescent="0.2">
      <c r="A17" s="7">
        <v>20</v>
      </c>
      <c r="B17" s="47" t="s">
        <v>101</v>
      </c>
      <c r="C17" s="47">
        <v>2003</v>
      </c>
      <c r="D17" s="47" t="s">
        <v>105</v>
      </c>
      <c r="E17" s="47" t="s">
        <v>56</v>
      </c>
      <c r="F17" s="9">
        <v>57.8</v>
      </c>
      <c r="G17" s="61">
        <v>40</v>
      </c>
      <c r="H17" s="56">
        <v>45</v>
      </c>
      <c r="I17" s="56">
        <v>45</v>
      </c>
      <c r="J17" s="24">
        <v>40</v>
      </c>
      <c r="K17" s="53">
        <v>48</v>
      </c>
      <c r="L17" s="53">
        <v>53</v>
      </c>
      <c r="M17" s="56">
        <v>55</v>
      </c>
      <c r="N17" s="24">
        <v>53</v>
      </c>
      <c r="O17" s="24">
        <f>SUM(J17,N17)</f>
        <v>93</v>
      </c>
      <c r="P17" s="7">
        <v>5</v>
      </c>
      <c r="Q17" s="15">
        <f>IF(O17=0,0,10^(0.794358141*LOG10(F17/174.393)^2)*O17)</f>
        <v>141.64429266235155</v>
      </c>
      <c r="R17" s="47" t="s">
        <v>96</v>
      </c>
    </row>
    <row r="18" spans="1:18" x14ac:dyDescent="0.2">
      <c r="A18" s="7">
        <v>25</v>
      </c>
      <c r="B18" s="45" t="s">
        <v>100</v>
      </c>
      <c r="C18" s="45">
        <v>2003</v>
      </c>
      <c r="D18" s="45" t="s">
        <v>44</v>
      </c>
      <c r="E18" s="45" t="s">
        <v>45</v>
      </c>
      <c r="F18" s="9">
        <v>60.6</v>
      </c>
      <c r="G18" s="61">
        <v>50</v>
      </c>
      <c r="H18" s="53">
        <v>54</v>
      </c>
      <c r="I18" s="56">
        <v>56</v>
      </c>
      <c r="J18" s="24">
        <v>54</v>
      </c>
      <c r="K18" s="53">
        <v>60</v>
      </c>
      <c r="L18" s="53">
        <v>64</v>
      </c>
      <c r="M18" s="57" t="s">
        <v>142</v>
      </c>
      <c r="N18" s="24">
        <v>64</v>
      </c>
      <c r="O18" s="24">
        <f>SUM(J18,N18)</f>
        <v>118</v>
      </c>
      <c r="P18" s="7">
        <v>2</v>
      </c>
      <c r="Q18" s="15">
        <f>IF(O18=0,0,10^(0.794358141*LOG10(F18/174.393)^2)*O18)</f>
        <v>173.49194795711159</v>
      </c>
      <c r="R18" s="64" t="s">
        <v>145</v>
      </c>
    </row>
    <row r="19" spans="1:18" x14ac:dyDescent="0.2">
      <c r="A19" s="7">
        <v>66</v>
      </c>
      <c r="B19" s="47" t="s">
        <v>124</v>
      </c>
      <c r="C19" s="8">
        <v>2001</v>
      </c>
      <c r="D19" s="47" t="s">
        <v>122</v>
      </c>
      <c r="E19" s="47" t="s">
        <v>45</v>
      </c>
      <c r="F19" s="9">
        <v>60.9</v>
      </c>
      <c r="G19" s="61">
        <v>45</v>
      </c>
      <c r="H19" s="53">
        <v>48</v>
      </c>
      <c r="I19" s="56">
        <v>50</v>
      </c>
      <c r="J19" s="24">
        <v>48</v>
      </c>
      <c r="K19" s="53">
        <v>60</v>
      </c>
      <c r="L19" s="53">
        <v>63</v>
      </c>
      <c r="M19" s="56">
        <v>66</v>
      </c>
      <c r="N19" s="24">
        <v>63</v>
      </c>
      <c r="O19" s="24">
        <f>SUM(J19,N19)</f>
        <v>111</v>
      </c>
      <c r="P19" s="7">
        <v>3</v>
      </c>
      <c r="Q19" s="15">
        <f>IF(O19=0,0,10^(0.794358141*LOG10(F19/174.393)^2)*O19)</f>
        <v>162.61470643095006</v>
      </c>
      <c r="R19" s="47" t="s">
        <v>123</v>
      </c>
    </row>
    <row r="20" spans="1:18" x14ac:dyDescent="0.2">
      <c r="A20" s="7">
        <v>91</v>
      </c>
      <c r="B20" s="49" t="s">
        <v>129</v>
      </c>
      <c r="C20" s="40">
        <v>2004</v>
      </c>
      <c r="D20" s="49" t="s">
        <v>52</v>
      </c>
      <c r="E20" s="49" t="s">
        <v>47</v>
      </c>
      <c r="F20" s="9">
        <v>59</v>
      </c>
      <c r="G20" s="61">
        <v>47</v>
      </c>
      <c r="H20" s="53">
        <v>52</v>
      </c>
      <c r="I20" s="56">
        <v>55</v>
      </c>
      <c r="J20" s="24">
        <v>52</v>
      </c>
      <c r="K20" s="53">
        <v>62</v>
      </c>
      <c r="L20" s="53">
        <v>65</v>
      </c>
      <c r="M20" s="53">
        <v>67</v>
      </c>
      <c r="N20" s="24">
        <v>67</v>
      </c>
      <c r="O20" s="24">
        <f>SUM(J20,N20)</f>
        <v>119</v>
      </c>
      <c r="P20" s="7">
        <v>1</v>
      </c>
      <c r="Q20" s="15">
        <f>IF(O20=0,0,10^(0.794358141*LOG10(F20/174.393)^2)*O20)</f>
        <v>178.45412046289465</v>
      </c>
      <c r="R20" s="49" t="s">
        <v>53</v>
      </c>
    </row>
    <row r="21" spans="1:18" x14ac:dyDescent="0.2">
      <c r="A21" s="78" t="s">
        <v>28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x14ac:dyDescent="0.2">
      <c r="A22" s="7">
        <v>2</v>
      </c>
      <c r="B22" s="45" t="s">
        <v>102</v>
      </c>
      <c r="C22" s="39">
        <v>2005</v>
      </c>
      <c r="D22" s="45" t="s">
        <v>49</v>
      </c>
      <c r="E22" s="45" t="s">
        <v>47</v>
      </c>
      <c r="F22" s="9">
        <v>65.2</v>
      </c>
      <c r="G22" s="61">
        <v>42</v>
      </c>
      <c r="H22" s="53">
        <v>44</v>
      </c>
      <c r="I22" s="53">
        <v>45</v>
      </c>
      <c r="J22" s="24">
        <v>45</v>
      </c>
      <c r="K22" s="53">
        <v>49</v>
      </c>
      <c r="L22" s="53">
        <v>50</v>
      </c>
      <c r="M22" s="56">
        <v>52</v>
      </c>
      <c r="N22" s="24">
        <v>50</v>
      </c>
      <c r="O22" s="24">
        <f>SUM(J22,N22)</f>
        <v>95</v>
      </c>
      <c r="P22" s="7">
        <v>2</v>
      </c>
      <c r="Q22" s="15">
        <f>IF(O22=0,0,10^(0.794358141*LOG10(F22/174.393)^2)*O22)</f>
        <v>132.66278990485159</v>
      </c>
      <c r="R22" s="45" t="s">
        <v>50</v>
      </c>
    </row>
    <row r="23" spans="1:18" x14ac:dyDescent="0.2">
      <c r="A23" s="7">
        <v>3</v>
      </c>
      <c r="B23" s="47" t="s">
        <v>125</v>
      </c>
      <c r="C23" s="47">
        <v>2004</v>
      </c>
      <c r="D23" s="47" t="s">
        <v>122</v>
      </c>
      <c r="E23" s="47" t="s">
        <v>45</v>
      </c>
      <c r="F23" s="9">
        <v>68.7</v>
      </c>
      <c r="G23" s="61">
        <v>27</v>
      </c>
      <c r="H23" s="56">
        <v>30</v>
      </c>
      <c r="I23" s="53">
        <v>30</v>
      </c>
      <c r="J23" s="24">
        <v>30</v>
      </c>
      <c r="K23" s="53">
        <v>37</v>
      </c>
      <c r="L23" s="56">
        <v>41</v>
      </c>
      <c r="M23" s="56">
        <v>41</v>
      </c>
      <c r="N23" s="24">
        <v>37</v>
      </c>
      <c r="O23" s="24">
        <f>SUM(J23,N23)</f>
        <v>67</v>
      </c>
      <c r="P23" s="7">
        <v>3</v>
      </c>
      <c r="Q23" s="15">
        <f>IF(O23=0,0,10^(0.794358141*LOG10(F23/174.393)^2)*O23)</f>
        <v>90.384582131318382</v>
      </c>
      <c r="R23" s="47" t="s">
        <v>123</v>
      </c>
    </row>
    <row r="24" spans="1:18" x14ac:dyDescent="0.2">
      <c r="A24" s="7">
        <v>51</v>
      </c>
      <c r="B24" s="45" t="s">
        <v>104</v>
      </c>
      <c r="C24" s="35">
        <v>2005</v>
      </c>
      <c r="D24" s="45" t="s">
        <v>52</v>
      </c>
      <c r="E24" s="45" t="s">
        <v>47</v>
      </c>
      <c r="F24" s="9">
        <v>69</v>
      </c>
      <c r="G24" s="61">
        <v>15</v>
      </c>
      <c r="H24" s="53">
        <v>18</v>
      </c>
      <c r="I24" s="53">
        <v>20</v>
      </c>
      <c r="J24" s="24">
        <v>20</v>
      </c>
      <c r="K24" s="53">
        <v>25</v>
      </c>
      <c r="L24" s="53">
        <v>30</v>
      </c>
      <c r="M24" s="53">
        <v>32</v>
      </c>
      <c r="N24" s="24">
        <v>32</v>
      </c>
      <c r="O24" s="24">
        <f>SUM(J24,N24)</f>
        <v>52</v>
      </c>
      <c r="P24" s="7">
        <v>4</v>
      </c>
      <c r="Q24" s="15">
        <f>IF(O24=0,0,10^(0.794358141*LOG10(F24/174.393)^2)*O24)</f>
        <v>69.953496782608937</v>
      </c>
      <c r="R24" s="45" t="s">
        <v>53</v>
      </c>
    </row>
    <row r="25" spans="1:18" x14ac:dyDescent="0.2">
      <c r="A25" s="7">
        <v>90</v>
      </c>
      <c r="B25" s="52" t="s">
        <v>138</v>
      </c>
      <c r="C25" s="52">
        <v>2003</v>
      </c>
      <c r="D25" s="52" t="s">
        <v>139</v>
      </c>
      <c r="E25" s="52" t="s">
        <v>45</v>
      </c>
      <c r="F25" s="9">
        <v>67.7</v>
      </c>
      <c r="G25" s="54">
        <v>48</v>
      </c>
      <c r="H25" s="53">
        <v>48</v>
      </c>
      <c r="I25" s="53">
        <v>52</v>
      </c>
      <c r="J25" s="24">
        <v>52</v>
      </c>
      <c r="K25" s="53">
        <v>57</v>
      </c>
      <c r="L25" s="53">
        <v>62</v>
      </c>
      <c r="M25" s="56">
        <v>65</v>
      </c>
      <c r="N25" s="24">
        <v>62</v>
      </c>
      <c r="O25" s="24">
        <f>SUM(J25,N25)</f>
        <v>114</v>
      </c>
      <c r="P25" s="7">
        <v>1</v>
      </c>
      <c r="Q25" s="15">
        <f>IF(O25=0,0,10^(0.794358141*LOG10(F25/174.393)^2)*O25)</f>
        <v>155.25646589513025</v>
      </c>
      <c r="R25" s="63" t="s">
        <v>63</v>
      </c>
    </row>
    <row r="28" spans="1:18" x14ac:dyDescent="0.2">
      <c r="A28" s="94" t="s">
        <v>17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8" x14ac:dyDescent="0.2">
      <c r="A29" s="70" t="s">
        <v>15</v>
      </c>
      <c r="B29" s="70"/>
      <c r="C29" s="70" t="s">
        <v>14</v>
      </c>
      <c r="D29" s="70"/>
      <c r="E29" s="70"/>
      <c r="F29" s="90" t="s">
        <v>12</v>
      </c>
      <c r="G29" s="91"/>
      <c r="H29" s="75" t="s">
        <v>16</v>
      </c>
      <c r="I29" s="75"/>
      <c r="J29" s="93"/>
      <c r="K29" s="93"/>
      <c r="L29" s="93"/>
      <c r="M29" s="26"/>
      <c r="N29" s="26"/>
      <c r="O29" s="27"/>
      <c r="P29" s="3"/>
      <c r="Q29" s="3"/>
      <c r="R29" s="3"/>
    </row>
    <row r="30" spans="1:18" x14ac:dyDescent="0.2">
      <c r="A30" s="74" t="s">
        <v>13</v>
      </c>
      <c r="B30" s="74"/>
      <c r="C30" s="74" t="s">
        <v>33</v>
      </c>
      <c r="D30" s="74"/>
      <c r="E30" s="74"/>
      <c r="F30" s="65" t="s">
        <v>23</v>
      </c>
      <c r="G30" s="66"/>
      <c r="H30" s="71" t="s">
        <v>39</v>
      </c>
      <c r="I30" s="71"/>
      <c r="J30" s="73"/>
      <c r="K30" s="73"/>
      <c r="L30" s="73"/>
      <c r="M30" s="28"/>
      <c r="N30" s="28"/>
      <c r="O30" s="29"/>
      <c r="P30" s="10"/>
      <c r="Q30" s="11"/>
      <c r="R30" s="11"/>
    </row>
    <row r="31" spans="1:18" x14ac:dyDescent="0.2">
      <c r="A31" s="1" t="s">
        <v>18</v>
      </c>
      <c r="B31" s="12"/>
      <c r="C31" s="12"/>
      <c r="D31" s="12"/>
      <c r="E31" s="12"/>
      <c r="F31" s="13"/>
      <c r="G31" s="18"/>
      <c r="H31" s="22"/>
      <c r="I31" s="22"/>
      <c r="J31" s="22"/>
      <c r="K31" s="22"/>
      <c r="L31" s="22"/>
      <c r="M31" s="22"/>
      <c r="N31" s="22"/>
      <c r="O31" s="22"/>
      <c r="P31" s="14"/>
      <c r="Q31" s="12"/>
      <c r="R31" s="12"/>
    </row>
  </sheetData>
  <mergeCells count="29">
    <mergeCell ref="H30:I30"/>
    <mergeCell ref="A28:R28"/>
    <mergeCell ref="A29:B29"/>
    <mergeCell ref="C29:E29"/>
    <mergeCell ref="F29:G29"/>
    <mergeCell ref="H29:I29"/>
    <mergeCell ref="J29:L29"/>
    <mergeCell ref="J30:L30"/>
    <mergeCell ref="A30:B30"/>
    <mergeCell ref="C30:E30"/>
    <mergeCell ref="F30:G30"/>
    <mergeCell ref="A7:R7"/>
    <mergeCell ref="R5:R6"/>
    <mergeCell ref="F5:F6"/>
    <mergeCell ref="G5:J5"/>
    <mergeCell ref="A21:R21"/>
    <mergeCell ref="A15:R15"/>
    <mergeCell ref="A2:R2"/>
    <mergeCell ref="A3:R3"/>
    <mergeCell ref="A4:R4"/>
    <mergeCell ref="A5:A6"/>
    <mergeCell ref="B5:B6"/>
    <mergeCell ref="C5:C6"/>
    <mergeCell ref="D5:D6"/>
    <mergeCell ref="E5:E6"/>
    <mergeCell ref="K5:N5"/>
    <mergeCell ref="O5:O6"/>
    <mergeCell ref="P5:P6"/>
    <mergeCell ref="Q5:Q6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A5" workbookViewId="0">
      <selection activeCell="B26" sqref="B26"/>
    </sheetView>
  </sheetViews>
  <sheetFormatPr defaultRowHeight="12.75" x14ac:dyDescent="0.2"/>
  <cols>
    <col min="1" max="1" width="4.28515625" customWidth="1"/>
    <col min="2" max="2" width="19.85546875" customWidth="1"/>
    <col min="3" max="3" width="5" customWidth="1"/>
    <col min="4" max="4" width="10.140625" customWidth="1"/>
    <col min="5" max="5" width="5.42578125" customWidth="1"/>
    <col min="6" max="6" width="6.85546875" customWidth="1"/>
    <col min="7" max="7" width="6.42578125" customWidth="1"/>
    <col min="8" max="8" width="6" customWidth="1"/>
    <col min="9" max="9" width="6.5703125" customWidth="1"/>
    <col min="10" max="10" width="6.28515625" customWidth="1"/>
    <col min="11" max="11" width="5.7109375" customWidth="1"/>
    <col min="12" max="12" width="6.28515625" customWidth="1"/>
    <col min="13" max="13" width="6.140625" customWidth="1"/>
    <col min="14" max="14" width="6.28515625" customWidth="1"/>
    <col min="15" max="15" width="6.7109375" customWidth="1"/>
    <col min="16" max="16" width="4.5703125" customWidth="1"/>
    <col min="17" max="17" width="6.85546875" customWidth="1"/>
    <col min="18" max="18" width="17.42578125" customWidth="1"/>
  </cols>
  <sheetData>
    <row r="1" spans="1:18" x14ac:dyDescent="0.2">
      <c r="A1" s="2" t="s">
        <v>18</v>
      </c>
      <c r="B1" s="4"/>
      <c r="C1" s="4"/>
      <c r="D1" s="4"/>
      <c r="E1" s="4"/>
      <c r="F1" s="5"/>
      <c r="G1" s="20"/>
      <c r="H1" s="20"/>
      <c r="I1" s="20"/>
      <c r="J1" s="20"/>
      <c r="K1" s="20"/>
      <c r="L1" s="20"/>
      <c r="M1" s="20"/>
      <c r="N1" s="20"/>
      <c r="O1" s="20"/>
      <c r="P1" s="6"/>
      <c r="Q1" s="4"/>
      <c r="R1" s="4"/>
    </row>
    <row r="2" spans="1:18" x14ac:dyDescent="0.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38.25" customHeight="1" x14ac:dyDescent="0.2">
      <c r="A5" s="79" t="s">
        <v>8</v>
      </c>
      <c r="B5" s="80" t="s">
        <v>14</v>
      </c>
      <c r="C5" s="86" t="s">
        <v>9</v>
      </c>
      <c r="D5" s="82" t="s">
        <v>11</v>
      </c>
      <c r="E5" s="82" t="s">
        <v>22</v>
      </c>
      <c r="F5" s="79" t="s">
        <v>10</v>
      </c>
      <c r="G5" s="84" t="s">
        <v>1</v>
      </c>
      <c r="H5" s="84"/>
      <c r="I5" s="84"/>
      <c r="J5" s="84"/>
      <c r="K5" s="84" t="s">
        <v>2</v>
      </c>
      <c r="L5" s="84"/>
      <c r="M5" s="84"/>
      <c r="N5" s="84"/>
      <c r="O5" s="85" t="s">
        <v>7</v>
      </c>
      <c r="P5" s="81" t="s">
        <v>20</v>
      </c>
      <c r="Q5" s="88" t="s">
        <v>19</v>
      </c>
      <c r="R5" s="92" t="s">
        <v>21</v>
      </c>
    </row>
    <row r="6" spans="1:18" ht="18" customHeight="1" x14ac:dyDescent="0.2">
      <c r="A6" s="79"/>
      <c r="B6" s="80"/>
      <c r="C6" s="87"/>
      <c r="D6" s="83"/>
      <c r="E6" s="83"/>
      <c r="F6" s="79"/>
      <c r="G6" s="21" t="s">
        <v>3</v>
      </c>
      <c r="H6" s="21" t="s">
        <v>4</v>
      </c>
      <c r="I6" s="21" t="s">
        <v>5</v>
      </c>
      <c r="J6" s="25" t="s">
        <v>6</v>
      </c>
      <c r="K6" s="21" t="s">
        <v>3</v>
      </c>
      <c r="L6" s="21" t="s">
        <v>4</v>
      </c>
      <c r="M6" s="21" t="s">
        <v>5</v>
      </c>
      <c r="N6" s="25" t="s">
        <v>6</v>
      </c>
      <c r="O6" s="85"/>
      <c r="P6" s="81"/>
      <c r="Q6" s="89"/>
      <c r="R6" s="92"/>
    </row>
    <row r="7" spans="1:18" x14ac:dyDescent="0.2">
      <c r="A7" s="67" t="s">
        <v>29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</row>
    <row r="8" spans="1:18" x14ac:dyDescent="0.2">
      <c r="A8" s="7">
        <v>5</v>
      </c>
      <c r="B8" s="46" t="s">
        <v>107</v>
      </c>
      <c r="C8" s="36">
        <v>2002</v>
      </c>
      <c r="D8" s="46" t="s">
        <v>23</v>
      </c>
      <c r="E8" s="46" t="s">
        <v>47</v>
      </c>
      <c r="F8" s="9">
        <v>77</v>
      </c>
      <c r="G8" s="61">
        <v>74</v>
      </c>
      <c r="H8" s="53">
        <v>77</v>
      </c>
      <c r="I8" s="56">
        <v>80</v>
      </c>
      <c r="J8" s="24">
        <v>77</v>
      </c>
      <c r="K8" s="53">
        <v>95</v>
      </c>
      <c r="L8" s="56">
        <v>100</v>
      </c>
      <c r="M8" s="56">
        <v>100</v>
      </c>
      <c r="N8" s="24">
        <v>95</v>
      </c>
      <c r="O8" s="24">
        <f>SUM(J8,N8)</f>
        <v>172</v>
      </c>
      <c r="P8" s="7">
        <v>3</v>
      </c>
      <c r="Q8" s="15">
        <f>IF(O8=0,0,10^(0.794358141*LOG10(F8/174.393)^2)*O8)</f>
        <v>216.60029662874945</v>
      </c>
      <c r="R8" s="46" t="s">
        <v>51</v>
      </c>
    </row>
    <row r="9" spans="1:18" x14ac:dyDescent="0.2">
      <c r="A9" s="7">
        <v>6</v>
      </c>
      <c r="B9" s="45" t="s">
        <v>103</v>
      </c>
      <c r="C9" s="8">
        <v>2004</v>
      </c>
      <c r="D9" s="45" t="s">
        <v>44</v>
      </c>
      <c r="E9" s="45" t="s">
        <v>45</v>
      </c>
      <c r="F9" s="9">
        <v>72</v>
      </c>
      <c r="G9" s="61">
        <v>45</v>
      </c>
      <c r="H9" s="53">
        <v>50</v>
      </c>
      <c r="I9" s="53">
        <v>55</v>
      </c>
      <c r="J9" s="24">
        <v>55</v>
      </c>
      <c r="K9" s="53">
        <v>55</v>
      </c>
      <c r="L9" s="53">
        <v>60</v>
      </c>
      <c r="M9" s="53">
        <v>65</v>
      </c>
      <c r="N9" s="24">
        <v>65</v>
      </c>
      <c r="O9" s="24">
        <f t="shared" ref="O9:O12" si="0">SUM(J9,N9)</f>
        <v>120</v>
      </c>
      <c r="P9" s="7">
        <v>5</v>
      </c>
      <c r="Q9" s="15">
        <f>IF(O9=0,0,10^(0.794358141*LOG10(F9/174.393)^2)*O9)</f>
        <v>157.19331069106431</v>
      </c>
      <c r="R9" s="64" t="s">
        <v>145</v>
      </c>
    </row>
    <row r="10" spans="1:18" x14ac:dyDescent="0.2">
      <c r="A10" s="7">
        <v>29</v>
      </c>
      <c r="B10" s="46" t="s">
        <v>108</v>
      </c>
      <c r="C10" s="43">
        <v>2005</v>
      </c>
      <c r="D10" s="46" t="s">
        <v>92</v>
      </c>
      <c r="E10" s="46" t="s">
        <v>56</v>
      </c>
      <c r="F10" s="9">
        <v>74.05</v>
      </c>
      <c r="G10" s="53">
        <v>55</v>
      </c>
      <c r="H10" s="56">
        <v>60</v>
      </c>
      <c r="I10" s="53">
        <v>62</v>
      </c>
      <c r="J10" s="24">
        <v>62</v>
      </c>
      <c r="K10" s="56">
        <v>65</v>
      </c>
      <c r="L10" s="56">
        <v>70</v>
      </c>
      <c r="M10" s="53">
        <v>70</v>
      </c>
      <c r="N10" s="24">
        <v>70</v>
      </c>
      <c r="O10" s="24">
        <f t="shared" si="0"/>
        <v>132</v>
      </c>
      <c r="P10" s="7">
        <v>4</v>
      </c>
      <c r="Q10" s="15">
        <f t="shared" ref="Q10:Q12" si="1">IF(O10=0,0,10^(0.794358141*LOG10(F10/174.393)^2)*O10)</f>
        <v>170.021069543864</v>
      </c>
      <c r="R10" s="46" t="s">
        <v>57</v>
      </c>
    </row>
    <row r="11" spans="1:18" x14ac:dyDescent="0.2">
      <c r="A11" s="7">
        <v>45</v>
      </c>
      <c r="B11" s="46" t="s">
        <v>109</v>
      </c>
      <c r="C11" s="43">
        <v>1989</v>
      </c>
      <c r="D11" s="46" t="s">
        <v>62</v>
      </c>
      <c r="E11" s="46" t="s">
        <v>45</v>
      </c>
      <c r="F11" s="9">
        <v>76.3</v>
      </c>
      <c r="G11" s="53">
        <v>95</v>
      </c>
      <c r="H11" s="53">
        <v>100</v>
      </c>
      <c r="I11" s="56">
        <v>103</v>
      </c>
      <c r="J11" s="24">
        <v>100</v>
      </c>
      <c r="K11" s="53">
        <v>110</v>
      </c>
      <c r="L11" s="53">
        <v>115</v>
      </c>
      <c r="M11" s="56">
        <v>120</v>
      </c>
      <c r="N11" s="24">
        <v>115</v>
      </c>
      <c r="O11" s="24">
        <f t="shared" si="0"/>
        <v>215</v>
      </c>
      <c r="P11" s="7">
        <v>1</v>
      </c>
      <c r="Q11" s="15">
        <f t="shared" si="1"/>
        <v>272.15649563405515</v>
      </c>
      <c r="R11" s="46" t="s">
        <v>63</v>
      </c>
    </row>
    <row r="12" spans="1:18" x14ac:dyDescent="0.2">
      <c r="A12" s="7">
        <v>56</v>
      </c>
      <c r="B12" s="52" t="s">
        <v>135</v>
      </c>
      <c r="C12" s="36">
        <v>2001</v>
      </c>
      <c r="D12" s="46" t="s">
        <v>62</v>
      </c>
      <c r="E12" s="46" t="s">
        <v>45</v>
      </c>
      <c r="F12" s="9">
        <v>72.650000000000006</v>
      </c>
      <c r="G12" s="61">
        <v>80</v>
      </c>
      <c r="H12" s="53">
        <v>84</v>
      </c>
      <c r="I12" s="53">
        <v>86</v>
      </c>
      <c r="J12" s="24">
        <v>86</v>
      </c>
      <c r="K12" s="53">
        <v>100</v>
      </c>
      <c r="L12" s="53">
        <v>104</v>
      </c>
      <c r="M12" s="53">
        <v>106</v>
      </c>
      <c r="N12" s="24">
        <v>106</v>
      </c>
      <c r="O12" s="24">
        <f t="shared" si="0"/>
        <v>192</v>
      </c>
      <c r="P12" s="7">
        <v>2</v>
      </c>
      <c r="Q12" s="15">
        <f t="shared" si="1"/>
        <v>250.14035390843503</v>
      </c>
      <c r="R12" s="46" t="s">
        <v>63</v>
      </c>
    </row>
    <row r="13" spans="1:18" x14ac:dyDescent="0.2">
      <c r="A13" s="7">
        <v>68</v>
      </c>
      <c r="B13" s="52" t="s">
        <v>110</v>
      </c>
      <c r="C13" s="52">
        <v>2003</v>
      </c>
      <c r="D13" s="52" t="s">
        <v>49</v>
      </c>
      <c r="E13" s="52" t="s">
        <v>47</v>
      </c>
      <c r="F13" s="9">
        <v>69.349999999999994</v>
      </c>
      <c r="G13" s="61">
        <v>43</v>
      </c>
      <c r="H13" s="53">
        <v>46</v>
      </c>
      <c r="I13" s="56">
        <v>47</v>
      </c>
      <c r="J13" s="24">
        <v>46</v>
      </c>
      <c r="K13" s="53">
        <v>50</v>
      </c>
      <c r="L13" s="53">
        <v>52</v>
      </c>
      <c r="M13" s="56">
        <v>54</v>
      </c>
      <c r="N13" s="24">
        <v>52</v>
      </c>
      <c r="O13" s="24">
        <f>SUM(J13,N13)</f>
        <v>98</v>
      </c>
      <c r="P13" s="7">
        <v>6</v>
      </c>
      <c r="Q13" s="15">
        <f>IF(O13=0,0,10^(0.794358141*LOG10(F13/174.393)^2)*O13)</f>
        <v>131.41055164731267</v>
      </c>
      <c r="R13" s="52" t="s">
        <v>50</v>
      </c>
    </row>
    <row r="14" spans="1:18" x14ac:dyDescent="0.2">
      <c r="A14" s="67" t="s">
        <v>30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9"/>
    </row>
    <row r="15" spans="1:18" x14ac:dyDescent="0.2">
      <c r="A15" s="7">
        <v>8</v>
      </c>
      <c r="B15" s="52" t="s">
        <v>136</v>
      </c>
      <c r="C15" s="36">
        <v>1987</v>
      </c>
      <c r="D15" s="46" t="s">
        <v>111</v>
      </c>
      <c r="E15" s="46" t="s">
        <v>47</v>
      </c>
      <c r="F15" s="9">
        <v>84.4</v>
      </c>
      <c r="G15" s="53">
        <v>95</v>
      </c>
      <c r="H15" s="53">
        <v>100</v>
      </c>
      <c r="I15" s="53">
        <v>103</v>
      </c>
      <c r="J15" s="24">
        <v>103</v>
      </c>
      <c r="K15" s="53">
        <v>110</v>
      </c>
      <c r="L15" s="53">
        <v>115</v>
      </c>
      <c r="M15" s="53">
        <v>120</v>
      </c>
      <c r="N15" s="24">
        <v>120</v>
      </c>
      <c r="O15" s="24">
        <f t="shared" ref="O15:O26" si="2">SUM(J15,N15)</f>
        <v>223</v>
      </c>
      <c r="P15" s="30">
        <v>2</v>
      </c>
      <c r="Q15" s="15">
        <f>IF(O15=0,0,10^(0.794358141*LOG10(F15/174.393)^2)*O15)</f>
        <v>267.43513387851016</v>
      </c>
      <c r="R15" s="52" t="s">
        <v>132</v>
      </c>
    </row>
    <row r="16" spans="1:18" x14ac:dyDescent="0.2">
      <c r="A16" s="7">
        <v>17</v>
      </c>
      <c r="B16" s="47" t="s">
        <v>126</v>
      </c>
      <c r="C16" s="47">
        <v>2000</v>
      </c>
      <c r="D16" s="47" t="s">
        <v>122</v>
      </c>
      <c r="E16" s="47" t="s">
        <v>45</v>
      </c>
      <c r="F16" s="9">
        <v>83</v>
      </c>
      <c r="G16" s="53">
        <v>47</v>
      </c>
      <c r="H16" s="53">
        <v>50</v>
      </c>
      <c r="I16" s="56">
        <v>54</v>
      </c>
      <c r="J16" s="24">
        <v>50</v>
      </c>
      <c r="K16" s="53">
        <v>60</v>
      </c>
      <c r="L16" s="53">
        <v>65</v>
      </c>
      <c r="M16" s="56">
        <v>67</v>
      </c>
      <c r="N16" s="24">
        <v>65</v>
      </c>
      <c r="O16" s="24">
        <f t="shared" si="2"/>
        <v>115</v>
      </c>
      <c r="P16" s="30">
        <v>5</v>
      </c>
      <c r="Q16" s="15">
        <f>IF(O16=0,0,10^(0.794358141*LOG10(F16/174.393)^2)*O16)</f>
        <v>139.08840459381875</v>
      </c>
      <c r="R16" s="47" t="s">
        <v>123</v>
      </c>
    </row>
    <row r="17" spans="1:18" x14ac:dyDescent="0.2">
      <c r="A17" s="7">
        <v>24</v>
      </c>
      <c r="B17" s="46" t="s">
        <v>112</v>
      </c>
      <c r="C17" s="43">
        <v>2002</v>
      </c>
      <c r="D17" s="46" t="s">
        <v>44</v>
      </c>
      <c r="E17" s="46" t="s">
        <v>45</v>
      </c>
      <c r="F17" s="9">
        <v>81.599999999999994</v>
      </c>
      <c r="G17" s="53">
        <v>55</v>
      </c>
      <c r="H17" s="53">
        <v>60</v>
      </c>
      <c r="I17" s="53">
        <v>65</v>
      </c>
      <c r="J17" s="24">
        <v>65</v>
      </c>
      <c r="K17" s="53">
        <v>70</v>
      </c>
      <c r="L17" s="53">
        <v>75</v>
      </c>
      <c r="M17" s="53">
        <v>80</v>
      </c>
      <c r="N17" s="24">
        <v>80</v>
      </c>
      <c r="O17" s="24">
        <f t="shared" si="2"/>
        <v>145</v>
      </c>
      <c r="P17" s="30">
        <v>4</v>
      </c>
      <c r="Q17" s="15">
        <f t="shared" ref="Q17:Q18" si="3">IF(O17=0,0,10^(0.794358141*LOG10(F17/174.393)^2)*O17)</f>
        <v>176.92498123492285</v>
      </c>
      <c r="R17" s="64" t="s">
        <v>145</v>
      </c>
    </row>
    <row r="18" spans="1:18" x14ac:dyDescent="0.2">
      <c r="A18" s="7">
        <v>55</v>
      </c>
      <c r="B18" s="46" t="s">
        <v>113</v>
      </c>
      <c r="C18" s="43">
        <v>1994</v>
      </c>
      <c r="D18" s="46" t="s">
        <v>23</v>
      </c>
      <c r="E18" s="46" t="s">
        <v>47</v>
      </c>
      <c r="F18" s="9">
        <v>85</v>
      </c>
      <c r="G18" s="53">
        <v>85</v>
      </c>
      <c r="H18" s="56">
        <v>90</v>
      </c>
      <c r="I18" s="56">
        <v>93</v>
      </c>
      <c r="J18" s="24">
        <v>85</v>
      </c>
      <c r="K18" s="53">
        <v>95</v>
      </c>
      <c r="L18" s="53">
        <v>100</v>
      </c>
      <c r="M18" s="56">
        <v>105</v>
      </c>
      <c r="N18" s="24">
        <v>100</v>
      </c>
      <c r="O18" s="24">
        <f t="shared" si="2"/>
        <v>185</v>
      </c>
      <c r="P18" s="30">
        <v>3</v>
      </c>
      <c r="Q18" s="15">
        <f t="shared" si="3"/>
        <v>221.08145931902243</v>
      </c>
      <c r="R18" s="46" t="s">
        <v>51</v>
      </c>
    </row>
    <row r="19" spans="1:18" x14ac:dyDescent="0.2">
      <c r="A19" s="7">
        <v>77</v>
      </c>
      <c r="B19" s="46" t="s">
        <v>114</v>
      </c>
      <c r="C19" s="36">
        <v>1977</v>
      </c>
      <c r="D19" s="46" t="s">
        <v>23</v>
      </c>
      <c r="E19" s="46" t="s">
        <v>47</v>
      </c>
      <c r="F19" s="9">
        <v>84.2</v>
      </c>
      <c r="G19" s="56">
        <v>101</v>
      </c>
      <c r="H19" s="53">
        <v>101</v>
      </c>
      <c r="I19" s="56">
        <v>106</v>
      </c>
      <c r="J19" s="24">
        <v>101</v>
      </c>
      <c r="K19" s="53">
        <v>112</v>
      </c>
      <c r="L19" s="53">
        <v>123</v>
      </c>
      <c r="M19" s="56">
        <v>130</v>
      </c>
      <c r="N19" s="24">
        <v>123</v>
      </c>
      <c r="O19" s="24">
        <f t="shared" si="2"/>
        <v>224</v>
      </c>
      <c r="P19" s="7">
        <v>1</v>
      </c>
      <c r="Q19" s="15">
        <f t="shared" ref="Q19" si="4">IF(O19=0,0,10^(0.794358141*LOG10(F19/174.393)^2)*O19)</f>
        <v>268.95424433382459</v>
      </c>
      <c r="R19" s="46" t="s">
        <v>51</v>
      </c>
    </row>
    <row r="20" spans="1:18" x14ac:dyDescent="0.2">
      <c r="A20" s="67" t="s">
        <v>31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</row>
    <row r="21" spans="1:18" x14ac:dyDescent="0.2">
      <c r="A21" s="7">
        <v>57</v>
      </c>
      <c r="B21" s="52" t="s">
        <v>115</v>
      </c>
      <c r="C21" s="52">
        <v>1993</v>
      </c>
      <c r="D21" s="52" t="s">
        <v>23</v>
      </c>
      <c r="E21" s="52" t="s">
        <v>47</v>
      </c>
      <c r="F21" s="9">
        <v>90.05</v>
      </c>
      <c r="G21" s="53">
        <v>95</v>
      </c>
      <c r="H21" s="56">
        <v>100</v>
      </c>
      <c r="I21" s="53">
        <v>100</v>
      </c>
      <c r="J21" s="24">
        <v>100</v>
      </c>
      <c r="K21" s="53">
        <v>110</v>
      </c>
      <c r="L21" s="53">
        <v>115</v>
      </c>
      <c r="M21" s="56">
        <v>120</v>
      </c>
      <c r="N21" s="24">
        <v>115</v>
      </c>
      <c r="O21" s="24">
        <f t="shared" si="2"/>
        <v>215</v>
      </c>
      <c r="P21" s="30">
        <v>2</v>
      </c>
      <c r="Q21" s="15">
        <f t="shared" ref="Q21:Q26" si="5">IF(O21=0,0,10^(0.794358141*LOG10(F21/174.393)^2)*O21)</f>
        <v>249.97099373614492</v>
      </c>
      <c r="R21" s="52" t="s">
        <v>51</v>
      </c>
    </row>
    <row r="22" spans="1:18" x14ac:dyDescent="0.2">
      <c r="A22" s="7">
        <v>64</v>
      </c>
      <c r="B22" s="52" t="s">
        <v>117</v>
      </c>
      <c r="C22" s="52">
        <v>1998</v>
      </c>
      <c r="D22" s="52" t="s">
        <v>92</v>
      </c>
      <c r="E22" s="52" t="s">
        <v>56</v>
      </c>
      <c r="F22" s="9">
        <v>90.85</v>
      </c>
      <c r="G22" s="53">
        <v>90</v>
      </c>
      <c r="H22" s="53">
        <v>96</v>
      </c>
      <c r="I22" s="53">
        <v>101</v>
      </c>
      <c r="J22" s="24">
        <v>101</v>
      </c>
      <c r="K22" s="53">
        <v>110</v>
      </c>
      <c r="L22" s="53">
        <v>115</v>
      </c>
      <c r="M22" s="53">
        <v>120</v>
      </c>
      <c r="N22" s="24">
        <v>120</v>
      </c>
      <c r="O22" s="24">
        <f t="shared" si="2"/>
        <v>221</v>
      </c>
      <c r="P22" s="30">
        <v>1</v>
      </c>
      <c r="Q22" s="15">
        <f t="shared" si="5"/>
        <v>255.91952931971707</v>
      </c>
      <c r="R22" s="52" t="s">
        <v>57</v>
      </c>
    </row>
    <row r="23" spans="1:18" x14ac:dyDescent="0.2">
      <c r="A23" s="7">
        <v>70</v>
      </c>
      <c r="B23" s="52" t="s">
        <v>116</v>
      </c>
      <c r="C23" s="52">
        <v>1999</v>
      </c>
      <c r="D23" s="52" t="s">
        <v>23</v>
      </c>
      <c r="E23" s="52" t="s">
        <v>47</v>
      </c>
      <c r="F23" s="9">
        <v>86.9</v>
      </c>
      <c r="G23" s="53">
        <v>65</v>
      </c>
      <c r="H23" s="53">
        <v>70</v>
      </c>
      <c r="I23" s="53">
        <v>75</v>
      </c>
      <c r="J23" s="24">
        <v>75</v>
      </c>
      <c r="K23" s="53">
        <v>85</v>
      </c>
      <c r="L23" s="56">
        <v>90</v>
      </c>
      <c r="M23" s="56">
        <v>100</v>
      </c>
      <c r="N23" s="24">
        <v>85</v>
      </c>
      <c r="O23" s="24">
        <f t="shared" si="2"/>
        <v>160</v>
      </c>
      <c r="P23" s="7">
        <v>3</v>
      </c>
      <c r="Q23" s="15">
        <f t="shared" si="5"/>
        <v>189.15297378695999</v>
      </c>
      <c r="R23" s="52" t="s">
        <v>51</v>
      </c>
    </row>
    <row r="24" spans="1:18" x14ac:dyDescent="0.2">
      <c r="A24" s="67" t="s">
        <v>32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</row>
    <row r="25" spans="1:18" x14ac:dyDescent="0.2">
      <c r="A25" s="7">
        <v>9</v>
      </c>
      <c r="B25" s="52" t="s">
        <v>118</v>
      </c>
      <c r="C25" s="52">
        <v>1991</v>
      </c>
      <c r="D25" s="52" t="s">
        <v>44</v>
      </c>
      <c r="E25" s="52" t="s">
        <v>45</v>
      </c>
      <c r="F25" s="9">
        <v>103.6</v>
      </c>
      <c r="G25" s="53">
        <v>130</v>
      </c>
      <c r="H25" s="56">
        <v>137</v>
      </c>
      <c r="I25" s="53">
        <v>140</v>
      </c>
      <c r="J25" s="24">
        <v>140</v>
      </c>
      <c r="K25" s="53">
        <v>160</v>
      </c>
      <c r="L25" s="53">
        <v>170</v>
      </c>
      <c r="M25" s="56">
        <v>175</v>
      </c>
      <c r="N25" s="24">
        <v>170</v>
      </c>
      <c r="O25" s="24">
        <f t="shared" si="2"/>
        <v>310</v>
      </c>
      <c r="P25" s="7">
        <v>1</v>
      </c>
      <c r="Q25" s="15">
        <f t="shared" si="5"/>
        <v>340.40437859685613</v>
      </c>
      <c r="R25" s="64" t="s">
        <v>145</v>
      </c>
    </row>
    <row r="26" spans="1:18" x14ac:dyDescent="0.2">
      <c r="A26" s="7">
        <v>22</v>
      </c>
      <c r="B26" s="52" t="s">
        <v>119</v>
      </c>
      <c r="C26" s="52">
        <v>1989</v>
      </c>
      <c r="D26" s="52" t="s">
        <v>89</v>
      </c>
      <c r="E26" s="52" t="s">
        <v>47</v>
      </c>
      <c r="F26" s="9">
        <v>104.3</v>
      </c>
      <c r="G26" s="53">
        <v>103</v>
      </c>
      <c r="H26" s="56">
        <v>110</v>
      </c>
      <c r="I26" s="56">
        <v>110</v>
      </c>
      <c r="J26" s="24">
        <v>103</v>
      </c>
      <c r="K26" s="53">
        <v>130</v>
      </c>
      <c r="L26" s="53">
        <v>137</v>
      </c>
      <c r="M26" s="56">
        <v>145</v>
      </c>
      <c r="N26" s="24">
        <v>137</v>
      </c>
      <c r="O26" s="24">
        <f t="shared" si="2"/>
        <v>240</v>
      </c>
      <c r="P26" s="7">
        <v>2</v>
      </c>
      <c r="Q26" s="15">
        <f t="shared" si="5"/>
        <v>262.90608182262883</v>
      </c>
      <c r="R26" s="52" t="s">
        <v>90</v>
      </c>
    </row>
    <row r="27" spans="1:18" x14ac:dyDescent="0.2">
      <c r="A27" s="7">
        <v>81</v>
      </c>
      <c r="B27" s="52" t="s">
        <v>120</v>
      </c>
      <c r="C27" s="52">
        <v>2003</v>
      </c>
      <c r="D27" s="52" t="s">
        <v>49</v>
      </c>
      <c r="E27" s="52" t="s">
        <v>47</v>
      </c>
      <c r="F27" s="9">
        <v>95.4</v>
      </c>
      <c r="G27" s="53">
        <v>43</v>
      </c>
      <c r="H27" s="53">
        <v>46</v>
      </c>
      <c r="I27" s="53">
        <v>49</v>
      </c>
      <c r="J27" s="24">
        <v>49</v>
      </c>
      <c r="K27" s="53">
        <v>50</v>
      </c>
      <c r="L27" s="53">
        <v>52</v>
      </c>
      <c r="M27" s="53">
        <v>54</v>
      </c>
      <c r="N27" s="24">
        <v>54</v>
      </c>
      <c r="O27" s="24">
        <f>SUM(J27,N27)</f>
        <v>103</v>
      </c>
      <c r="P27" s="7">
        <v>3</v>
      </c>
      <c r="Q27" s="15">
        <f>IF(O27=0,0,10^(0.794358141*LOG10(F27/174.393)^2)*O27)</f>
        <v>116.77694269149674</v>
      </c>
      <c r="R27" s="52" t="s">
        <v>50</v>
      </c>
    </row>
    <row r="28" spans="1:18" x14ac:dyDescent="0.2">
      <c r="A28" s="94" t="s">
        <v>17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</row>
    <row r="29" spans="1:18" x14ac:dyDescent="0.2">
      <c r="A29" s="70" t="s">
        <v>15</v>
      </c>
      <c r="B29" s="70"/>
      <c r="C29" s="70" t="s">
        <v>14</v>
      </c>
      <c r="D29" s="70"/>
      <c r="E29" s="70"/>
      <c r="F29" s="90" t="s">
        <v>12</v>
      </c>
      <c r="G29" s="91"/>
      <c r="H29" s="75" t="s">
        <v>16</v>
      </c>
      <c r="I29" s="75"/>
      <c r="J29" s="93"/>
      <c r="K29" s="93"/>
      <c r="L29" s="93"/>
      <c r="M29" s="26"/>
      <c r="N29" s="26"/>
      <c r="O29" s="27"/>
      <c r="P29" s="37"/>
      <c r="Q29" s="37"/>
      <c r="R29" s="37"/>
    </row>
    <row r="30" spans="1:18" x14ac:dyDescent="0.2">
      <c r="A30" s="74" t="s">
        <v>13</v>
      </c>
      <c r="B30" s="74"/>
      <c r="C30" s="74" t="s">
        <v>33</v>
      </c>
      <c r="D30" s="74"/>
      <c r="E30" s="74"/>
      <c r="F30" s="65" t="s">
        <v>23</v>
      </c>
      <c r="G30" s="66"/>
      <c r="H30" s="71" t="s">
        <v>34</v>
      </c>
      <c r="I30" s="71"/>
      <c r="J30" s="73"/>
      <c r="K30" s="73"/>
      <c r="L30" s="73"/>
      <c r="M30" s="28"/>
      <c r="N30" s="28"/>
      <c r="O30" s="29"/>
      <c r="P30" s="10"/>
      <c r="Q30" s="11"/>
      <c r="R30" s="11"/>
    </row>
    <row r="31" spans="1:18" x14ac:dyDescent="0.2">
      <c r="A31" s="1" t="s">
        <v>18</v>
      </c>
      <c r="B31" s="12"/>
      <c r="C31" s="12"/>
      <c r="D31" s="12"/>
      <c r="E31" s="12"/>
      <c r="F31" s="13"/>
      <c r="G31" s="22"/>
      <c r="H31" s="22"/>
      <c r="I31" s="22"/>
      <c r="J31" s="22"/>
      <c r="K31" s="22"/>
      <c r="L31" s="22"/>
      <c r="M31" s="22"/>
      <c r="N31" s="22"/>
      <c r="O31" s="22"/>
      <c r="P31" s="14"/>
      <c r="Q31" s="12"/>
      <c r="R31" s="12"/>
    </row>
  </sheetData>
  <mergeCells count="30">
    <mergeCell ref="A14:R14"/>
    <mergeCell ref="A28:R28"/>
    <mergeCell ref="A29:B29"/>
    <mergeCell ref="C29:E29"/>
    <mergeCell ref="F29:G29"/>
    <mergeCell ref="H29:I29"/>
    <mergeCell ref="J29:L29"/>
    <mergeCell ref="A20:R20"/>
    <mergeCell ref="A24:R24"/>
    <mergeCell ref="A30:B30"/>
    <mergeCell ref="C30:E30"/>
    <mergeCell ref="F30:G30"/>
    <mergeCell ref="H30:I30"/>
    <mergeCell ref="J30:L30"/>
    <mergeCell ref="A7:R7"/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  <mergeCell ref="Q5:Q6"/>
    <mergeCell ref="R5:R6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2" workbookViewId="0">
      <selection activeCell="N28" sqref="N28"/>
    </sheetView>
  </sheetViews>
  <sheetFormatPr defaultRowHeight="12.75" x14ac:dyDescent="0.2"/>
  <cols>
    <col min="1" max="1" width="4.7109375" customWidth="1"/>
    <col min="2" max="2" width="19.140625" customWidth="1"/>
    <col min="3" max="3" width="5.42578125" customWidth="1"/>
    <col min="4" max="4" width="9.7109375" customWidth="1"/>
    <col min="5" max="5" width="5.85546875" customWidth="1"/>
    <col min="6" max="6" width="5.140625" customWidth="1"/>
    <col min="7" max="7" width="6.140625" style="23" customWidth="1"/>
    <col min="8" max="8" width="6" style="23" customWidth="1"/>
    <col min="9" max="10" width="5.85546875" style="23" customWidth="1"/>
    <col min="11" max="12" width="6.140625" style="23" customWidth="1"/>
    <col min="13" max="13" width="6.42578125" style="23" customWidth="1"/>
    <col min="14" max="14" width="6.140625" style="23" customWidth="1"/>
    <col min="15" max="15" width="5.7109375" style="23" customWidth="1"/>
    <col min="16" max="16" width="5.42578125" customWidth="1"/>
    <col min="17" max="17" width="7.28515625" customWidth="1"/>
    <col min="18" max="18" width="14.7109375" customWidth="1"/>
  </cols>
  <sheetData>
    <row r="1" spans="1:18" x14ac:dyDescent="0.2">
      <c r="A1" s="2" t="s">
        <v>18</v>
      </c>
      <c r="B1" s="4"/>
      <c r="C1" s="4"/>
      <c r="D1" s="4"/>
      <c r="E1" s="4"/>
      <c r="F1" s="5"/>
      <c r="G1" s="20"/>
      <c r="H1" s="20"/>
      <c r="I1" s="20"/>
      <c r="J1" s="20"/>
      <c r="K1" s="20"/>
      <c r="L1" s="20"/>
      <c r="M1" s="20"/>
      <c r="N1" s="20"/>
      <c r="O1" s="20"/>
      <c r="P1" s="6"/>
      <c r="Q1" s="4"/>
      <c r="R1" s="4"/>
    </row>
    <row r="2" spans="1:18" x14ac:dyDescent="0.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30.75" customHeight="1" x14ac:dyDescent="0.2">
      <c r="A5" s="79" t="s">
        <v>8</v>
      </c>
      <c r="B5" s="80" t="s">
        <v>14</v>
      </c>
      <c r="C5" s="86" t="s">
        <v>9</v>
      </c>
      <c r="D5" s="82" t="s">
        <v>11</v>
      </c>
      <c r="E5" s="82" t="s">
        <v>22</v>
      </c>
      <c r="F5" s="79" t="s">
        <v>10</v>
      </c>
      <c r="G5" s="84" t="s">
        <v>1</v>
      </c>
      <c r="H5" s="84"/>
      <c r="I5" s="84"/>
      <c r="J5" s="84"/>
      <c r="K5" s="84" t="s">
        <v>2</v>
      </c>
      <c r="L5" s="84"/>
      <c r="M5" s="84"/>
      <c r="N5" s="84"/>
      <c r="O5" s="85" t="s">
        <v>7</v>
      </c>
      <c r="P5" s="81" t="s">
        <v>20</v>
      </c>
      <c r="Q5" s="88" t="s">
        <v>19</v>
      </c>
      <c r="R5" s="92" t="s">
        <v>21</v>
      </c>
    </row>
    <row r="6" spans="1:18" ht="15.75" customHeight="1" x14ac:dyDescent="0.2">
      <c r="A6" s="79"/>
      <c r="B6" s="80"/>
      <c r="C6" s="87"/>
      <c r="D6" s="83"/>
      <c r="E6" s="83"/>
      <c r="F6" s="79"/>
      <c r="G6" s="21" t="s">
        <v>3</v>
      </c>
      <c r="H6" s="21" t="s">
        <v>4</v>
      </c>
      <c r="I6" s="21" t="s">
        <v>5</v>
      </c>
      <c r="J6" s="25" t="s">
        <v>6</v>
      </c>
      <c r="K6" s="21" t="s">
        <v>3</v>
      </c>
      <c r="L6" s="21" t="s">
        <v>4</v>
      </c>
      <c r="M6" s="21" t="s">
        <v>5</v>
      </c>
      <c r="N6" s="25" t="s">
        <v>6</v>
      </c>
      <c r="O6" s="85"/>
      <c r="P6" s="81"/>
      <c r="Q6" s="89"/>
      <c r="R6" s="92"/>
    </row>
    <row r="7" spans="1:18" x14ac:dyDescent="0.2">
      <c r="A7" s="67" t="s">
        <v>24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</row>
    <row r="8" spans="1:18" x14ac:dyDescent="0.2">
      <c r="A8" s="67" t="s">
        <v>140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</row>
    <row r="9" spans="1:18" x14ac:dyDescent="0.2">
      <c r="A9" s="7">
        <v>21</v>
      </c>
      <c r="B9" s="52" t="s">
        <v>74</v>
      </c>
      <c r="C9" s="52">
        <v>2004</v>
      </c>
      <c r="D9" s="52" t="s">
        <v>23</v>
      </c>
      <c r="E9" s="52" t="s">
        <v>47</v>
      </c>
      <c r="F9" s="9">
        <v>33.799999999999997</v>
      </c>
      <c r="G9" s="53">
        <v>20</v>
      </c>
      <c r="H9" s="53">
        <v>21</v>
      </c>
      <c r="I9" s="53">
        <v>22</v>
      </c>
      <c r="J9" s="24">
        <v>22</v>
      </c>
      <c r="K9" s="53">
        <v>26</v>
      </c>
      <c r="L9" s="53">
        <v>28</v>
      </c>
      <c r="M9" s="56">
        <v>29</v>
      </c>
      <c r="N9" s="24">
        <v>28</v>
      </c>
      <c r="O9" s="24">
        <f>SUM(J9,N9)</f>
        <v>50</v>
      </c>
      <c r="P9" s="7">
        <v>2</v>
      </c>
      <c r="Q9" s="15">
        <f t="shared" ref="Q9:Q12" si="0">IF(O9=0,0,10^(0.89726074*LOG10(F9/148.0261)^2)*O9)</f>
        <v>116.9829346041406</v>
      </c>
      <c r="R9" s="52" t="s">
        <v>51</v>
      </c>
    </row>
    <row r="10" spans="1:18" x14ac:dyDescent="0.2">
      <c r="A10" s="7">
        <v>42</v>
      </c>
      <c r="B10" s="52" t="s">
        <v>75</v>
      </c>
      <c r="C10" s="52">
        <v>2007</v>
      </c>
      <c r="D10" s="52" t="s">
        <v>93</v>
      </c>
      <c r="E10" s="52" t="s">
        <v>56</v>
      </c>
      <c r="F10" s="9">
        <v>32.700000000000003</v>
      </c>
      <c r="G10" s="53">
        <v>22</v>
      </c>
      <c r="H10" s="56">
        <v>24</v>
      </c>
      <c r="I10" s="56">
        <v>24</v>
      </c>
      <c r="J10" s="24">
        <v>22</v>
      </c>
      <c r="K10" s="53">
        <v>28</v>
      </c>
      <c r="L10" s="56">
        <v>31</v>
      </c>
      <c r="M10" s="53">
        <v>31</v>
      </c>
      <c r="N10" s="24">
        <v>31</v>
      </c>
      <c r="O10" s="24">
        <f>SUM(J10,N10)</f>
        <v>53</v>
      </c>
      <c r="P10" s="7">
        <v>1</v>
      </c>
      <c r="Q10" s="15">
        <f t="shared" si="0"/>
        <v>128.8703281434374</v>
      </c>
      <c r="R10" s="52" t="s">
        <v>76</v>
      </c>
    </row>
    <row r="11" spans="1:18" x14ac:dyDescent="0.2">
      <c r="A11" s="7">
        <v>44</v>
      </c>
      <c r="B11" s="52" t="s">
        <v>77</v>
      </c>
      <c r="C11" s="52">
        <v>2007</v>
      </c>
      <c r="D11" s="52" t="s">
        <v>52</v>
      </c>
      <c r="E11" s="52" t="s">
        <v>47</v>
      </c>
      <c r="F11" s="9">
        <v>34.35</v>
      </c>
      <c r="G11" s="53">
        <v>10</v>
      </c>
      <c r="H11" s="53">
        <v>12</v>
      </c>
      <c r="I11" s="53">
        <v>14</v>
      </c>
      <c r="J11" s="24">
        <v>14</v>
      </c>
      <c r="K11" s="56">
        <v>12</v>
      </c>
      <c r="L11" s="53">
        <v>12</v>
      </c>
      <c r="M11" s="53">
        <v>15</v>
      </c>
      <c r="N11" s="24">
        <v>15</v>
      </c>
      <c r="O11" s="24">
        <f t="shared" ref="O11:O16" si="1">SUM(J11,N11)</f>
        <v>29</v>
      </c>
      <c r="P11" s="7">
        <v>4</v>
      </c>
      <c r="Q11" s="15">
        <f t="shared" si="0"/>
        <v>66.607897575486547</v>
      </c>
      <c r="R11" s="52" t="s">
        <v>53</v>
      </c>
    </row>
    <row r="12" spans="1:18" x14ac:dyDescent="0.2">
      <c r="A12" s="7">
        <v>76</v>
      </c>
      <c r="B12" s="52" t="s">
        <v>80</v>
      </c>
      <c r="C12" s="52">
        <v>2007</v>
      </c>
      <c r="D12" s="52" t="s">
        <v>93</v>
      </c>
      <c r="E12" s="52" t="s">
        <v>56</v>
      </c>
      <c r="F12" s="9">
        <v>33.5</v>
      </c>
      <c r="G12" s="53">
        <v>14</v>
      </c>
      <c r="H12" s="56">
        <v>17</v>
      </c>
      <c r="I12" s="56">
        <v>17</v>
      </c>
      <c r="J12" s="24">
        <v>14</v>
      </c>
      <c r="K12" s="53">
        <v>19</v>
      </c>
      <c r="L12" s="56">
        <v>21</v>
      </c>
      <c r="M12" s="53">
        <v>21</v>
      </c>
      <c r="N12" s="24">
        <v>21</v>
      </c>
      <c r="O12" s="24">
        <f t="shared" si="1"/>
        <v>35</v>
      </c>
      <c r="P12" s="7">
        <v>3</v>
      </c>
      <c r="Q12" s="15">
        <f t="shared" si="0"/>
        <v>82.735277105801373</v>
      </c>
      <c r="R12" s="52" t="s">
        <v>76</v>
      </c>
    </row>
    <row r="13" spans="1:18" x14ac:dyDescent="0.2">
      <c r="A13" s="67" t="s">
        <v>42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9"/>
    </row>
    <row r="14" spans="1:18" x14ac:dyDescent="0.2">
      <c r="A14" s="7">
        <v>71</v>
      </c>
      <c r="B14" s="45" t="s">
        <v>78</v>
      </c>
      <c r="C14" s="45">
        <v>2004</v>
      </c>
      <c r="D14" s="45" t="s">
        <v>62</v>
      </c>
      <c r="E14" s="45" t="s">
        <v>45</v>
      </c>
      <c r="F14" s="9">
        <v>43.45</v>
      </c>
      <c r="G14" s="53">
        <v>23</v>
      </c>
      <c r="H14" s="53">
        <v>25</v>
      </c>
      <c r="I14" s="56">
        <v>28</v>
      </c>
      <c r="J14" s="24">
        <v>25</v>
      </c>
      <c r="K14" s="53">
        <v>32</v>
      </c>
      <c r="L14" s="56">
        <v>34</v>
      </c>
      <c r="M14" s="56">
        <v>34</v>
      </c>
      <c r="N14" s="24">
        <v>32</v>
      </c>
      <c r="O14" s="24">
        <f t="shared" si="1"/>
        <v>57</v>
      </c>
      <c r="P14" s="7">
        <v>2</v>
      </c>
      <c r="Q14" s="15">
        <f t="shared" ref="Q14:Q21" si="2">IF(O14=0,0,10^(0.89726074*LOG10(F14/148.0261)^2)*O14)</f>
        <v>102.36559420620816</v>
      </c>
      <c r="R14" s="45" t="s">
        <v>63</v>
      </c>
    </row>
    <row r="15" spans="1:18" x14ac:dyDescent="0.2">
      <c r="A15" s="7">
        <v>73</v>
      </c>
      <c r="B15" s="45" t="s">
        <v>79</v>
      </c>
      <c r="C15" s="45">
        <v>2006</v>
      </c>
      <c r="D15" s="45" t="s">
        <v>23</v>
      </c>
      <c r="E15" s="45" t="s">
        <v>47</v>
      </c>
      <c r="F15" s="9">
        <v>43.86</v>
      </c>
      <c r="G15" s="53">
        <v>16</v>
      </c>
      <c r="H15" s="53">
        <v>17</v>
      </c>
      <c r="I15" s="53">
        <v>18</v>
      </c>
      <c r="J15" s="24">
        <v>18</v>
      </c>
      <c r="K15" s="53">
        <v>21</v>
      </c>
      <c r="L15" s="53">
        <v>22</v>
      </c>
      <c r="M15" s="53">
        <v>23</v>
      </c>
      <c r="N15" s="24">
        <v>23</v>
      </c>
      <c r="O15" s="24">
        <f>SUM(J15,N15)</f>
        <v>41</v>
      </c>
      <c r="P15" s="7">
        <v>3</v>
      </c>
      <c r="Q15" s="15">
        <f t="shared" si="2"/>
        <v>72.976221678913262</v>
      </c>
      <c r="R15" s="45" t="s">
        <v>51</v>
      </c>
    </row>
    <row r="16" spans="1:18" x14ac:dyDescent="0.2">
      <c r="A16" s="7">
        <v>80</v>
      </c>
      <c r="B16" s="45" t="s">
        <v>81</v>
      </c>
      <c r="C16" s="42">
        <v>2006</v>
      </c>
      <c r="D16" s="45" t="s">
        <v>92</v>
      </c>
      <c r="E16" s="45" t="s">
        <v>56</v>
      </c>
      <c r="F16" s="9">
        <v>41.2</v>
      </c>
      <c r="G16" s="53">
        <v>28</v>
      </c>
      <c r="H16" s="56">
        <v>31</v>
      </c>
      <c r="I16" s="53">
        <v>31</v>
      </c>
      <c r="J16" s="24">
        <v>31</v>
      </c>
      <c r="K16" s="53">
        <v>37</v>
      </c>
      <c r="L16" s="56">
        <v>41</v>
      </c>
      <c r="M16" s="56">
        <v>41</v>
      </c>
      <c r="N16" s="24">
        <v>37</v>
      </c>
      <c r="O16" s="24">
        <f t="shared" si="1"/>
        <v>68</v>
      </c>
      <c r="P16" s="7">
        <v>1</v>
      </c>
      <c r="Q16" s="15">
        <f t="shared" si="2"/>
        <v>128.62551466872159</v>
      </c>
      <c r="R16" s="45" t="s">
        <v>57</v>
      </c>
    </row>
    <row r="17" spans="1:18" x14ac:dyDescent="0.2">
      <c r="A17" s="67" t="s">
        <v>25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9"/>
    </row>
    <row r="18" spans="1:18" x14ac:dyDescent="0.2">
      <c r="A18" s="7">
        <v>14</v>
      </c>
      <c r="B18" s="45" t="s">
        <v>82</v>
      </c>
      <c r="C18" s="42">
        <v>2001</v>
      </c>
      <c r="D18" s="45" t="s">
        <v>62</v>
      </c>
      <c r="E18" s="45" t="s">
        <v>45</v>
      </c>
      <c r="F18" s="9">
        <v>52.65</v>
      </c>
      <c r="G18" s="53">
        <v>38</v>
      </c>
      <c r="H18" s="53">
        <v>40</v>
      </c>
      <c r="I18" s="53">
        <v>41</v>
      </c>
      <c r="J18" s="24">
        <v>41</v>
      </c>
      <c r="K18" s="53">
        <v>44</v>
      </c>
      <c r="L18" s="56">
        <v>46</v>
      </c>
      <c r="M18" s="56">
        <v>46</v>
      </c>
      <c r="N18" s="24">
        <v>44</v>
      </c>
      <c r="O18" s="24">
        <f t="shared" ref="O18:O21" si="3">SUM(J18,N18)</f>
        <v>85</v>
      </c>
      <c r="P18" s="7">
        <v>2</v>
      </c>
      <c r="Q18" s="15">
        <f t="shared" si="2"/>
        <v>128.90185990615234</v>
      </c>
      <c r="R18" s="45" t="s">
        <v>63</v>
      </c>
    </row>
    <row r="19" spans="1:18" x14ac:dyDescent="0.2">
      <c r="A19" s="7">
        <v>32</v>
      </c>
      <c r="B19" s="45" t="s">
        <v>83</v>
      </c>
      <c r="C19" s="42">
        <v>2004</v>
      </c>
      <c r="D19" s="45" t="s">
        <v>62</v>
      </c>
      <c r="E19" s="45" t="s">
        <v>45</v>
      </c>
      <c r="F19" s="9">
        <v>48.8</v>
      </c>
      <c r="G19" s="53">
        <v>23.3</v>
      </c>
      <c r="H19" s="53">
        <v>25</v>
      </c>
      <c r="I19" s="53">
        <v>27</v>
      </c>
      <c r="J19" s="24">
        <v>27</v>
      </c>
      <c r="K19" s="53">
        <v>30</v>
      </c>
      <c r="L19" s="56">
        <v>33</v>
      </c>
      <c r="M19" s="56">
        <v>33</v>
      </c>
      <c r="N19" s="24">
        <v>30</v>
      </c>
      <c r="O19" s="24">
        <f>SUM(J19,N19)</f>
        <v>57</v>
      </c>
      <c r="P19" s="7">
        <v>3</v>
      </c>
      <c r="Q19" s="15">
        <f t="shared" si="2"/>
        <v>92.099983000255079</v>
      </c>
      <c r="R19" s="45" t="s">
        <v>63</v>
      </c>
    </row>
    <row r="20" spans="1:18" x14ac:dyDescent="0.2">
      <c r="A20" s="7">
        <v>41</v>
      </c>
      <c r="B20" s="45" t="s">
        <v>84</v>
      </c>
      <c r="C20" s="8">
        <v>2003</v>
      </c>
      <c r="D20" s="34" t="s">
        <v>92</v>
      </c>
      <c r="E20" s="45" t="s">
        <v>56</v>
      </c>
      <c r="F20" s="9">
        <v>49.5</v>
      </c>
      <c r="G20" s="53">
        <v>35</v>
      </c>
      <c r="H20" s="53">
        <v>38</v>
      </c>
      <c r="I20" s="53">
        <v>40</v>
      </c>
      <c r="J20" s="24">
        <v>40</v>
      </c>
      <c r="K20" s="53">
        <v>45</v>
      </c>
      <c r="L20" s="56">
        <v>47</v>
      </c>
      <c r="M20" s="56">
        <v>47</v>
      </c>
      <c r="N20" s="24">
        <v>45</v>
      </c>
      <c r="O20" s="24">
        <f t="shared" si="3"/>
        <v>85</v>
      </c>
      <c r="P20" s="7">
        <v>1</v>
      </c>
      <c r="Q20" s="15">
        <f t="shared" si="2"/>
        <v>135.67153964812616</v>
      </c>
      <c r="R20" s="45" t="s">
        <v>57</v>
      </c>
    </row>
    <row r="21" spans="1:18" x14ac:dyDescent="0.2">
      <c r="A21" s="7">
        <v>65</v>
      </c>
      <c r="B21" s="45" t="s">
        <v>85</v>
      </c>
      <c r="C21" s="45">
        <v>2005</v>
      </c>
      <c r="D21" s="34" t="s">
        <v>52</v>
      </c>
      <c r="E21" s="45" t="s">
        <v>47</v>
      </c>
      <c r="F21" s="9">
        <v>50.95</v>
      </c>
      <c r="G21" s="53">
        <v>25</v>
      </c>
      <c r="H21" s="56">
        <v>28</v>
      </c>
      <c r="I21" s="56">
        <v>28</v>
      </c>
      <c r="J21" s="24">
        <v>25</v>
      </c>
      <c r="K21" s="53">
        <v>28</v>
      </c>
      <c r="L21" s="53">
        <v>30</v>
      </c>
      <c r="M21" s="53">
        <v>33</v>
      </c>
      <c r="N21" s="24">
        <v>33</v>
      </c>
      <c r="O21" s="24">
        <f t="shared" si="3"/>
        <v>58</v>
      </c>
      <c r="P21" s="7">
        <v>4</v>
      </c>
      <c r="Q21" s="15">
        <f t="shared" si="2"/>
        <v>90.351255705588869</v>
      </c>
      <c r="R21" s="45" t="s">
        <v>53</v>
      </c>
    </row>
    <row r="22" spans="1:18" x14ac:dyDescent="0.2">
      <c r="A22" s="67" t="s">
        <v>26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9"/>
    </row>
    <row r="23" spans="1:18" x14ac:dyDescent="0.2">
      <c r="A23" s="7">
        <v>27</v>
      </c>
      <c r="B23" s="50" t="s">
        <v>131</v>
      </c>
      <c r="C23" s="8">
        <v>2006</v>
      </c>
      <c r="D23" s="45" t="s">
        <v>66</v>
      </c>
      <c r="E23" s="45" t="s">
        <v>56</v>
      </c>
      <c r="F23" s="9">
        <v>61.25</v>
      </c>
      <c r="G23" s="53">
        <v>40</v>
      </c>
      <c r="H23" s="53">
        <v>43</v>
      </c>
      <c r="I23" s="53">
        <v>45</v>
      </c>
      <c r="J23" s="24">
        <v>45</v>
      </c>
      <c r="K23" s="53">
        <v>50</v>
      </c>
      <c r="L23" s="53">
        <v>53</v>
      </c>
      <c r="M23" s="56">
        <v>56</v>
      </c>
      <c r="N23" s="24">
        <v>53</v>
      </c>
      <c r="O23" s="24">
        <f t="shared" ref="O23:O26" si="4">SUM(J23,N23)</f>
        <v>98</v>
      </c>
      <c r="P23" s="7">
        <v>2</v>
      </c>
      <c r="Q23" s="15">
        <f t="shared" ref="Q23:Q26" si="5">IF(O23=0,0,10^(0.89726074*LOG10(F23/148.0261)^2)*O23)</f>
        <v>132.74066804496798</v>
      </c>
      <c r="R23" s="45" t="s">
        <v>67</v>
      </c>
    </row>
    <row r="24" spans="1:18" x14ac:dyDescent="0.2">
      <c r="A24" s="7">
        <v>40</v>
      </c>
      <c r="B24" s="45" t="s">
        <v>86</v>
      </c>
      <c r="C24" s="8">
        <v>2005</v>
      </c>
      <c r="D24" s="45" t="s">
        <v>93</v>
      </c>
      <c r="E24" s="45" t="s">
        <v>56</v>
      </c>
      <c r="F24" s="9">
        <v>59.95</v>
      </c>
      <c r="G24" s="53">
        <v>38</v>
      </c>
      <c r="H24" s="53">
        <v>41</v>
      </c>
      <c r="I24" s="56">
        <v>42</v>
      </c>
      <c r="J24" s="24">
        <v>41</v>
      </c>
      <c r="K24" s="53">
        <v>53</v>
      </c>
      <c r="L24" s="56">
        <v>57</v>
      </c>
      <c r="M24" s="56">
        <v>57</v>
      </c>
      <c r="N24" s="24">
        <v>53</v>
      </c>
      <c r="O24" s="24">
        <f t="shared" si="4"/>
        <v>94</v>
      </c>
      <c r="P24" s="7">
        <v>3</v>
      </c>
      <c r="Q24" s="15">
        <f t="shared" si="5"/>
        <v>129.23825069493245</v>
      </c>
      <c r="R24" s="45" t="s">
        <v>76</v>
      </c>
    </row>
    <row r="25" spans="1:18" x14ac:dyDescent="0.2">
      <c r="A25" s="7">
        <v>53</v>
      </c>
      <c r="B25" s="45" t="s">
        <v>87</v>
      </c>
      <c r="C25" s="8">
        <v>2000</v>
      </c>
      <c r="D25" s="45" t="s">
        <v>62</v>
      </c>
      <c r="E25" s="45" t="s">
        <v>45</v>
      </c>
      <c r="F25" s="9">
        <v>54.3</v>
      </c>
      <c r="G25" s="53">
        <v>45</v>
      </c>
      <c r="H25" s="53">
        <v>48</v>
      </c>
      <c r="I25" s="56">
        <v>51</v>
      </c>
      <c r="J25" s="24">
        <v>48</v>
      </c>
      <c r="K25" s="53">
        <v>55</v>
      </c>
      <c r="L25" s="53">
        <v>58</v>
      </c>
      <c r="M25" s="53">
        <v>60</v>
      </c>
      <c r="N25" s="24">
        <v>60</v>
      </c>
      <c r="O25" s="24">
        <f>SUM(J25,N25)</f>
        <v>108</v>
      </c>
      <c r="P25" s="7">
        <v>1</v>
      </c>
      <c r="Q25" s="15">
        <f t="shared" si="5"/>
        <v>159.81903938527284</v>
      </c>
      <c r="R25" s="45" t="s">
        <v>63</v>
      </c>
    </row>
    <row r="26" spans="1:18" x14ac:dyDescent="0.2">
      <c r="A26" s="7">
        <v>69</v>
      </c>
      <c r="B26" s="45" t="s">
        <v>88</v>
      </c>
      <c r="C26" s="8">
        <v>1995</v>
      </c>
      <c r="D26" s="45" t="s">
        <v>89</v>
      </c>
      <c r="E26" s="45" t="s">
        <v>47</v>
      </c>
      <c r="F26" s="9">
        <v>60.3</v>
      </c>
      <c r="G26" s="56">
        <v>32</v>
      </c>
      <c r="H26" s="56">
        <v>32</v>
      </c>
      <c r="I26" s="53">
        <v>32</v>
      </c>
      <c r="J26" s="24">
        <v>32</v>
      </c>
      <c r="K26" s="53">
        <v>45</v>
      </c>
      <c r="L26" s="53">
        <v>50</v>
      </c>
      <c r="M26" s="56">
        <v>55</v>
      </c>
      <c r="N26" s="24">
        <v>50</v>
      </c>
      <c r="O26" s="24">
        <f t="shared" si="4"/>
        <v>82</v>
      </c>
      <c r="P26" s="7">
        <v>4</v>
      </c>
      <c r="Q26" s="15">
        <f t="shared" si="5"/>
        <v>112.27986916835491</v>
      </c>
      <c r="R26" s="45" t="s">
        <v>90</v>
      </c>
    </row>
    <row r="27" spans="1:18" x14ac:dyDescent="0.2">
      <c r="A27" s="67" t="s">
        <v>27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9"/>
    </row>
    <row r="28" spans="1:18" x14ac:dyDescent="0.2">
      <c r="A28" s="7">
        <v>10</v>
      </c>
      <c r="B28" s="52" t="s">
        <v>141</v>
      </c>
      <c r="C28" s="38">
        <v>2002</v>
      </c>
      <c r="D28" s="45" t="s">
        <v>66</v>
      </c>
      <c r="E28" s="45" t="s">
        <v>56</v>
      </c>
      <c r="F28" s="9">
        <v>64.25</v>
      </c>
      <c r="G28" s="56">
        <v>61</v>
      </c>
      <c r="H28" s="56">
        <v>61</v>
      </c>
      <c r="I28" s="53">
        <v>61</v>
      </c>
      <c r="J28" s="24">
        <v>61</v>
      </c>
      <c r="K28" s="56">
        <v>71</v>
      </c>
      <c r="L28" s="53">
        <v>71</v>
      </c>
      <c r="M28" s="56">
        <v>73</v>
      </c>
      <c r="N28" s="24">
        <v>71</v>
      </c>
      <c r="O28" s="24">
        <f>SUM(J28,N28)</f>
        <v>132</v>
      </c>
      <c r="P28" s="7">
        <v>1</v>
      </c>
      <c r="Q28" s="15">
        <f>IF(O28=0,0,10^(0.89726074*LOG10(F28/148.0261)^2)*O28)</f>
        <v>173.16373347405803</v>
      </c>
      <c r="R28" s="45" t="s">
        <v>67</v>
      </c>
    </row>
    <row r="29" spans="1:18" x14ac:dyDescent="0.2">
      <c r="A29" s="7">
        <v>82</v>
      </c>
      <c r="B29" s="45" t="s">
        <v>91</v>
      </c>
      <c r="C29" s="8">
        <v>2005</v>
      </c>
      <c r="D29" s="45" t="s">
        <v>93</v>
      </c>
      <c r="E29" s="45" t="s">
        <v>56</v>
      </c>
      <c r="F29" s="9">
        <v>81.5</v>
      </c>
      <c r="G29" s="53">
        <v>45</v>
      </c>
      <c r="H29" s="56">
        <v>48</v>
      </c>
      <c r="I29" s="53">
        <v>48</v>
      </c>
      <c r="J29" s="24">
        <v>48</v>
      </c>
      <c r="K29" s="53">
        <v>60</v>
      </c>
      <c r="L29" s="56">
        <v>65</v>
      </c>
      <c r="M29" s="56">
        <v>65</v>
      </c>
      <c r="N29" s="24">
        <v>60</v>
      </c>
      <c r="O29" s="24">
        <f t="shared" ref="O29:O30" si="6">SUM(J29,N29)</f>
        <v>108</v>
      </c>
      <c r="P29" s="7">
        <v>3</v>
      </c>
      <c r="Q29" s="15">
        <f t="shared" ref="Q29:Q30" si="7">IF(O29=0,0,10^(0.89726074*LOG10(F29/148.0261)^2)*O29)</f>
        <v>124.07860810721066</v>
      </c>
      <c r="R29" s="45" t="s">
        <v>76</v>
      </c>
    </row>
    <row r="30" spans="1:18" x14ac:dyDescent="0.2">
      <c r="A30" s="7">
        <v>48</v>
      </c>
      <c r="B30" s="52" t="s">
        <v>133</v>
      </c>
      <c r="C30" s="52">
        <v>1998</v>
      </c>
      <c r="D30" s="52" t="s">
        <v>62</v>
      </c>
      <c r="E30" s="52" t="s">
        <v>45</v>
      </c>
      <c r="F30" s="9">
        <v>68.900000000000006</v>
      </c>
      <c r="G30" s="53">
        <v>50</v>
      </c>
      <c r="H30" s="53">
        <v>55</v>
      </c>
      <c r="I30" s="53">
        <v>58</v>
      </c>
      <c r="J30" s="24">
        <v>58</v>
      </c>
      <c r="K30" s="53">
        <v>64</v>
      </c>
      <c r="L30" s="53">
        <v>67</v>
      </c>
      <c r="M30" s="53">
        <v>70</v>
      </c>
      <c r="N30" s="24">
        <v>70</v>
      </c>
      <c r="O30" s="24">
        <f t="shared" si="6"/>
        <v>128</v>
      </c>
      <c r="P30" s="7">
        <v>2</v>
      </c>
      <c r="Q30" s="15">
        <f t="shared" si="7"/>
        <v>160.760960720079</v>
      </c>
      <c r="R30" s="52" t="s">
        <v>63</v>
      </c>
    </row>
    <row r="31" spans="1:18" x14ac:dyDescent="0.2">
      <c r="A31" s="94" t="s">
        <v>17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</row>
    <row r="32" spans="1:18" x14ac:dyDescent="0.2">
      <c r="A32" s="70" t="s">
        <v>15</v>
      </c>
      <c r="B32" s="70"/>
      <c r="C32" s="70" t="s">
        <v>14</v>
      </c>
      <c r="D32" s="70"/>
      <c r="E32" s="70"/>
      <c r="F32" s="90" t="s">
        <v>12</v>
      </c>
      <c r="G32" s="91"/>
      <c r="H32" s="75" t="s">
        <v>16</v>
      </c>
      <c r="I32" s="75"/>
      <c r="J32" s="93"/>
      <c r="K32" s="93"/>
      <c r="L32" s="93"/>
      <c r="M32" s="26"/>
      <c r="N32" s="26"/>
      <c r="O32" s="27"/>
      <c r="P32" s="3"/>
      <c r="Q32" s="3"/>
      <c r="R32" s="3"/>
    </row>
    <row r="33" spans="1:18" x14ac:dyDescent="0.2">
      <c r="A33" s="74" t="s">
        <v>13</v>
      </c>
      <c r="B33" s="74"/>
      <c r="C33" s="74" t="s">
        <v>33</v>
      </c>
      <c r="D33" s="74"/>
      <c r="E33" s="74"/>
      <c r="F33" s="65" t="s">
        <v>23</v>
      </c>
      <c r="G33" s="66"/>
      <c r="H33" s="71" t="s">
        <v>34</v>
      </c>
      <c r="I33" s="71"/>
      <c r="J33" s="73"/>
      <c r="K33" s="73"/>
      <c r="L33" s="73"/>
      <c r="M33" s="28"/>
      <c r="N33" s="28"/>
      <c r="O33" s="29"/>
      <c r="P33" s="10"/>
      <c r="Q33" s="11"/>
      <c r="R33" s="11"/>
    </row>
    <row r="34" spans="1:18" x14ac:dyDescent="0.2">
      <c r="A34" s="1" t="s">
        <v>18</v>
      </c>
      <c r="B34" s="12"/>
      <c r="C34" s="12"/>
      <c r="D34" s="12"/>
      <c r="E34" s="12"/>
      <c r="F34" s="13"/>
      <c r="G34" s="22"/>
      <c r="H34" s="22"/>
      <c r="I34" s="22"/>
      <c r="J34" s="22"/>
      <c r="K34" s="22"/>
      <c r="L34" s="22"/>
      <c r="M34" s="22"/>
      <c r="N34" s="22"/>
      <c r="O34" s="22"/>
      <c r="P34" s="14"/>
      <c r="Q34" s="12"/>
      <c r="R34" s="12"/>
    </row>
  </sheetData>
  <mergeCells count="32">
    <mergeCell ref="A7:R7"/>
    <mergeCell ref="J33:L33"/>
    <mergeCell ref="A31:R31"/>
    <mergeCell ref="A32:B32"/>
    <mergeCell ref="C32:E32"/>
    <mergeCell ref="F32:G32"/>
    <mergeCell ref="H32:I32"/>
    <mergeCell ref="J32:L32"/>
    <mergeCell ref="A13:R13"/>
    <mergeCell ref="A22:R22"/>
    <mergeCell ref="A27:R27"/>
    <mergeCell ref="A33:B33"/>
    <mergeCell ref="C33:E33"/>
    <mergeCell ref="F33:G33"/>
    <mergeCell ref="H33:I33"/>
    <mergeCell ref="A17:R17"/>
    <mergeCell ref="A8:R8"/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J5"/>
    <mergeCell ref="K5:N5"/>
    <mergeCell ref="O5:O6"/>
    <mergeCell ref="P5:P6"/>
    <mergeCell ref="Q5:Q6"/>
    <mergeCell ref="R5:R6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P26" sqref="P26"/>
    </sheetView>
  </sheetViews>
  <sheetFormatPr defaultRowHeight="12.75" x14ac:dyDescent="0.2"/>
  <cols>
    <col min="1" max="1" width="4.7109375" customWidth="1"/>
    <col min="2" max="2" width="19.140625" customWidth="1"/>
    <col min="3" max="3" width="5.42578125" customWidth="1"/>
    <col min="4" max="4" width="9.7109375" customWidth="1"/>
    <col min="5" max="5" width="5.85546875" customWidth="1"/>
    <col min="6" max="6" width="5.140625" customWidth="1"/>
    <col min="7" max="7" width="6.140625" style="23" customWidth="1"/>
    <col min="8" max="8" width="6" style="23" customWidth="1"/>
    <col min="9" max="10" width="5.85546875" style="23" customWidth="1"/>
    <col min="11" max="12" width="6.140625" style="23" customWidth="1"/>
    <col min="13" max="13" width="6.42578125" style="23" customWidth="1"/>
    <col min="14" max="14" width="6.140625" style="23" customWidth="1"/>
    <col min="15" max="15" width="5.7109375" style="23" customWidth="1"/>
    <col min="16" max="16" width="5.42578125" customWidth="1"/>
    <col min="17" max="17" width="7.28515625" customWidth="1"/>
    <col min="18" max="18" width="14.7109375" customWidth="1"/>
  </cols>
  <sheetData>
    <row r="1" spans="1:18" x14ac:dyDescent="0.2">
      <c r="A1" s="2" t="s">
        <v>18</v>
      </c>
      <c r="B1" s="4"/>
      <c r="C1" s="4"/>
      <c r="D1" s="4"/>
      <c r="E1" s="4"/>
      <c r="F1" s="5"/>
      <c r="G1" s="20"/>
      <c r="H1" s="20"/>
      <c r="I1" s="20"/>
      <c r="J1" s="20"/>
      <c r="K1" s="20"/>
      <c r="L1" s="20"/>
      <c r="M1" s="20"/>
      <c r="N1" s="20"/>
      <c r="O1" s="20"/>
      <c r="P1" s="6"/>
      <c r="Q1" s="4"/>
      <c r="R1" s="4"/>
    </row>
    <row r="2" spans="1:18" x14ac:dyDescent="0.2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">
      <c r="A3" s="77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x14ac:dyDescent="0.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30.75" customHeight="1" x14ac:dyDescent="0.2">
      <c r="A5" s="79" t="s">
        <v>8</v>
      </c>
      <c r="B5" s="80" t="s">
        <v>14</v>
      </c>
      <c r="C5" s="86" t="s">
        <v>9</v>
      </c>
      <c r="D5" s="82" t="s">
        <v>11</v>
      </c>
      <c r="E5" s="82" t="s">
        <v>22</v>
      </c>
      <c r="F5" s="79" t="s">
        <v>10</v>
      </c>
      <c r="G5" s="84" t="s">
        <v>1</v>
      </c>
      <c r="H5" s="84"/>
      <c r="I5" s="84"/>
      <c r="J5" s="84"/>
      <c r="K5" s="84" t="s">
        <v>2</v>
      </c>
      <c r="L5" s="84"/>
      <c r="M5" s="84"/>
      <c r="N5" s="84"/>
      <c r="O5" s="85" t="s">
        <v>7</v>
      </c>
      <c r="P5" s="81" t="s">
        <v>20</v>
      </c>
      <c r="Q5" s="88" t="s">
        <v>19</v>
      </c>
      <c r="R5" s="92" t="s">
        <v>21</v>
      </c>
    </row>
    <row r="6" spans="1:18" ht="15.75" customHeight="1" x14ac:dyDescent="0.2">
      <c r="A6" s="79"/>
      <c r="B6" s="80"/>
      <c r="C6" s="87"/>
      <c r="D6" s="83"/>
      <c r="E6" s="83"/>
      <c r="F6" s="79"/>
      <c r="G6" s="21" t="s">
        <v>3</v>
      </c>
      <c r="H6" s="21" t="s">
        <v>4</v>
      </c>
      <c r="I6" s="21" t="s">
        <v>5</v>
      </c>
      <c r="J6" s="25" t="s">
        <v>6</v>
      </c>
      <c r="K6" s="21" t="s">
        <v>3</v>
      </c>
      <c r="L6" s="21" t="s">
        <v>4</v>
      </c>
      <c r="M6" s="21" t="s">
        <v>5</v>
      </c>
      <c r="N6" s="25" t="s">
        <v>6</v>
      </c>
      <c r="O6" s="85"/>
      <c r="P6" s="81"/>
      <c r="Q6" s="89"/>
      <c r="R6" s="92"/>
    </row>
    <row r="7" spans="1:18" x14ac:dyDescent="0.2">
      <c r="A7" s="67" t="s">
        <v>24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</row>
    <row r="8" spans="1:18" x14ac:dyDescent="0.2">
      <c r="A8" s="67" t="s">
        <v>140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</row>
    <row r="9" spans="1:18" x14ac:dyDescent="0.2">
      <c r="A9" s="7">
        <v>10</v>
      </c>
      <c r="B9" s="52" t="s">
        <v>141</v>
      </c>
      <c r="C9" s="52">
        <v>2002</v>
      </c>
      <c r="D9" s="52" t="s">
        <v>66</v>
      </c>
      <c r="E9" s="52" t="s">
        <v>56</v>
      </c>
      <c r="F9" s="9">
        <v>64.25</v>
      </c>
      <c r="G9" s="56">
        <v>61</v>
      </c>
      <c r="H9" s="56">
        <v>61</v>
      </c>
      <c r="I9" s="53">
        <v>61</v>
      </c>
      <c r="J9" s="24">
        <v>61</v>
      </c>
      <c r="K9" s="56">
        <v>71</v>
      </c>
      <c r="L9" s="53">
        <v>71</v>
      </c>
      <c r="M9" s="56">
        <v>73</v>
      </c>
      <c r="N9" s="24">
        <v>71</v>
      </c>
      <c r="O9" s="24">
        <f t="shared" ref="O9:O26" si="0">SUM(J9,N9)</f>
        <v>132</v>
      </c>
      <c r="P9" s="7">
        <v>1</v>
      </c>
      <c r="Q9" s="15">
        <f t="shared" ref="Q9:Q26" si="1">IF(O9=0,0,10^(0.89726074*LOG10(F9/148.0261)^2)*O9)</f>
        <v>173.16373347405803</v>
      </c>
      <c r="R9" s="52" t="s">
        <v>67</v>
      </c>
    </row>
    <row r="10" spans="1:18" x14ac:dyDescent="0.2">
      <c r="A10" s="7">
        <v>48</v>
      </c>
      <c r="B10" s="52" t="s">
        <v>133</v>
      </c>
      <c r="C10" s="52">
        <v>1998</v>
      </c>
      <c r="D10" s="52" t="s">
        <v>62</v>
      </c>
      <c r="E10" s="52" t="s">
        <v>45</v>
      </c>
      <c r="F10" s="9">
        <v>68.900000000000006</v>
      </c>
      <c r="G10" s="53">
        <v>50</v>
      </c>
      <c r="H10" s="53">
        <v>55</v>
      </c>
      <c r="I10" s="53">
        <v>58</v>
      </c>
      <c r="J10" s="24">
        <v>58</v>
      </c>
      <c r="K10" s="53">
        <v>64</v>
      </c>
      <c r="L10" s="53">
        <v>67</v>
      </c>
      <c r="M10" s="53">
        <v>70</v>
      </c>
      <c r="N10" s="24">
        <v>70</v>
      </c>
      <c r="O10" s="24">
        <f t="shared" si="0"/>
        <v>128</v>
      </c>
      <c r="P10" s="7">
        <v>2</v>
      </c>
      <c r="Q10" s="15">
        <f t="shared" si="1"/>
        <v>160.760960720079</v>
      </c>
      <c r="R10" s="52" t="s">
        <v>63</v>
      </c>
    </row>
    <row r="11" spans="1:18" x14ac:dyDescent="0.2">
      <c r="A11" s="7">
        <v>53</v>
      </c>
      <c r="B11" s="52" t="s">
        <v>87</v>
      </c>
      <c r="C11" s="52">
        <v>2000</v>
      </c>
      <c r="D11" s="52" t="s">
        <v>62</v>
      </c>
      <c r="E11" s="52" t="s">
        <v>45</v>
      </c>
      <c r="F11" s="9">
        <v>54.3</v>
      </c>
      <c r="G11" s="53">
        <v>45</v>
      </c>
      <c r="H11" s="53">
        <v>48</v>
      </c>
      <c r="I11" s="56">
        <v>51</v>
      </c>
      <c r="J11" s="24">
        <v>48</v>
      </c>
      <c r="K11" s="53">
        <v>55</v>
      </c>
      <c r="L11" s="53">
        <v>58</v>
      </c>
      <c r="M11" s="53">
        <v>60</v>
      </c>
      <c r="N11" s="24">
        <v>60</v>
      </c>
      <c r="O11" s="24">
        <f t="shared" si="0"/>
        <v>108</v>
      </c>
      <c r="P11" s="7">
        <v>3</v>
      </c>
      <c r="Q11" s="15">
        <f t="shared" si="1"/>
        <v>159.81903938527284</v>
      </c>
      <c r="R11" s="52" t="s">
        <v>63</v>
      </c>
    </row>
    <row r="12" spans="1:18" x14ac:dyDescent="0.2">
      <c r="A12" s="7">
        <v>41</v>
      </c>
      <c r="B12" s="52" t="s">
        <v>84</v>
      </c>
      <c r="C12" s="52">
        <v>2003</v>
      </c>
      <c r="D12" s="34" t="s">
        <v>92</v>
      </c>
      <c r="E12" s="52" t="s">
        <v>56</v>
      </c>
      <c r="F12" s="9">
        <v>49.5</v>
      </c>
      <c r="G12" s="53">
        <v>35</v>
      </c>
      <c r="H12" s="53">
        <v>38</v>
      </c>
      <c r="I12" s="53">
        <v>40</v>
      </c>
      <c r="J12" s="24">
        <v>40</v>
      </c>
      <c r="K12" s="53">
        <v>45</v>
      </c>
      <c r="L12" s="56">
        <v>47</v>
      </c>
      <c r="M12" s="56">
        <v>47</v>
      </c>
      <c r="N12" s="24">
        <v>45</v>
      </c>
      <c r="O12" s="24">
        <f t="shared" si="0"/>
        <v>85</v>
      </c>
      <c r="P12" s="7">
        <v>4</v>
      </c>
      <c r="Q12" s="15">
        <f t="shared" si="1"/>
        <v>135.67153964812616</v>
      </c>
      <c r="R12" s="52" t="s">
        <v>57</v>
      </c>
    </row>
    <row r="13" spans="1:18" x14ac:dyDescent="0.2">
      <c r="A13" s="7">
        <v>27</v>
      </c>
      <c r="B13" s="52" t="s">
        <v>131</v>
      </c>
      <c r="C13" s="52">
        <v>2006</v>
      </c>
      <c r="D13" s="52" t="s">
        <v>66</v>
      </c>
      <c r="E13" s="52" t="s">
        <v>56</v>
      </c>
      <c r="F13" s="9">
        <v>61.25</v>
      </c>
      <c r="G13" s="53">
        <v>40</v>
      </c>
      <c r="H13" s="53">
        <v>43</v>
      </c>
      <c r="I13" s="53">
        <v>45</v>
      </c>
      <c r="J13" s="24">
        <v>45</v>
      </c>
      <c r="K13" s="53">
        <v>50</v>
      </c>
      <c r="L13" s="53">
        <v>53</v>
      </c>
      <c r="M13" s="56">
        <v>56</v>
      </c>
      <c r="N13" s="24">
        <v>53</v>
      </c>
      <c r="O13" s="24">
        <f t="shared" si="0"/>
        <v>98</v>
      </c>
      <c r="P13" s="7">
        <v>5</v>
      </c>
      <c r="Q13" s="15">
        <f t="shared" si="1"/>
        <v>132.74066804496798</v>
      </c>
      <c r="R13" s="52" t="s">
        <v>67</v>
      </c>
    </row>
    <row r="14" spans="1:18" x14ac:dyDescent="0.2">
      <c r="A14" s="7">
        <v>40</v>
      </c>
      <c r="B14" s="52" t="s">
        <v>86</v>
      </c>
      <c r="C14" s="52">
        <v>2005</v>
      </c>
      <c r="D14" s="52" t="s">
        <v>93</v>
      </c>
      <c r="E14" s="52" t="s">
        <v>56</v>
      </c>
      <c r="F14" s="9">
        <v>59.95</v>
      </c>
      <c r="G14" s="53">
        <v>38</v>
      </c>
      <c r="H14" s="53">
        <v>41</v>
      </c>
      <c r="I14" s="56">
        <v>42</v>
      </c>
      <c r="J14" s="24">
        <v>41</v>
      </c>
      <c r="K14" s="53">
        <v>53</v>
      </c>
      <c r="L14" s="56">
        <v>57</v>
      </c>
      <c r="M14" s="56">
        <v>57</v>
      </c>
      <c r="N14" s="24">
        <v>53</v>
      </c>
      <c r="O14" s="24">
        <f t="shared" si="0"/>
        <v>94</v>
      </c>
      <c r="P14" s="7">
        <v>6</v>
      </c>
      <c r="Q14" s="15">
        <f t="shared" si="1"/>
        <v>129.23825069493245</v>
      </c>
      <c r="R14" s="52" t="s">
        <v>76</v>
      </c>
    </row>
    <row r="15" spans="1:18" x14ac:dyDescent="0.2">
      <c r="A15" s="7">
        <v>14</v>
      </c>
      <c r="B15" s="52" t="s">
        <v>82</v>
      </c>
      <c r="C15" s="52">
        <v>2001</v>
      </c>
      <c r="D15" s="52" t="s">
        <v>62</v>
      </c>
      <c r="E15" s="52" t="s">
        <v>45</v>
      </c>
      <c r="F15" s="9">
        <v>52.65</v>
      </c>
      <c r="G15" s="53">
        <v>38</v>
      </c>
      <c r="H15" s="53">
        <v>40</v>
      </c>
      <c r="I15" s="53">
        <v>41</v>
      </c>
      <c r="J15" s="24">
        <v>41</v>
      </c>
      <c r="K15" s="53">
        <v>44</v>
      </c>
      <c r="L15" s="56">
        <v>46</v>
      </c>
      <c r="M15" s="56">
        <v>46</v>
      </c>
      <c r="N15" s="24">
        <v>44</v>
      </c>
      <c r="O15" s="24">
        <f t="shared" si="0"/>
        <v>85</v>
      </c>
      <c r="P15" s="7">
        <v>7</v>
      </c>
      <c r="Q15" s="15">
        <f t="shared" si="1"/>
        <v>128.90185990615234</v>
      </c>
      <c r="R15" s="52" t="s">
        <v>63</v>
      </c>
    </row>
    <row r="16" spans="1:18" x14ac:dyDescent="0.2">
      <c r="A16" s="7">
        <v>42</v>
      </c>
      <c r="B16" s="52" t="s">
        <v>75</v>
      </c>
      <c r="C16" s="52">
        <v>2007</v>
      </c>
      <c r="D16" s="52" t="s">
        <v>93</v>
      </c>
      <c r="E16" s="52" t="s">
        <v>56</v>
      </c>
      <c r="F16" s="9">
        <v>32.700000000000003</v>
      </c>
      <c r="G16" s="53">
        <v>22</v>
      </c>
      <c r="H16" s="56">
        <v>24</v>
      </c>
      <c r="I16" s="56">
        <v>24</v>
      </c>
      <c r="J16" s="24">
        <v>22</v>
      </c>
      <c r="K16" s="53">
        <v>28</v>
      </c>
      <c r="L16" s="56">
        <v>31</v>
      </c>
      <c r="M16" s="53">
        <v>31</v>
      </c>
      <c r="N16" s="24">
        <v>31</v>
      </c>
      <c r="O16" s="24">
        <f t="shared" si="0"/>
        <v>53</v>
      </c>
      <c r="P16" s="7">
        <v>8</v>
      </c>
      <c r="Q16" s="15">
        <f t="shared" si="1"/>
        <v>128.8703281434374</v>
      </c>
      <c r="R16" s="52" t="s">
        <v>76</v>
      </c>
    </row>
    <row r="17" spans="1:18" x14ac:dyDescent="0.2">
      <c r="A17" s="7">
        <v>80</v>
      </c>
      <c r="B17" s="52" t="s">
        <v>81</v>
      </c>
      <c r="C17" s="52">
        <v>2006</v>
      </c>
      <c r="D17" s="52" t="s">
        <v>92</v>
      </c>
      <c r="E17" s="52" t="s">
        <v>56</v>
      </c>
      <c r="F17" s="9">
        <v>41.2</v>
      </c>
      <c r="G17" s="53">
        <v>28</v>
      </c>
      <c r="H17" s="56">
        <v>31</v>
      </c>
      <c r="I17" s="53">
        <v>31</v>
      </c>
      <c r="J17" s="24">
        <v>31</v>
      </c>
      <c r="K17" s="53">
        <v>37</v>
      </c>
      <c r="L17" s="56">
        <v>41</v>
      </c>
      <c r="M17" s="56">
        <v>41</v>
      </c>
      <c r="N17" s="24">
        <v>37</v>
      </c>
      <c r="O17" s="24">
        <f t="shared" si="0"/>
        <v>68</v>
      </c>
      <c r="P17" s="7">
        <v>9</v>
      </c>
      <c r="Q17" s="15">
        <f t="shared" si="1"/>
        <v>128.62551466872159</v>
      </c>
      <c r="R17" s="52" t="s">
        <v>57</v>
      </c>
    </row>
    <row r="18" spans="1:18" x14ac:dyDescent="0.2">
      <c r="A18" s="7">
        <v>82</v>
      </c>
      <c r="B18" s="52" t="s">
        <v>91</v>
      </c>
      <c r="C18" s="52">
        <v>2005</v>
      </c>
      <c r="D18" s="52" t="s">
        <v>93</v>
      </c>
      <c r="E18" s="52" t="s">
        <v>56</v>
      </c>
      <c r="F18" s="9">
        <v>81.5</v>
      </c>
      <c r="G18" s="53">
        <v>45</v>
      </c>
      <c r="H18" s="56">
        <v>48</v>
      </c>
      <c r="I18" s="53">
        <v>48</v>
      </c>
      <c r="J18" s="24">
        <v>48</v>
      </c>
      <c r="K18" s="53">
        <v>60</v>
      </c>
      <c r="L18" s="56">
        <v>65</v>
      </c>
      <c r="M18" s="56">
        <v>65</v>
      </c>
      <c r="N18" s="24">
        <v>60</v>
      </c>
      <c r="O18" s="24">
        <f t="shared" si="0"/>
        <v>108</v>
      </c>
      <c r="P18" s="7">
        <v>10</v>
      </c>
      <c r="Q18" s="15">
        <f t="shared" si="1"/>
        <v>124.07860810721066</v>
      </c>
      <c r="R18" s="52" t="s">
        <v>76</v>
      </c>
    </row>
    <row r="19" spans="1:18" x14ac:dyDescent="0.2">
      <c r="A19" s="7">
        <v>21</v>
      </c>
      <c r="B19" s="52" t="s">
        <v>74</v>
      </c>
      <c r="C19" s="52">
        <v>2004</v>
      </c>
      <c r="D19" s="52" t="s">
        <v>23</v>
      </c>
      <c r="E19" s="52" t="s">
        <v>47</v>
      </c>
      <c r="F19" s="9">
        <v>33.799999999999997</v>
      </c>
      <c r="G19" s="53">
        <v>20</v>
      </c>
      <c r="H19" s="53">
        <v>21</v>
      </c>
      <c r="I19" s="53">
        <v>22</v>
      </c>
      <c r="J19" s="24">
        <v>22</v>
      </c>
      <c r="K19" s="53">
        <v>26</v>
      </c>
      <c r="L19" s="53">
        <v>28</v>
      </c>
      <c r="M19" s="56">
        <v>29</v>
      </c>
      <c r="N19" s="24">
        <v>28</v>
      </c>
      <c r="O19" s="24">
        <f t="shared" si="0"/>
        <v>50</v>
      </c>
      <c r="P19" s="7">
        <v>11</v>
      </c>
      <c r="Q19" s="15">
        <f t="shared" si="1"/>
        <v>116.9829346041406</v>
      </c>
      <c r="R19" s="52" t="s">
        <v>51</v>
      </c>
    </row>
    <row r="20" spans="1:18" x14ac:dyDescent="0.2">
      <c r="A20" s="7">
        <v>69</v>
      </c>
      <c r="B20" s="52" t="s">
        <v>88</v>
      </c>
      <c r="C20" s="52">
        <v>1995</v>
      </c>
      <c r="D20" s="52" t="s">
        <v>89</v>
      </c>
      <c r="E20" s="52" t="s">
        <v>47</v>
      </c>
      <c r="F20" s="9">
        <v>60.3</v>
      </c>
      <c r="G20" s="56">
        <v>32</v>
      </c>
      <c r="H20" s="56">
        <v>32</v>
      </c>
      <c r="I20" s="53">
        <v>32</v>
      </c>
      <c r="J20" s="24">
        <v>32</v>
      </c>
      <c r="K20" s="53">
        <v>45</v>
      </c>
      <c r="L20" s="53">
        <v>50</v>
      </c>
      <c r="M20" s="56">
        <v>55</v>
      </c>
      <c r="N20" s="24">
        <v>50</v>
      </c>
      <c r="O20" s="24">
        <f t="shared" si="0"/>
        <v>82</v>
      </c>
      <c r="P20" s="7">
        <v>12</v>
      </c>
      <c r="Q20" s="15">
        <f t="shared" si="1"/>
        <v>112.27986916835491</v>
      </c>
      <c r="R20" s="52" t="s">
        <v>90</v>
      </c>
    </row>
    <row r="21" spans="1:18" x14ac:dyDescent="0.2">
      <c r="A21" s="7">
        <v>71</v>
      </c>
      <c r="B21" s="52" t="s">
        <v>78</v>
      </c>
      <c r="C21" s="52">
        <v>2004</v>
      </c>
      <c r="D21" s="52" t="s">
        <v>62</v>
      </c>
      <c r="E21" s="52" t="s">
        <v>45</v>
      </c>
      <c r="F21" s="9">
        <v>43.45</v>
      </c>
      <c r="G21" s="53">
        <v>23</v>
      </c>
      <c r="H21" s="53">
        <v>25</v>
      </c>
      <c r="I21" s="56">
        <v>28</v>
      </c>
      <c r="J21" s="24">
        <v>25</v>
      </c>
      <c r="K21" s="53">
        <v>32</v>
      </c>
      <c r="L21" s="56">
        <v>34</v>
      </c>
      <c r="M21" s="56">
        <v>34</v>
      </c>
      <c r="N21" s="24">
        <v>32</v>
      </c>
      <c r="O21" s="24">
        <f t="shared" si="0"/>
        <v>57</v>
      </c>
      <c r="P21" s="7">
        <v>13</v>
      </c>
      <c r="Q21" s="15">
        <f t="shared" si="1"/>
        <v>102.36559420620816</v>
      </c>
      <c r="R21" s="52" t="s">
        <v>63</v>
      </c>
    </row>
    <row r="22" spans="1:18" x14ac:dyDescent="0.2">
      <c r="A22" s="7">
        <v>32</v>
      </c>
      <c r="B22" s="52" t="s">
        <v>83</v>
      </c>
      <c r="C22" s="52">
        <v>2004</v>
      </c>
      <c r="D22" s="52" t="s">
        <v>62</v>
      </c>
      <c r="E22" s="52" t="s">
        <v>45</v>
      </c>
      <c r="F22" s="9">
        <v>48.8</v>
      </c>
      <c r="G22" s="53">
        <v>23.3</v>
      </c>
      <c r="H22" s="53">
        <v>25</v>
      </c>
      <c r="I22" s="53">
        <v>27</v>
      </c>
      <c r="J22" s="24">
        <v>27</v>
      </c>
      <c r="K22" s="53">
        <v>30</v>
      </c>
      <c r="L22" s="56">
        <v>33</v>
      </c>
      <c r="M22" s="56">
        <v>33</v>
      </c>
      <c r="N22" s="24">
        <v>30</v>
      </c>
      <c r="O22" s="24">
        <f t="shared" si="0"/>
        <v>57</v>
      </c>
      <c r="P22" s="7">
        <v>14</v>
      </c>
      <c r="Q22" s="15">
        <f t="shared" si="1"/>
        <v>92.099983000255079</v>
      </c>
      <c r="R22" s="52" t="s">
        <v>63</v>
      </c>
    </row>
    <row r="23" spans="1:18" x14ac:dyDescent="0.2">
      <c r="A23" s="7">
        <v>65</v>
      </c>
      <c r="B23" s="52" t="s">
        <v>85</v>
      </c>
      <c r="C23" s="52">
        <v>2005</v>
      </c>
      <c r="D23" s="34" t="s">
        <v>52</v>
      </c>
      <c r="E23" s="52" t="s">
        <v>47</v>
      </c>
      <c r="F23" s="9">
        <v>50.95</v>
      </c>
      <c r="G23" s="53">
        <v>25</v>
      </c>
      <c r="H23" s="56">
        <v>28</v>
      </c>
      <c r="I23" s="56">
        <v>28</v>
      </c>
      <c r="J23" s="24">
        <v>25</v>
      </c>
      <c r="K23" s="53">
        <v>28</v>
      </c>
      <c r="L23" s="53">
        <v>30</v>
      </c>
      <c r="M23" s="53">
        <v>33</v>
      </c>
      <c r="N23" s="24">
        <v>33</v>
      </c>
      <c r="O23" s="24">
        <f t="shared" si="0"/>
        <v>58</v>
      </c>
      <c r="P23" s="7">
        <v>15</v>
      </c>
      <c r="Q23" s="15">
        <f t="shared" si="1"/>
        <v>90.351255705588869</v>
      </c>
      <c r="R23" s="52" t="s">
        <v>53</v>
      </c>
    </row>
    <row r="24" spans="1:18" x14ac:dyDescent="0.2">
      <c r="A24" s="7">
        <v>76</v>
      </c>
      <c r="B24" s="52" t="s">
        <v>80</v>
      </c>
      <c r="C24" s="52">
        <v>2007</v>
      </c>
      <c r="D24" s="52" t="s">
        <v>93</v>
      </c>
      <c r="E24" s="52" t="s">
        <v>56</v>
      </c>
      <c r="F24" s="9">
        <v>33.5</v>
      </c>
      <c r="G24" s="53">
        <v>14</v>
      </c>
      <c r="H24" s="56">
        <v>17</v>
      </c>
      <c r="I24" s="56">
        <v>17</v>
      </c>
      <c r="J24" s="24">
        <v>14</v>
      </c>
      <c r="K24" s="53">
        <v>19</v>
      </c>
      <c r="L24" s="56">
        <v>21</v>
      </c>
      <c r="M24" s="53">
        <v>21</v>
      </c>
      <c r="N24" s="24">
        <v>21</v>
      </c>
      <c r="O24" s="24">
        <f t="shared" si="0"/>
        <v>35</v>
      </c>
      <c r="P24" s="7">
        <v>16</v>
      </c>
      <c r="Q24" s="15">
        <f t="shared" si="1"/>
        <v>82.735277105801373</v>
      </c>
      <c r="R24" s="52" t="s">
        <v>76</v>
      </c>
    </row>
    <row r="25" spans="1:18" x14ac:dyDescent="0.2">
      <c r="A25" s="7">
        <v>73</v>
      </c>
      <c r="B25" s="52" t="s">
        <v>79</v>
      </c>
      <c r="C25" s="52">
        <v>2006</v>
      </c>
      <c r="D25" s="52" t="s">
        <v>23</v>
      </c>
      <c r="E25" s="52" t="s">
        <v>47</v>
      </c>
      <c r="F25" s="9">
        <v>43.86</v>
      </c>
      <c r="G25" s="53">
        <v>16</v>
      </c>
      <c r="H25" s="53">
        <v>17</v>
      </c>
      <c r="I25" s="53">
        <v>18</v>
      </c>
      <c r="J25" s="24">
        <v>18</v>
      </c>
      <c r="K25" s="53">
        <v>21</v>
      </c>
      <c r="L25" s="53">
        <v>22</v>
      </c>
      <c r="M25" s="53">
        <v>23</v>
      </c>
      <c r="N25" s="24">
        <v>23</v>
      </c>
      <c r="O25" s="24">
        <f t="shared" si="0"/>
        <v>41</v>
      </c>
      <c r="P25" s="7">
        <v>17</v>
      </c>
      <c r="Q25" s="15">
        <f t="shared" si="1"/>
        <v>72.976221678913262</v>
      </c>
      <c r="R25" s="52" t="s">
        <v>51</v>
      </c>
    </row>
    <row r="26" spans="1:18" x14ac:dyDescent="0.2">
      <c r="A26" s="7">
        <v>44</v>
      </c>
      <c r="B26" s="52" t="s">
        <v>77</v>
      </c>
      <c r="C26" s="52">
        <v>2007</v>
      </c>
      <c r="D26" s="52" t="s">
        <v>52</v>
      </c>
      <c r="E26" s="52" t="s">
        <v>47</v>
      </c>
      <c r="F26" s="9">
        <v>34.35</v>
      </c>
      <c r="G26" s="53">
        <v>10</v>
      </c>
      <c r="H26" s="53">
        <v>12</v>
      </c>
      <c r="I26" s="53">
        <v>14</v>
      </c>
      <c r="J26" s="24">
        <v>14</v>
      </c>
      <c r="K26" s="56">
        <v>12</v>
      </c>
      <c r="L26" s="53">
        <v>12</v>
      </c>
      <c r="M26" s="53">
        <v>15</v>
      </c>
      <c r="N26" s="24">
        <v>15</v>
      </c>
      <c r="O26" s="24">
        <f t="shared" si="0"/>
        <v>29</v>
      </c>
      <c r="P26" s="7">
        <v>18</v>
      </c>
      <c r="Q26" s="15">
        <f t="shared" si="1"/>
        <v>66.607897575486547</v>
      </c>
      <c r="R26" s="52" t="s">
        <v>53</v>
      </c>
    </row>
    <row r="27" spans="1:18" x14ac:dyDescent="0.2">
      <c r="A27" s="94" t="s">
        <v>17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</row>
    <row r="28" spans="1:18" x14ac:dyDescent="0.2">
      <c r="A28" s="70" t="s">
        <v>15</v>
      </c>
      <c r="B28" s="70"/>
      <c r="C28" s="70" t="s">
        <v>14</v>
      </c>
      <c r="D28" s="70"/>
      <c r="E28" s="70"/>
      <c r="F28" s="90" t="s">
        <v>12</v>
      </c>
      <c r="G28" s="91"/>
      <c r="H28" s="75" t="s">
        <v>16</v>
      </c>
      <c r="I28" s="75"/>
      <c r="J28" s="93"/>
      <c r="K28" s="93"/>
      <c r="L28" s="93"/>
      <c r="M28" s="26"/>
      <c r="N28" s="26"/>
      <c r="O28" s="27"/>
      <c r="P28" s="51"/>
      <c r="Q28" s="51"/>
      <c r="R28" s="51"/>
    </row>
    <row r="29" spans="1:18" x14ac:dyDescent="0.2">
      <c r="A29" s="74" t="s">
        <v>13</v>
      </c>
      <c r="B29" s="74"/>
      <c r="C29" s="74" t="s">
        <v>33</v>
      </c>
      <c r="D29" s="74"/>
      <c r="E29" s="74"/>
      <c r="F29" s="65" t="s">
        <v>23</v>
      </c>
      <c r="G29" s="66"/>
      <c r="H29" s="71" t="s">
        <v>34</v>
      </c>
      <c r="I29" s="71"/>
      <c r="J29" s="73"/>
      <c r="K29" s="73"/>
      <c r="L29" s="73"/>
      <c r="M29" s="28"/>
      <c r="N29" s="28"/>
      <c r="O29" s="29"/>
      <c r="P29" s="10"/>
      <c r="Q29" s="11"/>
      <c r="R29" s="11"/>
    </row>
    <row r="30" spans="1:18" x14ac:dyDescent="0.2">
      <c r="A30" s="1" t="s">
        <v>18</v>
      </c>
      <c r="B30" s="12"/>
      <c r="C30" s="12"/>
      <c r="D30" s="12"/>
      <c r="E30" s="12"/>
      <c r="F30" s="13"/>
      <c r="G30" s="22"/>
      <c r="H30" s="22"/>
      <c r="I30" s="22"/>
      <c r="J30" s="22"/>
      <c r="K30" s="22"/>
      <c r="L30" s="22"/>
      <c r="M30" s="22"/>
      <c r="N30" s="22"/>
      <c r="O30" s="22"/>
      <c r="P30" s="14"/>
      <c r="Q30" s="12"/>
      <c r="R30" s="12"/>
    </row>
  </sheetData>
  <sortState ref="A9:R26">
    <sortCondition descending="1" ref="Q9:Q26"/>
  </sortState>
  <mergeCells count="28"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J5"/>
    <mergeCell ref="A8:R8"/>
    <mergeCell ref="A27:R27"/>
    <mergeCell ref="K5:N5"/>
    <mergeCell ref="O5:O6"/>
    <mergeCell ref="P5:P6"/>
    <mergeCell ref="Q5:Q6"/>
    <mergeCell ref="R5:R6"/>
    <mergeCell ref="A7:R7"/>
    <mergeCell ref="A29:B29"/>
    <mergeCell ref="C29:E29"/>
    <mergeCell ref="F29:G29"/>
    <mergeCell ref="H29:I29"/>
    <mergeCell ref="J29:L29"/>
    <mergeCell ref="A28:B28"/>
    <mergeCell ref="C28:E28"/>
    <mergeCell ref="F28:G28"/>
    <mergeCell ref="H28:I28"/>
    <mergeCell ref="J28:L28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activeCell="D65" sqref="D65"/>
    </sheetView>
  </sheetViews>
  <sheetFormatPr defaultRowHeight="12.75" x14ac:dyDescent="0.2"/>
  <cols>
    <col min="2" max="2" width="22.140625" bestFit="1" customWidth="1"/>
    <col min="18" max="18" width="17.5703125" customWidth="1"/>
  </cols>
  <sheetData>
    <row r="1" spans="1:18" x14ac:dyDescent="0.2">
      <c r="A1" s="7">
        <v>9</v>
      </c>
      <c r="B1" s="52" t="s">
        <v>118</v>
      </c>
      <c r="C1" s="52">
        <v>1991</v>
      </c>
      <c r="D1" s="52" t="s">
        <v>44</v>
      </c>
      <c r="E1" s="52" t="s">
        <v>45</v>
      </c>
      <c r="F1" s="9">
        <v>103.6</v>
      </c>
      <c r="G1" s="53">
        <v>130</v>
      </c>
      <c r="H1" s="56">
        <v>137</v>
      </c>
      <c r="I1" s="53">
        <v>140</v>
      </c>
      <c r="J1" s="24">
        <v>140</v>
      </c>
      <c r="K1" s="53">
        <v>160</v>
      </c>
      <c r="L1" s="53">
        <v>170</v>
      </c>
      <c r="M1" s="56">
        <v>175</v>
      </c>
      <c r="N1" s="24">
        <v>170</v>
      </c>
      <c r="O1" s="24">
        <f t="shared" ref="O1:O9" si="0">SUM(J1,N1)</f>
        <v>310</v>
      </c>
      <c r="P1" s="30">
        <v>1</v>
      </c>
      <c r="Q1" s="15">
        <f t="shared" ref="Q1:Q9" si="1">IF(O1=0,0,10^(0.794358141*LOG10(F1/174.393)^2)*O1)</f>
        <v>340.40437859685613</v>
      </c>
      <c r="R1" s="64" t="s">
        <v>148</v>
      </c>
    </row>
    <row r="2" spans="1:18" x14ac:dyDescent="0.2">
      <c r="A2" s="7">
        <v>45</v>
      </c>
      <c r="B2" s="52" t="s">
        <v>109</v>
      </c>
      <c r="C2" s="52">
        <v>1989</v>
      </c>
      <c r="D2" s="52" t="s">
        <v>62</v>
      </c>
      <c r="E2" s="52" t="s">
        <v>45</v>
      </c>
      <c r="F2" s="9">
        <v>76.3</v>
      </c>
      <c r="G2" s="53">
        <v>95</v>
      </c>
      <c r="H2" s="53">
        <v>100</v>
      </c>
      <c r="I2" s="56">
        <v>103</v>
      </c>
      <c r="J2" s="24">
        <v>100</v>
      </c>
      <c r="K2" s="53">
        <v>110</v>
      </c>
      <c r="L2" s="53">
        <v>115</v>
      </c>
      <c r="M2" s="56">
        <v>120</v>
      </c>
      <c r="N2" s="24">
        <v>115</v>
      </c>
      <c r="O2" s="24">
        <f t="shared" si="0"/>
        <v>215</v>
      </c>
      <c r="P2" s="30">
        <v>2</v>
      </c>
      <c r="Q2" s="15">
        <f t="shared" si="1"/>
        <v>272.15649563405515</v>
      </c>
      <c r="R2" s="52" t="s">
        <v>63</v>
      </c>
    </row>
    <row r="3" spans="1:18" x14ac:dyDescent="0.2">
      <c r="A3" s="7">
        <v>77</v>
      </c>
      <c r="B3" s="52" t="s">
        <v>114</v>
      </c>
      <c r="C3" s="52">
        <v>1977</v>
      </c>
      <c r="D3" s="52" t="s">
        <v>23</v>
      </c>
      <c r="E3" s="52" t="s">
        <v>47</v>
      </c>
      <c r="F3" s="9">
        <v>84.2</v>
      </c>
      <c r="G3" s="56">
        <v>101</v>
      </c>
      <c r="H3" s="53">
        <v>101</v>
      </c>
      <c r="I3" s="56">
        <v>106</v>
      </c>
      <c r="J3" s="24">
        <v>101</v>
      </c>
      <c r="K3" s="53">
        <v>112</v>
      </c>
      <c r="L3" s="53">
        <v>123</v>
      </c>
      <c r="M3" s="56">
        <v>130</v>
      </c>
      <c r="N3" s="24">
        <v>123</v>
      </c>
      <c r="O3" s="24">
        <f t="shared" si="0"/>
        <v>224</v>
      </c>
      <c r="P3" s="30">
        <v>3</v>
      </c>
      <c r="Q3" s="15">
        <f t="shared" si="1"/>
        <v>268.95424433382459</v>
      </c>
      <c r="R3" s="52" t="s">
        <v>51</v>
      </c>
    </row>
    <row r="4" spans="1:18" x14ac:dyDescent="0.2">
      <c r="A4" s="7">
        <v>8</v>
      </c>
      <c r="B4" s="52" t="s">
        <v>136</v>
      </c>
      <c r="C4" s="52">
        <v>1987</v>
      </c>
      <c r="D4" s="52" t="s">
        <v>111</v>
      </c>
      <c r="E4" s="52" t="s">
        <v>47</v>
      </c>
      <c r="F4" s="9">
        <v>84.4</v>
      </c>
      <c r="G4" s="53">
        <v>95</v>
      </c>
      <c r="H4" s="53">
        <v>100</v>
      </c>
      <c r="I4" s="53">
        <v>103</v>
      </c>
      <c r="J4" s="24">
        <v>103</v>
      </c>
      <c r="K4" s="53">
        <v>110</v>
      </c>
      <c r="L4" s="53">
        <v>115</v>
      </c>
      <c r="M4" s="53">
        <v>120</v>
      </c>
      <c r="N4" s="24">
        <v>120</v>
      </c>
      <c r="O4" s="24">
        <f t="shared" si="0"/>
        <v>223</v>
      </c>
      <c r="P4" s="7">
        <v>4</v>
      </c>
      <c r="Q4" s="15">
        <f t="shared" si="1"/>
        <v>267.43513387851016</v>
      </c>
      <c r="R4" s="52" t="s">
        <v>132</v>
      </c>
    </row>
    <row r="5" spans="1:18" x14ac:dyDescent="0.2">
      <c r="A5" s="7">
        <v>22</v>
      </c>
      <c r="B5" s="52" t="s">
        <v>119</v>
      </c>
      <c r="C5" s="52">
        <v>1989</v>
      </c>
      <c r="D5" s="52" t="s">
        <v>89</v>
      </c>
      <c r="E5" s="52" t="s">
        <v>47</v>
      </c>
      <c r="F5" s="9">
        <v>104.3</v>
      </c>
      <c r="G5" s="53">
        <v>103</v>
      </c>
      <c r="H5" s="56">
        <v>110</v>
      </c>
      <c r="I5" s="56">
        <v>110</v>
      </c>
      <c r="J5" s="24">
        <v>103</v>
      </c>
      <c r="K5" s="53">
        <v>130</v>
      </c>
      <c r="L5" s="53">
        <v>137</v>
      </c>
      <c r="M5" s="56">
        <v>145</v>
      </c>
      <c r="N5" s="24">
        <v>137</v>
      </c>
      <c r="O5" s="24">
        <f t="shared" si="0"/>
        <v>240</v>
      </c>
      <c r="P5" s="7">
        <v>5</v>
      </c>
      <c r="Q5" s="15">
        <f t="shared" si="1"/>
        <v>262.90608182262883</v>
      </c>
      <c r="R5" s="52" t="s">
        <v>90</v>
      </c>
    </row>
    <row r="6" spans="1:18" x14ac:dyDescent="0.2">
      <c r="A6" s="7">
        <v>64</v>
      </c>
      <c r="B6" s="52" t="s">
        <v>117</v>
      </c>
      <c r="C6" s="52">
        <v>1998</v>
      </c>
      <c r="D6" s="52" t="s">
        <v>92</v>
      </c>
      <c r="E6" s="52" t="s">
        <v>56</v>
      </c>
      <c r="F6" s="9">
        <v>90.85</v>
      </c>
      <c r="G6" s="53">
        <v>90</v>
      </c>
      <c r="H6" s="53">
        <v>96</v>
      </c>
      <c r="I6" s="53">
        <v>101</v>
      </c>
      <c r="J6" s="24">
        <v>101</v>
      </c>
      <c r="K6" s="53">
        <v>110</v>
      </c>
      <c r="L6" s="53">
        <v>115</v>
      </c>
      <c r="M6" s="53">
        <v>120</v>
      </c>
      <c r="N6" s="24">
        <v>120</v>
      </c>
      <c r="O6" s="24">
        <f t="shared" si="0"/>
        <v>221</v>
      </c>
      <c r="P6" s="7">
        <v>6</v>
      </c>
      <c r="Q6" s="15">
        <f t="shared" si="1"/>
        <v>255.91952931971707</v>
      </c>
      <c r="R6" s="52" t="s">
        <v>57</v>
      </c>
    </row>
    <row r="7" spans="1:18" x14ac:dyDescent="0.2">
      <c r="A7" s="7">
        <v>57</v>
      </c>
      <c r="B7" s="52" t="s">
        <v>115</v>
      </c>
      <c r="C7" s="52">
        <v>1993</v>
      </c>
      <c r="D7" s="52" t="s">
        <v>23</v>
      </c>
      <c r="E7" s="52" t="s">
        <v>47</v>
      </c>
      <c r="F7" s="9">
        <v>90.05</v>
      </c>
      <c r="G7" s="53">
        <v>95</v>
      </c>
      <c r="H7" s="56">
        <v>100</v>
      </c>
      <c r="I7" s="53">
        <v>100</v>
      </c>
      <c r="J7" s="24">
        <v>100</v>
      </c>
      <c r="K7" s="53">
        <v>110</v>
      </c>
      <c r="L7" s="53">
        <v>115</v>
      </c>
      <c r="M7" s="56">
        <v>120</v>
      </c>
      <c r="N7" s="24">
        <v>115</v>
      </c>
      <c r="O7" s="24">
        <f t="shared" si="0"/>
        <v>215</v>
      </c>
      <c r="P7" s="7">
        <v>7</v>
      </c>
      <c r="Q7" s="15">
        <f t="shared" si="1"/>
        <v>249.97099373614492</v>
      </c>
      <c r="R7" s="52" t="s">
        <v>51</v>
      </c>
    </row>
    <row r="8" spans="1:18" x14ac:dyDescent="0.2">
      <c r="A8" s="7">
        <v>55</v>
      </c>
      <c r="B8" s="52" t="s">
        <v>113</v>
      </c>
      <c r="C8" s="52">
        <v>1994</v>
      </c>
      <c r="D8" s="52" t="s">
        <v>23</v>
      </c>
      <c r="E8" s="52" t="s">
        <v>47</v>
      </c>
      <c r="F8" s="9">
        <v>85</v>
      </c>
      <c r="G8" s="53">
        <v>85</v>
      </c>
      <c r="H8" s="56">
        <v>90</v>
      </c>
      <c r="I8" s="56">
        <v>93</v>
      </c>
      <c r="J8" s="24">
        <v>85</v>
      </c>
      <c r="K8" s="53">
        <v>95</v>
      </c>
      <c r="L8" s="53">
        <v>100</v>
      </c>
      <c r="M8" s="56">
        <v>105</v>
      </c>
      <c r="N8" s="24">
        <v>100</v>
      </c>
      <c r="O8" s="24">
        <f t="shared" si="0"/>
        <v>185</v>
      </c>
      <c r="P8" s="7">
        <v>8</v>
      </c>
      <c r="Q8" s="15">
        <f t="shared" si="1"/>
        <v>221.08145931902243</v>
      </c>
      <c r="R8" s="52" t="s">
        <v>51</v>
      </c>
    </row>
    <row r="9" spans="1:18" x14ac:dyDescent="0.2">
      <c r="A9" s="7">
        <v>70</v>
      </c>
      <c r="B9" s="52" t="s">
        <v>116</v>
      </c>
      <c r="C9" s="52">
        <v>1999</v>
      </c>
      <c r="D9" s="52" t="s">
        <v>23</v>
      </c>
      <c r="E9" s="52" t="s">
        <v>47</v>
      </c>
      <c r="F9" s="9">
        <v>86.9</v>
      </c>
      <c r="G9" s="53">
        <v>65</v>
      </c>
      <c r="H9" s="53">
        <v>70</v>
      </c>
      <c r="I9" s="53">
        <v>75</v>
      </c>
      <c r="J9" s="24">
        <v>75</v>
      </c>
      <c r="K9" s="53">
        <v>85</v>
      </c>
      <c r="L9" s="56">
        <v>90</v>
      </c>
      <c r="M9" s="56">
        <v>100</v>
      </c>
      <c r="N9" s="24">
        <v>85</v>
      </c>
      <c r="O9" s="24">
        <f t="shared" si="0"/>
        <v>160</v>
      </c>
      <c r="P9" s="7">
        <v>9</v>
      </c>
      <c r="Q9" s="15">
        <f t="shared" si="1"/>
        <v>189.15297378695999</v>
      </c>
      <c r="R9" s="52" t="s">
        <v>51</v>
      </c>
    </row>
    <row r="10" spans="1:18" x14ac:dyDescent="0.2">
      <c r="A10" s="7" t="s">
        <v>144</v>
      </c>
      <c r="B10" s="52"/>
      <c r="C10" s="52"/>
      <c r="D10" s="52"/>
      <c r="E10" s="52"/>
      <c r="F10" s="9"/>
      <c r="G10" s="53"/>
      <c r="H10" s="53"/>
      <c r="I10" s="53"/>
      <c r="J10" s="24"/>
      <c r="K10" s="53"/>
      <c r="L10" s="56"/>
      <c r="M10" s="56"/>
      <c r="N10" s="24"/>
      <c r="O10" s="24"/>
      <c r="P10" s="7"/>
      <c r="Q10" s="15"/>
      <c r="R10" s="52"/>
    </row>
    <row r="11" spans="1:18" x14ac:dyDescent="0.2">
      <c r="A11" s="7">
        <v>56</v>
      </c>
      <c r="B11" s="52" t="s">
        <v>135</v>
      </c>
      <c r="C11" s="52">
        <v>2001</v>
      </c>
      <c r="D11" s="52" t="s">
        <v>62</v>
      </c>
      <c r="E11" s="52" t="s">
        <v>45</v>
      </c>
      <c r="F11" s="9">
        <v>72.650000000000006</v>
      </c>
      <c r="G11" s="61">
        <v>80</v>
      </c>
      <c r="H11" s="53">
        <v>84</v>
      </c>
      <c r="I11" s="53">
        <v>86</v>
      </c>
      <c r="J11" s="24">
        <v>86</v>
      </c>
      <c r="K11" s="53">
        <v>100</v>
      </c>
      <c r="L11" s="53">
        <v>104</v>
      </c>
      <c r="M11" s="53">
        <v>106</v>
      </c>
      <c r="N11" s="24">
        <v>106</v>
      </c>
      <c r="O11" s="24">
        <f t="shared" ref="O11:O29" si="2">SUM(J11,N11)</f>
        <v>192</v>
      </c>
      <c r="P11" s="7">
        <v>1</v>
      </c>
      <c r="Q11" s="15">
        <f t="shared" ref="Q11:Q29" si="3">IF(O11=0,0,10^(0.794358141*LOG10(F11/174.393)^2)*O11)</f>
        <v>250.14035390843503</v>
      </c>
      <c r="R11" s="52" t="s">
        <v>63</v>
      </c>
    </row>
    <row r="12" spans="1:18" x14ac:dyDescent="0.2">
      <c r="A12" s="7">
        <v>5</v>
      </c>
      <c r="B12" s="52" t="s">
        <v>107</v>
      </c>
      <c r="C12" s="52">
        <v>2002</v>
      </c>
      <c r="D12" s="52" t="s">
        <v>23</v>
      </c>
      <c r="E12" s="52" t="s">
        <v>47</v>
      </c>
      <c r="F12" s="9">
        <v>77</v>
      </c>
      <c r="G12" s="61">
        <v>74</v>
      </c>
      <c r="H12" s="53">
        <v>77</v>
      </c>
      <c r="I12" s="56">
        <v>80</v>
      </c>
      <c r="J12" s="24">
        <v>77</v>
      </c>
      <c r="K12" s="53">
        <v>95</v>
      </c>
      <c r="L12" s="56">
        <v>100</v>
      </c>
      <c r="M12" s="56">
        <v>100</v>
      </c>
      <c r="N12" s="24">
        <v>95</v>
      </c>
      <c r="O12" s="24">
        <f t="shared" si="2"/>
        <v>172</v>
      </c>
      <c r="P12" s="7">
        <v>2</v>
      </c>
      <c r="Q12" s="15">
        <f t="shared" si="3"/>
        <v>216.60029662874945</v>
      </c>
      <c r="R12" s="52" t="s">
        <v>51</v>
      </c>
    </row>
    <row r="13" spans="1:18" x14ac:dyDescent="0.2">
      <c r="A13" s="7">
        <v>83</v>
      </c>
      <c r="B13" s="52" t="s">
        <v>97</v>
      </c>
      <c r="C13" s="52">
        <v>2003</v>
      </c>
      <c r="D13" s="52" t="s">
        <v>92</v>
      </c>
      <c r="E13" s="52" t="s">
        <v>56</v>
      </c>
      <c r="F13" s="9">
        <v>54.25</v>
      </c>
      <c r="G13" s="61">
        <v>55</v>
      </c>
      <c r="H13" s="56">
        <v>60</v>
      </c>
      <c r="I13" s="56">
        <v>60</v>
      </c>
      <c r="J13" s="24">
        <v>55</v>
      </c>
      <c r="K13" s="53">
        <v>68</v>
      </c>
      <c r="L13" s="53">
        <v>73</v>
      </c>
      <c r="M13" s="56">
        <v>76</v>
      </c>
      <c r="N13" s="24">
        <v>73</v>
      </c>
      <c r="O13" s="24">
        <f t="shared" si="2"/>
        <v>128</v>
      </c>
      <c r="P13" s="7">
        <v>3</v>
      </c>
      <c r="Q13" s="15">
        <f t="shared" si="3"/>
        <v>204.8816684526841</v>
      </c>
      <c r="R13" s="52" t="s">
        <v>57</v>
      </c>
    </row>
    <row r="14" spans="1:18" x14ac:dyDescent="0.2">
      <c r="A14" s="7">
        <v>91</v>
      </c>
      <c r="B14" s="52" t="s">
        <v>129</v>
      </c>
      <c r="C14" s="52">
        <v>2004</v>
      </c>
      <c r="D14" s="52" t="s">
        <v>52</v>
      </c>
      <c r="E14" s="52" t="s">
        <v>47</v>
      </c>
      <c r="F14" s="9">
        <v>59</v>
      </c>
      <c r="G14" s="61">
        <v>47</v>
      </c>
      <c r="H14" s="53">
        <v>52</v>
      </c>
      <c r="I14" s="56">
        <v>55</v>
      </c>
      <c r="J14" s="24">
        <v>52</v>
      </c>
      <c r="K14" s="53">
        <v>62</v>
      </c>
      <c r="L14" s="53">
        <v>65</v>
      </c>
      <c r="M14" s="53">
        <v>67</v>
      </c>
      <c r="N14" s="24">
        <v>67</v>
      </c>
      <c r="O14" s="24">
        <f t="shared" si="2"/>
        <v>119</v>
      </c>
      <c r="P14" s="7">
        <v>4</v>
      </c>
      <c r="Q14" s="15">
        <f t="shared" si="3"/>
        <v>178.45412046289465</v>
      </c>
      <c r="R14" s="52" t="s">
        <v>53</v>
      </c>
    </row>
    <row r="15" spans="1:18" x14ac:dyDescent="0.2">
      <c r="A15" s="7">
        <v>24</v>
      </c>
      <c r="B15" s="52" t="s">
        <v>112</v>
      </c>
      <c r="C15" s="52">
        <v>2002</v>
      </c>
      <c r="D15" s="52" t="s">
        <v>44</v>
      </c>
      <c r="E15" s="52" t="s">
        <v>45</v>
      </c>
      <c r="F15" s="9">
        <v>81.599999999999994</v>
      </c>
      <c r="G15" s="53">
        <v>55</v>
      </c>
      <c r="H15" s="53">
        <v>60</v>
      </c>
      <c r="I15" s="53">
        <v>65</v>
      </c>
      <c r="J15" s="24">
        <v>65</v>
      </c>
      <c r="K15" s="53">
        <v>70</v>
      </c>
      <c r="L15" s="53">
        <v>75</v>
      </c>
      <c r="M15" s="53">
        <v>80</v>
      </c>
      <c r="N15" s="24">
        <v>80</v>
      </c>
      <c r="O15" s="24">
        <f t="shared" si="2"/>
        <v>145</v>
      </c>
      <c r="P15" s="7">
        <v>5</v>
      </c>
      <c r="Q15" s="15">
        <f t="shared" si="3"/>
        <v>176.92498123492285</v>
      </c>
      <c r="R15" s="52" t="s">
        <v>148</v>
      </c>
    </row>
    <row r="16" spans="1:18" x14ac:dyDescent="0.2">
      <c r="A16" s="7">
        <v>25</v>
      </c>
      <c r="B16" s="52" t="s">
        <v>100</v>
      </c>
      <c r="C16" s="52">
        <v>2003</v>
      </c>
      <c r="D16" s="52" t="s">
        <v>44</v>
      </c>
      <c r="E16" s="52" t="s">
        <v>45</v>
      </c>
      <c r="F16" s="9">
        <v>60.6</v>
      </c>
      <c r="G16" s="61">
        <v>50</v>
      </c>
      <c r="H16" s="53">
        <v>54</v>
      </c>
      <c r="I16" s="56">
        <v>56</v>
      </c>
      <c r="J16" s="24">
        <v>54</v>
      </c>
      <c r="K16" s="53">
        <v>60</v>
      </c>
      <c r="L16" s="53">
        <v>64</v>
      </c>
      <c r="M16" s="57" t="s">
        <v>142</v>
      </c>
      <c r="N16" s="24">
        <v>64</v>
      </c>
      <c r="O16" s="24">
        <f t="shared" si="2"/>
        <v>118</v>
      </c>
      <c r="P16" s="7">
        <v>6</v>
      </c>
      <c r="Q16" s="15">
        <f t="shared" si="3"/>
        <v>173.49194795711159</v>
      </c>
      <c r="R16" s="52" t="s">
        <v>148</v>
      </c>
    </row>
    <row r="17" spans="1:18" x14ac:dyDescent="0.2">
      <c r="A17" s="7">
        <v>47</v>
      </c>
      <c r="B17" s="52" t="s">
        <v>61</v>
      </c>
      <c r="C17" s="52">
        <v>2004</v>
      </c>
      <c r="D17" s="52" t="s">
        <v>62</v>
      </c>
      <c r="E17" s="52" t="s">
        <v>45</v>
      </c>
      <c r="F17" s="9">
        <v>40.450000000000003</v>
      </c>
      <c r="G17" s="53">
        <v>35</v>
      </c>
      <c r="H17" s="53">
        <v>37</v>
      </c>
      <c r="I17" s="56">
        <v>39</v>
      </c>
      <c r="J17" s="24">
        <v>37</v>
      </c>
      <c r="K17" s="53">
        <v>40</v>
      </c>
      <c r="L17" s="53">
        <v>43</v>
      </c>
      <c r="M17" s="56">
        <v>46</v>
      </c>
      <c r="N17" s="24">
        <v>43</v>
      </c>
      <c r="O17" s="24">
        <f t="shared" si="2"/>
        <v>80</v>
      </c>
      <c r="P17" s="7">
        <v>7</v>
      </c>
      <c r="Q17" s="15">
        <f t="shared" si="3"/>
        <v>167.1099274563106</v>
      </c>
      <c r="R17" s="52" t="s">
        <v>63</v>
      </c>
    </row>
    <row r="18" spans="1:18" x14ac:dyDescent="0.2">
      <c r="A18" s="7">
        <v>66</v>
      </c>
      <c r="B18" s="52" t="s">
        <v>124</v>
      </c>
      <c r="C18" s="52">
        <v>2001</v>
      </c>
      <c r="D18" s="52" t="s">
        <v>122</v>
      </c>
      <c r="E18" s="52" t="s">
        <v>45</v>
      </c>
      <c r="F18" s="9">
        <v>60.9</v>
      </c>
      <c r="G18" s="61">
        <v>45</v>
      </c>
      <c r="H18" s="53">
        <v>48</v>
      </c>
      <c r="I18" s="56">
        <v>50</v>
      </c>
      <c r="J18" s="24">
        <v>48</v>
      </c>
      <c r="K18" s="53">
        <v>60</v>
      </c>
      <c r="L18" s="53">
        <v>63</v>
      </c>
      <c r="M18" s="56">
        <v>66</v>
      </c>
      <c r="N18" s="24">
        <v>63</v>
      </c>
      <c r="O18" s="24">
        <f t="shared" si="2"/>
        <v>111</v>
      </c>
      <c r="P18" s="7">
        <v>8</v>
      </c>
      <c r="Q18" s="15">
        <f t="shared" si="3"/>
        <v>162.61470643095006</v>
      </c>
      <c r="R18" s="52" t="s">
        <v>123</v>
      </c>
    </row>
    <row r="19" spans="1:18" x14ac:dyDescent="0.2">
      <c r="A19" s="7">
        <v>6</v>
      </c>
      <c r="B19" s="52" t="s">
        <v>103</v>
      </c>
      <c r="C19" s="52">
        <v>2004</v>
      </c>
      <c r="D19" s="52" t="s">
        <v>44</v>
      </c>
      <c r="E19" s="52" t="s">
        <v>45</v>
      </c>
      <c r="F19" s="9">
        <v>72</v>
      </c>
      <c r="G19" s="61">
        <v>45</v>
      </c>
      <c r="H19" s="53">
        <v>50</v>
      </c>
      <c r="I19" s="53">
        <v>55</v>
      </c>
      <c r="J19" s="24">
        <v>55</v>
      </c>
      <c r="K19" s="53">
        <v>55</v>
      </c>
      <c r="L19" s="53">
        <v>60</v>
      </c>
      <c r="M19" s="53">
        <v>65</v>
      </c>
      <c r="N19" s="24">
        <v>65</v>
      </c>
      <c r="O19" s="24">
        <f t="shared" si="2"/>
        <v>120</v>
      </c>
      <c r="P19" s="7">
        <v>9</v>
      </c>
      <c r="Q19" s="15">
        <f t="shared" si="3"/>
        <v>157.19331069106431</v>
      </c>
      <c r="R19" s="52" t="s">
        <v>148</v>
      </c>
    </row>
    <row r="20" spans="1:18" x14ac:dyDescent="0.2">
      <c r="A20" s="7">
        <v>19</v>
      </c>
      <c r="B20" s="52" t="s">
        <v>121</v>
      </c>
      <c r="C20" s="52">
        <v>2004</v>
      </c>
      <c r="D20" s="52" t="s">
        <v>122</v>
      </c>
      <c r="E20" s="52" t="s">
        <v>45</v>
      </c>
      <c r="F20" s="9">
        <v>61.4</v>
      </c>
      <c r="G20" s="61">
        <v>44</v>
      </c>
      <c r="H20" s="53">
        <v>47</v>
      </c>
      <c r="I20" s="56">
        <v>49</v>
      </c>
      <c r="J20" s="24">
        <v>47</v>
      </c>
      <c r="K20" s="53">
        <v>55</v>
      </c>
      <c r="L20" s="56">
        <v>60</v>
      </c>
      <c r="M20" s="53">
        <v>60</v>
      </c>
      <c r="N20" s="24">
        <v>60</v>
      </c>
      <c r="O20" s="24">
        <f t="shared" si="2"/>
        <v>107</v>
      </c>
      <c r="P20" s="7">
        <v>10</v>
      </c>
      <c r="Q20" s="15">
        <f t="shared" si="3"/>
        <v>155.83065504628635</v>
      </c>
      <c r="R20" s="52" t="s">
        <v>123</v>
      </c>
    </row>
    <row r="21" spans="1:18" x14ac:dyDescent="0.2">
      <c r="A21" s="7">
        <v>90</v>
      </c>
      <c r="B21" s="52" t="s">
        <v>138</v>
      </c>
      <c r="C21" s="52">
        <v>2003</v>
      </c>
      <c r="D21" s="52" t="s">
        <v>139</v>
      </c>
      <c r="E21" s="52" t="s">
        <v>45</v>
      </c>
      <c r="F21" s="9">
        <v>67.7</v>
      </c>
      <c r="G21" s="54">
        <v>48</v>
      </c>
      <c r="H21" s="53">
        <v>48</v>
      </c>
      <c r="I21" s="53">
        <v>52</v>
      </c>
      <c r="J21" s="24">
        <v>52</v>
      </c>
      <c r="K21" s="53">
        <v>57</v>
      </c>
      <c r="L21" s="53">
        <v>62</v>
      </c>
      <c r="M21" s="56">
        <v>65</v>
      </c>
      <c r="N21" s="24">
        <v>62</v>
      </c>
      <c r="O21" s="24">
        <f t="shared" si="2"/>
        <v>114</v>
      </c>
      <c r="P21" s="7">
        <v>11</v>
      </c>
      <c r="Q21" s="15">
        <f t="shared" si="3"/>
        <v>155.25646589513025</v>
      </c>
      <c r="R21" s="52"/>
    </row>
    <row r="22" spans="1:18" x14ac:dyDescent="0.2">
      <c r="A22" s="7">
        <v>63</v>
      </c>
      <c r="B22" s="62" t="s">
        <v>106</v>
      </c>
      <c r="C22" s="52">
        <v>2003</v>
      </c>
      <c r="D22" s="52" t="s">
        <v>105</v>
      </c>
      <c r="E22" s="52" t="s">
        <v>56</v>
      </c>
      <c r="F22" s="9">
        <v>56</v>
      </c>
      <c r="G22" s="61">
        <v>37</v>
      </c>
      <c r="H22" s="53">
        <v>40</v>
      </c>
      <c r="I22" s="53">
        <v>43</v>
      </c>
      <c r="J22" s="24">
        <v>43</v>
      </c>
      <c r="K22" s="53">
        <v>45</v>
      </c>
      <c r="L22" s="53">
        <v>48</v>
      </c>
      <c r="M22" s="53">
        <v>51</v>
      </c>
      <c r="N22" s="24">
        <v>51</v>
      </c>
      <c r="O22" s="24">
        <f t="shared" si="2"/>
        <v>94</v>
      </c>
      <c r="P22" s="7">
        <v>12</v>
      </c>
      <c r="Q22" s="15">
        <f t="shared" si="3"/>
        <v>146.71110855268773</v>
      </c>
      <c r="R22" s="52" t="s">
        <v>96</v>
      </c>
    </row>
    <row r="23" spans="1:18" x14ac:dyDescent="0.2">
      <c r="A23" s="7">
        <v>20</v>
      </c>
      <c r="B23" s="52" t="s">
        <v>101</v>
      </c>
      <c r="C23" s="52">
        <v>2003</v>
      </c>
      <c r="D23" s="52" t="s">
        <v>105</v>
      </c>
      <c r="E23" s="52" t="s">
        <v>56</v>
      </c>
      <c r="F23" s="9">
        <v>57.8</v>
      </c>
      <c r="G23" s="61">
        <v>40</v>
      </c>
      <c r="H23" s="56">
        <v>45</v>
      </c>
      <c r="I23" s="56">
        <v>45</v>
      </c>
      <c r="J23" s="24">
        <v>40</v>
      </c>
      <c r="K23" s="53">
        <v>48</v>
      </c>
      <c r="L23" s="53">
        <v>53</v>
      </c>
      <c r="M23" s="56">
        <v>55</v>
      </c>
      <c r="N23" s="24">
        <v>53</v>
      </c>
      <c r="O23" s="24">
        <f t="shared" si="2"/>
        <v>93</v>
      </c>
      <c r="P23" s="7">
        <v>13</v>
      </c>
      <c r="Q23" s="15">
        <f t="shared" si="3"/>
        <v>141.64429266235155</v>
      </c>
      <c r="R23" s="52" t="s">
        <v>96</v>
      </c>
    </row>
    <row r="24" spans="1:18" x14ac:dyDescent="0.2">
      <c r="A24" s="7">
        <v>17</v>
      </c>
      <c r="B24" s="52" t="s">
        <v>126</v>
      </c>
      <c r="C24" s="52">
        <v>2000</v>
      </c>
      <c r="D24" s="52" t="s">
        <v>122</v>
      </c>
      <c r="E24" s="52" t="s">
        <v>45</v>
      </c>
      <c r="F24" s="9">
        <v>83</v>
      </c>
      <c r="G24" s="53">
        <v>47</v>
      </c>
      <c r="H24" s="53">
        <v>50</v>
      </c>
      <c r="I24" s="56">
        <v>54</v>
      </c>
      <c r="J24" s="24">
        <v>50</v>
      </c>
      <c r="K24" s="53">
        <v>60</v>
      </c>
      <c r="L24" s="53">
        <v>65</v>
      </c>
      <c r="M24" s="56">
        <v>67</v>
      </c>
      <c r="N24" s="24">
        <v>65</v>
      </c>
      <c r="O24" s="24">
        <f t="shared" si="2"/>
        <v>115</v>
      </c>
      <c r="P24" s="7">
        <v>14</v>
      </c>
      <c r="Q24" s="15">
        <f t="shared" si="3"/>
        <v>139.08840459381875</v>
      </c>
      <c r="R24" s="52" t="s">
        <v>123</v>
      </c>
    </row>
    <row r="25" spans="1:18" x14ac:dyDescent="0.2">
      <c r="A25" s="7">
        <v>68</v>
      </c>
      <c r="B25" s="52" t="s">
        <v>110</v>
      </c>
      <c r="C25" s="52">
        <v>2003</v>
      </c>
      <c r="D25" s="52" t="s">
        <v>49</v>
      </c>
      <c r="E25" s="52" t="s">
        <v>47</v>
      </c>
      <c r="F25" s="9">
        <v>69.349999999999994</v>
      </c>
      <c r="G25" s="61">
        <v>43</v>
      </c>
      <c r="H25" s="53">
        <v>46</v>
      </c>
      <c r="I25" s="56">
        <v>47</v>
      </c>
      <c r="J25" s="24">
        <v>46</v>
      </c>
      <c r="K25" s="53">
        <v>50</v>
      </c>
      <c r="L25" s="53">
        <v>52</v>
      </c>
      <c r="M25" s="56">
        <v>54</v>
      </c>
      <c r="N25" s="24">
        <v>52</v>
      </c>
      <c r="O25" s="24">
        <f t="shared" si="2"/>
        <v>98</v>
      </c>
      <c r="P25" s="7">
        <v>15</v>
      </c>
      <c r="Q25" s="15">
        <f t="shared" si="3"/>
        <v>131.41055164731267</v>
      </c>
      <c r="R25" s="52" t="s">
        <v>50</v>
      </c>
    </row>
    <row r="26" spans="1:18" x14ac:dyDescent="0.2">
      <c r="A26" s="7">
        <v>79</v>
      </c>
      <c r="B26" s="52" t="s">
        <v>73</v>
      </c>
      <c r="C26" s="52">
        <v>2004</v>
      </c>
      <c r="D26" s="52" t="s">
        <v>44</v>
      </c>
      <c r="E26" s="52" t="s">
        <v>45</v>
      </c>
      <c r="F26" s="9">
        <v>44.3</v>
      </c>
      <c r="G26" s="53">
        <v>27</v>
      </c>
      <c r="H26" s="56">
        <v>30</v>
      </c>
      <c r="I26" s="56">
        <v>31</v>
      </c>
      <c r="J26" s="24">
        <v>27</v>
      </c>
      <c r="K26" s="53">
        <v>36</v>
      </c>
      <c r="L26" s="53">
        <v>39</v>
      </c>
      <c r="M26" s="56">
        <v>41</v>
      </c>
      <c r="N26" s="24">
        <v>39</v>
      </c>
      <c r="O26" s="24">
        <f t="shared" si="2"/>
        <v>66</v>
      </c>
      <c r="P26" s="7">
        <v>16</v>
      </c>
      <c r="Q26" s="15">
        <f t="shared" si="3"/>
        <v>126.14936086068182</v>
      </c>
      <c r="R26" s="52" t="s">
        <v>148</v>
      </c>
    </row>
    <row r="27" spans="1:18" x14ac:dyDescent="0.2">
      <c r="A27" s="7">
        <v>81</v>
      </c>
      <c r="B27" s="52" t="s">
        <v>120</v>
      </c>
      <c r="C27" s="52">
        <v>2003</v>
      </c>
      <c r="D27" s="52" t="s">
        <v>49</v>
      </c>
      <c r="E27" s="52" t="s">
        <v>47</v>
      </c>
      <c r="F27" s="9">
        <v>95.4</v>
      </c>
      <c r="G27" s="53">
        <v>43</v>
      </c>
      <c r="H27" s="53">
        <v>46</v>
      </c>
      <c r="I27" s="53">
        <v>49</v>
      </c>
      <c r="J27" s="24">
        <v>49</v>
      </c>
      <c r="K27" s="53">
        <v>50</v>
      </c>
      <c r="L27" s="53">
        <v>52</v>
      </c>
      <c r="M27" s="53">
        <v>54</v>
      </c>
      <c r="N27" s="24">
        <v>54</v>
      </c>
      <c r="O27" s="24">
        <f t="shared" si="2"/>
        <v>103</v>
      </c>
      <c r="P27" s="7">
        <v>17</v>
      </c>
      <c r="Q27" s="15">
        <f t="shared" si="3"/>
        <v>116.77694269149674</v>
      </c>
      <c r="R27" s="52" t="s">
        <v>50</v>
      </c>
    </row>
    <row r="28" spans="1:18" x14ac:dyDescent="0.2">
      <c r="A28" s="7">
        <v>84</v>
      </c>
      <c r="B28" s="52" t="s">
        <v>98</v>
      </c>
      <c r="C28" s="52">
        <v>2004</v>
      </c>
      <c r="D28" s="52" t="s">
        <v>23</v>
      </c>
      <c r="E28" s="52" t="s">
        <v>47</v>
      </c>
      <c r="F28" s="9">
        <v>52.05</v>
      </c>
      <c r="G28" s="61">
        <v>26</v>
      </c>
      <c r="H28" s="53">
        <v>28</v>
      </c>
      <c r="I28" s="56">
        <v>30</v>
      </c>
      <c r="J28" s="24">
        <v>28</v>
      </c>
      <c r="K28" s="53">
        <v>32</v>
      </c>
      <c r="L28" s="53">
        <v>34</v>
      </c>
      <c r="M28" s="53">
        <v>36</v>
      </c>
      <c r="N28" s="24">
        <v>36</v>
      </c>
      <c r="O28" s="24">
        <f t="shared" si="2"/>
        <v>64</v>
      </c>
      <c r="P28" s="7">
        <v>18</v>
      </c>
      <c r="Q28" s="15">
        <f t="shared" si="3"/>
        <v>105.97789492947334</v>
      </c>
      <c r="R28" s="52" t="s">
        <v>51</v>
      </c>
    </row>
    <row r="29" spans="1:18" x14ac:dyDescent="0.2">
      <c r="A29" s="7">
        <v>3</v>
      </c>
      <c r="B29" s="52" t="s">
        <v>125</v>
      </c>
      <c r="C29" s="52">
        <v>2004</v>
      </c>
      <c r="D29" s="52" t="s">
        <v>122</v>
      </c>
      <c r="E29" s="52" t="s">
        <v>45</v>
      </c>
      <c r="F29" s="9">
        <v>68.7</v>
      </c>
      <c r="G29" s="61">
        <v>27</v>
      </c>
      <c r="H29" s="56">
        <v>30</v>
      </c>
      <c r="I29" s="53">
        <v>30</v>
      </c>
      <c r="J29" s="24">
        <v>30</v>
      </c>
      <c r="K29" s="53">
        <v>37</v>
      </c>
      <c r="L29" s="56">
        <v>41</v>
      </c>
      <c r="M29" s="56">
        <v>41</v>
      </c>
      <c r="N29" s="24">
        <v>37</v>
      </c>
      <c r="O29" s="24">
        <f t="shared" si="2"/>
        <v>67</v>
      </c>
      <c r="P29" s="7">
        <v>19</v>
      </c>
      <c r="Q29" s="15">
        <f t="shared" si="3"/>
        <v>90.384582131318382</v>
      </c>
      <c r="R29" s="52" t="s">
        <v>123</v>
      </c>
    </row>
    <row r="30" spans="1:18" x14ac:dyDescent="0.2">
      <c r="A30" s="7" t="s">
        <v>143</v>
      </c>
      <c r="B30" s="52"/>
      <c r="C30" s="52"/>
      <c r="D30" s="52"/>
      <c r="E30" s="52"/>
      <c r="F30" s="9"/>
      <c r="G30" s="61"/>
      <c r="H30" s="53"/>
      <c r="I30" s="53"/>
      <c r="J30" s="24"/>
      <c r="K30" s="53"/>
      <c r="L30" s="53"/>
      <c r="M30" s="53"/>
      <c r="N30" s="24"/>
      <c r="O30" s="24"/>
      <c r="P30" s="7"/>
      <c r="Q30" s="15"/>
      <c r="R30" s="52"/>
    </row>
    <row r="31" spans="1:18" x14ac:dyDescent="0.2">
      <c r="A31" s="7">
        <v>78</v>
      </c>
      <c r="B31" s="52" t="s">
        <v>72</v>
      </c>
      <c r="C31" s="52">
        <v>2005</v>
      </c>
      <c r="D31" s="52" t="s">
        <v>49</v>
      </c>
      <c r="E31" s="52" t="s">
        <v>47</v>
      </c>
      <c r="F31" s="9">
        <v>50</v>
      </c>
      <c r="G31" s="53">
        <v>46</v>
      </c>
      <c r="H31" s="53">
        <v>49</v>
      </c>
      <c r="I31" s="53">
        <v>50</v>
      </c>
      <c r="J31" s="31">
        <v>50</v>
      </c>
      <c r="K31" s="53">
        <v>61</v>
      </c>
      <c r="L31" s="56">
        <v>64</v>
      </c>
      <c r="M31" s="53">
        <v>64</v>
      </c>
      <c r="N31" s="24">
        <v>64</v>
      </c>
      <c r="O31" s="24">
        <f t="shared" ref="O31:O56" si="4">SUM(J31,N31)</f>
        <v>114</v>
      </c>
      <c r="P31" s="60">
        <v>1</v>
      </c>
      <c r="Q31" s="15">
        <f t="shared" ref="Q31:Q56" si="5">IF(O31=0,0,10^(0.794358141*LOG10(F31/174.393)^2)*O31)</f>
        <v>195.31711862247042</v>
      </c>
      <c r="R31" s="52" t="s">
        <v>50</v>
      </c>
    </row>
    <row r="32" spans="1:18" x14ac:dyDescent="0.2">
      <c r="A32" s="7">
        <v>46</v>
      </c>
      <c r="B32" s="52" t="s">
        <v>130</v>
      </c>
      <c r="C32" s="52">
        <v>2005</v>
      </c>
      <c r="D32" s="52" t="s">
        <v>52</v>
      </c>
      <c r="E32" s="52" t="s">
        <v>47</v>
      </c>
      <c r="F32" s="9">
        <v>50</v>
      </c>
      <c r="G32" s="56">
        <v>42</v>
      </c>
      <c r="H32" s="53">
        <v>42</v>
      </c>
      <c r="I32" s="53">
        <v>45</v>
      </c>
      <c r="J32" s="31">
        <v>45</v>
      </c>
      <c r="K32" s="53">
        <v>55</v>
      </c>
      <c r="L32" s="53">
        <v>60</v>
      </c>
      <c r="M32" s="53">
        <v>63</v>
      </c>
      <c r="N32" s="24">
        <v>63</v>
      </c>
      <c r="O32" s="24">
        <f t="shared" si="4"/>
        <v>108</v>
      </c>
      <c r="P32" s="60">
        <v>2</v>
      </c>
      <c r="Q32" s="15">
        <f t="shared" si="5"/>
        <v>185.03727027391935</v>
      </c>
      <c r="R32" s="64" t="s">
        <v>146</v>
      </c>
    </row>
    <row r="33" spans="1:18" x14ac:dyDescent="0.2">
      <c r="A33" s="7">
        <v>1</v>
      </c>
      <c r="B33" s="52" t="s">
        <v>69</v>
      </c>
      <c r="C33" s="52">
        <v>2005</v>
      </c>
      <c r="D33" s="52" t="s">
        <v>62</v>
      </c>
      <c r="E33" s="52" t="s">
        <v>45</v>
      </c>
      <c r="F33" s="9">
        <v>49.3</v>
      </c>
      <c r="G33" s="53">
        <v>42</v>
      </c>
      <c r="H33" s="53">
        <v>44</v>
      </c>
      <c r="I33" s="53">
        <v>46</v>
      </c>
      <c r="J33" s="31">
        <v>46</v>
      </c>
      <c r="K33" s="53">
        <v>52</v>
      </c>
      <c r="L33" s="53">
        <v>55</v>
      </c>
      <c r="M33" s="53">
        <v>57</v>
      </c>
      <c r="N33" s="24">
        <v>57</v>
      </c>
      <c r="O33" s="24">
        <f t="shared" si="4"/>
        <v>103</v>
      </c>
      <c r="P33" s="60">
        <v>3</v>
      </c>
      <c r="Q33" s="15">
        <f t="shared" si="5"/>
        <v>178.64069292594314</v>
      </c>
      <c r="R33" s="52" t="s">
        <v>63</v>
      </c>
    </row>
    <row r="34" spans="1:18" x14ac:dyDescent="0.2">
      <c r="A34" s="7">
        <v>61</v>
      </c>
      <c r="B34" s="52" t="s">
        <v>48</v>
      </c>
      <c r="C34" s="52">
        <v>2009</v>
      </c>
      <c r="D34" s="52" t="s">
        <v>49</v>
      </c>
      <c r="E34" s="52" t="s">
        <v>47</v>
      </c>
      <c r="F34" s="9">
        <v>29.75</v>
      </c>
      <c r="G34" s="53">
        <v>24</v>
      </c>
      <c r="H34" s="53">
        <v>26</v>
      </c>
      <c r="I34" s="53">
        <v>27</v>
      </c>
      <c r="J34" s="31">
        <v>27</v>
      </c>
      <c r="K34" s="53">
        <v>29</v>
      </c>
      <c r="L34" s="53">
        <v>31</v>
      </c>
      <c r="M34" s="53">
        <v>33</v>
      </c>
      <c r="N34" s="24">
        <v>33</v>
      </c>
      <c r="O34" s="24">
        <f t="shared" si="4"/>
        <v>60</v>
      </c>
      <c r="P34" s="41">
        <v>4</v>
      </c>
      <c r="Q34" s="15">
        <f t="shared" si="5"/>
        <v>176.4956839386457</v>
      </c>
      <c r="R34" s="52" t="s">
        <v>50</v>
      </c>
    </row>
    <row r="35" spans="1:18" x14ac:dyDescent="0.2">
      <c r="A35" s="7">
        <v>37</v>
      </c>
      <c r="B35" s="52" t="s">
        <v>71</v>
      </c>
      <c r="C35" s="52">
        <v>2005</v>
      </c>
      <c r="D35" s="52" t="s">
        <v>62</v>
      </c>
      <c r="E35" s="52" t="s">
        <v>45</v>
      </c>
      <c r="F35" s="9">
        <v>46.25</v>
      </c>
      <c r="G35" s="53">
        <v>38</v>
      </c>
      <c r="H35" s="53">
        <v>41</v>
      </c>
      <c r="I35" s="53">
        <v>43</v>
      </c>
      <c r="J35" s="31">
        <v>43</v>
      </c>
      <c r="K35" s="53">
        <v>48</v>
      </c>
      <c r="L35" s="56">
        <v>51</v>
      </c>
      <c r="M35" s="53">
        <v>51</v>
      </c>
      <c r="N35" s="24">
        <v>51</v>
      </c>
      <c r="O35" s="24">
        <f t="shared" si="4"/>
        <v>94</v>
      </c>
      <c r="P35" s="41">
        <v>5</v>
      </c>
      <c r="Q35" s="15">
        <f t="shared" si="5"/>
        <v>172.60717339642176</v>
      </c>
      <c r="R35" s="52" t="s">
        <v>63</v>
      </c>
    </row>
    <row r="36" spans="1:18" x14ac:dyDescent="0.2">
      <c r="A36" s="7">
        <v>29</v>
      </c>
      <c r="B36" s="52" t="s">
        <v>108</v>
      </c>
      <c r="C36" s="52">
        <v>2005</v>
      </c>
      <c r="D36" s="52" t="s">
        <v>92</v>
      </c>
      <c r="E36" s="52" t="s">
        <v>56</v>
      </c>
      <c r="F36" s="9">
        <v>74.05</v>
      </c>
      <c r="G36" s="53">
        <v>55</v>
      </c>
      <c r="H36" s="56">
        <v>60</v>
      </c>
      <c r="I36" s="53">
        <v>62</v>
      </c>
      <c r="J36" s="24">
        <v>62</v>
      </c>
      <c r="K36" s="56">
        <v>65</v>
      </c>
      <c r="L36" s="56">
        <v>70</v>
      </c>
      <c r="M36" s="53">
        <v>70</v>
      </c>
      <c r="N36" s="24">
        <v>70</v>
      </c>
      <c r="O36" s="24">
        <f t="shared" si="4"/>
        <v>132</v>
      </c>
      <c r="P36" s="41">
        <v>6</v>
      </c>
      <c r="Q36" s="15">
        <f t="shared" si="5"/>
        <v>170.021069543864</v>
      </c>
      <c r="R36" s="52" t="s">
        <v>57</v>
      </c>
    </row>
    <row r="37" spans="1:18" x14ac:dyDescent="0.2">
      <c r="A37" s="7">
        <v>43</v>
      </c>
      <c r="B37" s="52" t="s">
        <v>46</v>
      </c>
      <c r="C37" s="52">
        <v>2006</v>
      </c>
      <c r="D37" s="52" t="s">
        <v>23</v>
      </c>
      <c r="E37" s="52" t="s">
        <v>47</v>
      </c>
      <c r="F37" s="9">
        <v>24.95</v>
      </c>
      <c r="G37" s="53">
        <v>15</v>
      </c>
      <c r="H37" s="53">
        <v>16</v>
      </c>
      <c r="I37" s="53">
        <v>17</v>
      </c>
      <c r="J37" s="31">
        <v>17</v>
      </c>
      <c r="K37" s="53">
        <v>22</v>
      </c>
      <c r="L37" s="56">
        <v>24</v>
      </c>
      <c r="M37" s="53">
        <v>25</v>
      </c>
      <c r="N37" s="24">
        <v>25</v>
      </c>
      <c r="O37" s="24">
        <f t="shared" si="4"/>
        <v>42</v>
      </c>
      <c r="P37" s="41">
        <v>7</v>
      </c>
      <c r="Q37" s="15">
        <f t="shared" si="5"/>
        <v>154.77975266307018</v>
      </c>
      <c r="R37" s="52" t="s">
        <v>51</v>
      </c>
    </row>
    <row r="38" spans="1:18" x14ac:dyDescent="0.2">
      <c r="A38" s="7">
        <v>36</v>
      </c>
      <c r="B38" s="52" t="s">
        <v>60</v>
      </c>
      <c r="C38" s="52">
        <v>2006</v>
      </c>
      <c r="D38" s="52" t="s">
        <v>23</v>
      </c>
      <c r="E38" s="52" t="s">
        <v>47</v>
      </c>
      <c r="F38" s="9">
        <v>42.2</v>
      </c>
      <c r="G38" s="53">
        <v>30</v>
      </c>
      <c r="H38" s="53">
        <v>32</v>
      </c>
      <c r="I38" s="53">
        <v>33</v>
      </c>
      <c r="J38" s="24">
        <v>33</v>
      </c>
      <c r="K38" s="53">
        <v>40</v>
      </c>
      <c r="L38" s="53">
        <v>42</v>
      </c>
      <c r="M38" s="53">
        <v>43</v>
      </c>
      <c r="N38" s="24">
        <v>43</v>
      </c>
      <c r="O38" s="24">
        <f t="shared" si="4"/>
        <v>76</v>
      </c>
      <c r="P38" s="41">
        <v>8</v>
      </c>
      <c r="Q38" s="15">
        <f t="shared" si="5"/>
        <v>152.21223589992326</v>
      </c>
      <c r="R38" s="52" t="s">
        <v>51</v>
      </c>
    </row>
    <row r="39" spans="1:18" x14ac:dyDescent="0.2">
      <c r="A39" s="7">
        <v>34</v>
      </c>
      <c r="B39" s="52" t="s">
        <v>59</v>
      </c>
      <c r="C39" s="52">
        <v>2006</v>
      </c>
      <c r="D39" s="52" t="s">
        <v>92</v>
      </c>
      <c r="E39" s="52" t="s">
        <v>56</v>
      </c>
      <c r="F39" s="9">
        <v>41.95</v>
      </c>
      <c r="G39" s="53">
        <v>32</v>
      </c>
      <c r="H39" s="56">
        <v>35</v>
      </c>
      <c r="I39" s="56">
        <v>35</v>
      </c>
      <c r="J39" s="24">
        <v>32</v>
      </c>
      <c r="K39" s="53">
        <v>42</v>
      </c>
      <c r="L39" s="56">
        <v>45</v>
      </c>
      <c r="M39" s="56">
        <v>45</v>
      </c>
      <c r="N39" s="24">
        <v>42</v>
      </c>
      <c r="O39" s="24">
        <f t="shared" si="4"/>
        <v>74</v>
      </c>
      <c r="P39" s="41">
        <v>9</v>
      </c>
      <c r="Q39" s="15">
        <f t="shared" si="5"/>
        <v>149.07309249896056</v>
      </c>
      <c r="R39" s="52" t="s">
        <v>57</v>
      </c>
    </row>
    <row r="40" spans="1:18" x14ac:dyDescent="0.2">
      <c r="A40" s="7">
        <v>39</v>
      </c>
      <c r="B40" s="52" t="s">
        <v>95</v>
      </c>
      <c r="C40" s="52">
        <v>2007</v>
      </c>
      <c r="D40" s="52" t="s">
        <v>66</v>
      </c>
      <c r="E40" s="52" t="s">
        <v>56</v>
      </c>
      <c r="F40" s="9">
        <v>55.25</v>
      </c>
      <c r="G40" s="61">
        <v>35</v>
      </c>
      <c r="H40" s="53">
        <v>40</v>
      </c>
      <c r="I40" s="56">
        <v>42</v>
      </c>
      <c r="J40" s="24">
        <v>40</v>
      </c>
      <c r="K40" s="53">
        <v>45</v>
      </c>
      <c r="L40" s="53">
        <v>50</v>
      </c>
      <c r="M40" s="56">
        <v>53</v>
      </c>
      <c r="N40" s="24">
        <v>50</v>
      </c>
      <c r="O40" s="24">
        <f t="shared" si="4"/>
        <v>90</v>
      </c>
      <c r="P40" s="41">
        <v>10</v>
      </c>
      <c r="Q40" s="15">
        <f t="shared" si="5"/>
        <v>141.96931994574928</v>
      </c>
      <c r="R40" s="52" t="s">
        <v>67</v>
      </c>
    </row>
    <row r="41" spans="1:18" x14ac:dyDescent="0.2">
      <c r="A41" s="7">
        <v>49</v>
      </c>
      <c r="B41" s="52" t="s">
        <v>64</v>
      </c>
      <c r="C41" s="52">
        <v>2006</v>
      </c>
      <c r="D41" s="52" t="s">
        <v>52</v>
      </c>
      <c r="E41" s="52" t="s">
        <v>47</v>
      </c>
      <c r="F41" s="9">
        <v>43.3</v>
      </c>
      <c r="G41" s="53">
        <v>30</v>
      </c>
      <c r="H41" s="53">
        <v>32</v>
      </c>
      <c r="I41" s="53">
        <v>34</v>
      </c>
      <c r="J41" s="24">
        <v>34</v>
      </c>
      <c r="K41" s="53">
        <v>35</v>
      </c>
      <c r="L41" s="53">
        <v>38</v>
      </c>
      <c r="M41" s="56">
        <v>40</v>
      </c>
      <c r="N41" s="24">
        <v>38</v>
      </c>
      <c r="O41" s="24">
        <f t="shared" si="4"/>
        <v>72</v>
      </c>
      <c r="P41" s="41">
        <v>11</v>
      </c>
      <c r="Q41" s="15">
        <f t="shared" si="5"/>
        <v>140.64587228064119</v>
      </c>
      <c r="R41" s="52" t="s">
        <v>53</v>
      </c>
    </row>
    <row r="42" spans="1:18" x14ac:dyDescent="0.2">
      <c r="A42" s="7">
        <v>2</v>
      </c>
      <c r="B42" s="52" t="s">
        <v>102</v>
      </c>
      <c r="C42" s="52">
        <v>2005</v>
      </c>
      <c r="D42" s="52" t="s">
        <v>49</v>
      </c>
      <c r="E42" s="52" t="s">
        <v>47</v>
      </c>
      <c r="F42" s="9">
        <v>65.2</v>
      </c>
      <c r="G42" s="61">
        <v>42</v>
      </c>
      <c r="H42" s="53">
        <v>44</v>
      </c>
      <c r="I42" s="53">
        <v>45</v>
      </c>
      <c r="J42" s="24">
        <v>45</v>
      </c>
      <c r="K42" s="53">
        <v>49</v>
      </c>
      <c r="L42" s="53">
        <v>50</v>
      </c>
      <c r="M42" s="56">
        <v>52</v>
      </c>
      <c r="N42" s="24">
        <v>50</v>
      </c>
      <c r="O42" s="24">
        <f t="shared" si="4"/>
        <v>95</v>
      </c>
      <c r="P42" s="41">
        <v>12</v>
      </c>
      <c r="Q42" s="15">
        <f t="shared" si="5"/>
        <v>132.66278990485159</v>
      </c>
      <c r="R42" s="52" t="s">
        <v>50</v>
      </c>
    </row>
    <row r="43" spans="1:18" x14ac:dyDescent="0.2">
      <c r="A43" s="7">
        <v>33</v>
      </c>
      <c r="B43" s="52" t="s">
        <v>65</v>
      </c>
      <c r="C43" s="52">
        <v>2007</v>
      </c>
      <c r="D43" s="52" t="s">
        <v>66</v>
      </c>
      <c r="E43" s="52" t="s">
        <v>56</v>
      </c>
      <c r="F43" s="9">
        <v>37.15</v>
      </c>
      <c r="G43" s="53">
        <v>20</v>
      </c>
      <c r="H43" s="53">
        <v>23</v>
      </c>
      <c r="I43" s="56">
        <v>25</v>
      </c>
      <c r="J43" s="24">
        <v>23</v>
      </c>
      <c r="K43" s="53">
        <v>30</v>
      </c>
      <c r="L43" s="53">
        <v>32</v>
      </c>
      <c r="M43" s="56">
        <v>34</v>
      </c>
      <c r="N43" s="24">
        <v>32</v>
      </c>
      <c r="O43" s="24">
        <f t="shared" si="4"/>
        <v>55</v>
      </c>
      <c r="P43" s="41">
        <v>13</v>
      </c>
      <c r="Q43" s="15">
        <f t="shared" si="5"/>
        <v>125.49413623420492</v>
      </c>
      <c r="R43" s="52" t="s">
        <v>67</v>
      </c>
    </row>
    <row r="44" spans="1:18" x14ac:dyDescent="0.2">
      <c r="A44" s="7">
        <v>26</v>
      </c>
      <c r="B44" s="52" t="s">
        <v>58</v>
      </c>
      <c r="C44" s="52">
        <v>2005</v>
      </c>
      <c r="D44" s="52" t="s">
        <v>49</v>
      </c>
      <c r="E44" s="52" t="s">
        <v>47</v>
      </c>
      <c r="F44" s="9">
        <v>41.45</v>
      </c>
      <c r="G44" s="53">
        <v>22</v>
      </c>
      <c r="H44" s="53">
        <v>24</v>
      </c>
      <c r="I44" s="53">
        <v>25</v>
      </c>
      <c r="J44" s="24">
        <v>25</v>
      </c>
      <c r="K44" s="53">
        <v>30</v>
      </c>
      <c r="L44" s="53">
        <v>32</v>
      </c>
      <c r="M44" s="53">
        <v>33</v>
      </c>
      <c r="N44" s="24">
        <v>33</v>
      </c>
      <c r="O44" s="24">
        <f t="shared" si="4"/>
        <v>58</v>
      </c>
      <c r="P44" s="41">
        <v>14</v>
      </c>
      <c r="Q44" s="15">
        <f t="shared" si="5"/>
        <v>118.2323886967542</v>
      </c>
      <c r="R44" s="52" t="s">
        <v>50</v>
      </c>
    </row>
    <row r="45" spans="1:18" x14ac:dyDescent="0.2">
      <c r="A45" s="7">
        <v>13</v>
      </c>
      <c r="B45" s="52" t="s">
        <v>54</v>
      </c>
      <c r="C45" s="52">
        <v>2005</v>
      </c>
      <c r="D45" s="52" t="s">
        <v>49</v>
      </c>
      <c r="E45" s="52" t="s">
        <v>47</v>
      </c>
      <c r="F45" s="9">
        <v>40.75</v>
      </c>
      <c r="G45" s="53">
        <v>22</v>
      </c>
      <c r="H45" s="53">
        <v>24</v>
      </c>
      <c r="I45" s="56">
        <v>25</v>
      </c>
      <c r="J45" s="24">
        <v>24</v>
      </c>
      <c r="K45" s="53">
        <v>30</v>
      </c>
      <c r="L45" s="56">
        <v>32</v>
      </c>
      <c r="M45" s="53">
        <v>32</v>
      </c>
      <c r="N45" s="24">
        <v>32</v>
      </c>
      <c r="O45" s="24">
        <f t="shared" si="4"/>
        <v>56</v>
      </c>
      <c r="P45" s="41">
        <v>15</v>
      </c>
      <c r="Q45" s="15">
        <f t="shared" si="5"/>
        <v>116.11090710937586</v>
      </c>
      <c r="R45" s="52" t="s">
        <v>50</v>
      </c>
    </row>
    <row r="46" spans="1:18" x14ac:dyDescent="0.2">
      <c r="A46" s="7">
        <v>54</v>
      </c>
      <c r="B46" s="52" t="s">
        <v>99</v>
      </c>
      <c r="C46" s="52">
        <v>2005</v>
      </c>
      <c r="D46" s="52" t="s">
        <v>44</v>
      </c>
      <c r="E46" s="52" t="s">
        <v>45</v>
      </c>
      <c r="F46" s="9">
        <v>56</v>
      </c>
      <c r="G46" s="61">
        <v>30</v>
      </c>
      <c r="H46" s="53">
        <v>33</v>
      </c>
      <c r="I46" s="56">
        <v>36</v>
      </c>
      <c r="J46" s="24">
        <v>33</v>
      </c>
      <c r="K46" s="53">
        <v>38</v>
      </c>
      <c r="L46" s="56">
        <v>40</v>
      </c>
      <c r="M46" s="57" t="s">
        <v>142</v>
      </c>
      <c r="N46" s="24">
        <v>38</v>
      </c>
      <c r="O46" s="24">
        <f t="shared" si="4"/>
        <v>71</v>
      </c>
      <c r="P46" s="41">
        <v>16</v>
      </c>
      <c r="Q46" s="15">
        <f t="shared" si="5"/>
        <v>110.81370965149819</v>
      </c>
      <c r="R46" s="52" t="s">
        <v>148</v>
      </c>
    </row>
    <row r="47" spans="1:18" x14ac:dyDescent="0.2">
      <c r="A47" s="7">
        <v>75</v>
      </c>
      <c r="B47" s="52" t="s">
        <v>68</v>
      </c>
      <c r="C47" s="52">
        <v>2005</v>
      </c>
      <c r="D47" s="52" t="s">
        <v>49</v>
      </c>
      <c r="E47" s="52" t="s">
        <v>47</v>
      </c>
      <c r="F47" s="9">
        <v>39.549999999999997</v>
      </c>
      <c r="G47" s="53">
        <v>18</v>
      </c>
      <c r="H47" s="53">
        <v>20</v>
      </c>
      <c r="I47" s="53">
        <v>22</v>
      </c>
      <c r="J47" s="24">
        <v>22</v>
      </c>
      <c r="K47" s="53">
        <v>25</v>
      </c>
      <c r="L47" s="53">
        <v>27</v>
      </c>
      <c r="M47" s="53">
        <v>29</v>
      </c>
      <c r="N47" s="24">
        <v>29</v>
      </c>
      <c r="O47" s="24">
        <f t="shared" si="4"/>
        <v>51</v>
      </c>
      <c r="P47" s="41">
        <v>17</v>
      </c>
      <c r="Q47" s="15">
        <f t="shared" si="5"/>
        <v>108.99601526980726</v>
      </c>
      <c r="R47" s="52" t="s">
        <v>50</v>
      </c>
    </row>
    <row r="48" spans="1:18" x14ac:dyDescent="0.2">
      <c r="A48" s="7">
        <v>18</v>
      </c>
      <c r="B48" s="52" t="s">
        <v>55</v>
      </c>
      <c r="C48" s="52">
        <v>2005</v>
      </c>
      <c r="D48" s="52" t="s">
        <v>49</v>
      </c>
      <c r="E48" s="52" t="s">
        <v>47</v>
      </c>
      <c r="F48" s="9">
        <v>35.35</v>
      </c>
      <c r="G48" s="53">
        <v>18</v>
      </c>
      <c r="H48" s="53">
        <v>20</v>
      </c>
      <c r="I48" s="56">
        <v>21</v>
      </c>
      <c r="J48" s="24">
        <v>20</v>
      </c>
      <c r="K48" s="53">
        <v>22</v>
      </c>
      <c r="L48" s="53">
        <v>24</v>
      </c>
      <c r="M48" s="53">
        <v>25</v>
      </c>
      <c r="N48" s="24">
        <v>25</v>
      </c>
      <c r="O48" s="24">
        <f t="shared" si="4"/>
        <v>45</v>
      </c>
      <c r="P48" s="41">
        <v>18</v>
      </c>
      <c r="Q48" s="15">
        <f t="shared" si="5"/>
        <v>108.35674802889669</v>
      </c>
      <c r="R48" s="52" t="s">
        <v>50</v>
      </c>
    </row>
    <row r="49" spans="1:18" x14ac:dyDescent="0.2">
      <c r="A49" s="7">
        <v>28</v>
      </c>
      <c r="B49" s="52" t="s">
        <v>43</v>
      </c>
      <c r="C49" s="52">
        <v>2005</v>
      </c>
      <c r="D49" s="52" t="s">
        <v>44</v>
      </c>
      <c r="E49" s="52" t="s">
        <v>45</v>
      </c>
      <c r="F49" s="9">
        <v>30.6</v>
      </c>
      <c r="G49" s="53">
        <v>12</v>
      </c>
      <c r="H49" s="56">
        <v>15</v>
      </c>
      <c r="I49" s="53">
        <v>15</v>
      </c>
      <c r="J49" s="24">
        <v>15</v>
      </c>
      <c r="K49" s="53">
        <v>15</v>
      </c>
      <c r="L49" s="53">
        <v>17</v>
      </c>
      <c r="M49" s="53">
        <v>21</v>
      </c>
      <c r="N49" s="24">
        <v>21</v>
      </c>
      <c r="O49" s="24">
        <f t="shared" si="4"/>
        <v>36</v>
      </c>
      <c r="P49" s="41">
        <v>19</v>
      </c>
      <c r="Q49" s="15">
        <f t="shared" si="5"/>
        <v>102.34714809763895</v>
      </c>
      <c r="R49" s="52" t="s">
        <v>148</v>
      </c>
    </row>
    <row r="50" spans="1:18" x14ac:dyDescent="0.2">
      <c r="A50" s="7">
        <v>12</v>
      </c>
      <c r="B50" s="52" t="s">
        <v>70</v>
      </c>
      <c r="C50" s="52">
        <v>2008</v>
      </c>
      <c r="D50" s="52" t="s">
        <v>66</v>
      </c>
      <c r="E50" s="52" t="s">
        <v>56</v>
      </c>
      <c r="F50" s="9">
        <v>46.65</v>
      </c>
      <c r="G50" s="53">
        <v>20</v>
      </c>
      <c r="H50" s="53">
        <v>23</v>
      </c>
      <c r="I50" s="56">
        <v>25</v>
      </c>
      <c r="J50" s="31">
        <v>23</v>
      </c>
      <c r="K50" s="53">
        <v>30</v>
      </c>
      <c r="L50" s="53">
        <v>33</v>
      </c>
      <c r="M50" s="56">
        <v>36</v>
      </c>
      <c r="N50" s="24">
        <v>33</v>
      </c>
      <c r="O50" s="24">
        <f t="shared" si="4"/>
        <v>56</v>
      </c>
      <c r="P50" s="41">
        <v>20</v>
      </c>
      <c r="Q50" s="15">
        <f t="shared" si="5"/>
        <v>102.02468214817424</v>
      </c>
      <c r="R50" s="52" t="s">
        <v>67</v>
      </c>
    </row>
    <row r="51" spans="1:18" x14ac:dyDescent="0.2">
      <c r="A51" s="7">
        <v>11</v>
      </c>
      <c r="B51" s="52" t="s">
        <v>134</v>
      </c>
      <c r="C51" s="52">
        <v>2005</v>
      </c>
      <c r="D51" s="52" t="s">
        <v>92</v>
      </c>
      <c r="E51" s="52" t="s">
        <v>56</v>
      </c>
      <c r="F51" s="9">
        <v>43.15</v>
      </c>
      <c r="G51" s="53">
        <v>20</v>
      </c>
      <c r="H51" s="56">
        <v>22</v>
      </c>
      <c r="I51" s="56">
        <v>22</v>
      </c>
      <c r="J51" s="24">
        <v>20</v>
      </c>
      <c r="K51" s="53">
        <v>26</v>
      </c>
      <c r="L51" s="53">
        <v>29</v>
      </c>
      <c r="M51" s="56">
        <v>31</v>
      </c>
      <c r="N51" s="24">
        <v>29</v>
      </c>
      <c r="O51" s="24">
        <f t="shared" si="4"/>
        <v>49</v>
      </c>
      <c r="P51" s="41">
        <v>21</v>
      </c>
      <c r="Q51" s="15">
        <f t="shared" si="5"/>
        <v>96.037546851873401</v>
      </c>
      <c r="R51" s="52" t="s">
        <v>57</v>
      </c>
    </row>
    <row r="52" spans="1:18" x14ac:dyDescent="0.2">
      <c r="A52" s="7">
        <v>50</v>
      </c>
      <c r="B52" s="52" t="s">
        <v>127</v>
      </c>
      <c r="C52" s="52">
        <v>2005</v>
      </c>
      <c r="D52" s="52" t="s">
        <v>44</v>
      </c>
      <c r="E52" s="52" t="s">
        <v>45</v>
      </c>
      <c r="F52" s="9">
        <v>34.6</v>
      </c>
      <c r="G52" s="53">
        <v>12</v>
      </c>
      <c r="H52" s="53">
        <v>14</v>
      </c>
      <c r="I52" s="53">
        <v>16</v>
      </c>
      <c r="J52" s="31">
        <v>16</v>
      </c>
      <c r="K52" s="53">
        <v>15</v>
      </c>
      <c r="L52" s="53">
        <v>17</v>
      </c>
      <c r="M52" s="53">
        <v>19</v>
      </c>
      <c r="N52" s="24">
        <v>19</v>
      </c>
      <c r="O52" s="24">
        <f t="shared" si="4"/>
        <v>35</v>
      </c>
      <c r="P52" s="41">
        <v>22</v>
      </c>
      <c r="Q52" s="15">
        <f t="shared" si="5"/>
        <v>86.305056675193896</v>
      </c>
      <c r="R52" s="52" t="s">
        <v>148</v>
      </c>
    </row>
    <row r="53" spans="1:18" x14ac:dyDescent="0.2">
      <c r="A53" s="7">
        <v>51</v>
      </c>
      <c r="B53" s="52" t="s">
        <v>104</v>
      </c>
      <c r="C53" s="52">
        <v>2005</v>
      </c>
      <c r="D53" s="52" t="s">
        <v>52</v>
      </c>
      <c r="E53" s="52" t="s">
        <v>47</v>
      </c>
      <c r="F53" s="9">
        <v>69</v>
      </c>
      <c r="G53" s="61">
        <v>15</v>
      </c>
      <c r="H53" s="53">
        <v>18</v>
      </c>
      <c r="I53" s="53">
        <v>20</v>
      </c>
      <c r="J53" s="24">
        <v>20</v>
      </c>
      <c r="K53" s="53">
        <v>25</v>
      </c>
      <c r="L53" s="53">
        <v>30</v>
      </c>
      <c r="M53" s="53">
        <v>32</v>
      </c>
      <c r="N53" s="24">
        <v>32</v>
      </c>
      <c r="O53" s="24">
        <f t="shared" si="4"/>
        <v>52</v>
      </c>
      <c r="P53" s="41">
        <v>23</v>
      </c>
      <c r="Q53" s="15">
        <f t="shared" si="5"/>
        <v>69.953496782608937</v>
      </c>
      <c r="R53" s="52" t="s">
        <v>53</v>
      </c>
    </row>
    <row r="54" spans="1:18" x14ac:dyDescent="0.2">
      <c r="A54" s="7">
        <v>7</v>
      </c>
      <c r="B54" s="52" t="s">
        <v>94</v>
      </c>
      <c r="C54" s="52">
        <v>2007</v>
      </c>
      <c r="D54" s="52" t="s">
        <v>44</v>
      </c>
      <c r="E54" s="52" t="s">
        <v>45</v>
      </c>
      <c r="F54" s="9">
        <v>38.25</v>
      </c>
      <c r="G54" s="54">
        <v>12</v>
      </c>
      <c r="H54" s="53">
        <v>12</v>
      </c>
      <c r="I54" s="55">
        <v>13</v>
      </c>
      <c r="J54" s="24">
        <v>13</v>
      </c>
      <c r="K54" s="53">
        <v>15</v>
      </c>
      <c r="L54" s="53">
        <v>17</v>
      </c>
      <c r="M54" s="56">
        <v>19</v>
      </c>
      <c r="N54" s="24">
        <v>17</v>
      </c>
      <c r="O54" s="24">
        <f t="shared" si="4"/>
        <v>30</v>
      </c>
      <c r="P54" s="41">
        <v>24</v>
      </c>
      <c r="Q54" s="15">
        <f t="shared" si="5"/>
        <v>66.372581798949128</v>
      </c>
      <c r="R54" s="52" t="s">
        <v>148</v>
      </c>
    </row>
    <row r="55" spans="1:18" x14ac:dyDescent="0.2">
      <c r="A55" s="7">
        <v>15</v>
      </c>
      <c r="B55" s="52" t="s">
        <v>137</v>
      </c>
      <c r="C55" s="52">
        <v>2006</v>
      </c>
      <c r="D55" s="52" t="s">
        <v>52</v>
      </c>
      <c r="E55" s="52" t="s">
        <v>47</v>
      </c>
      <c r="F55" s="9">
        <v>55.4</v>
      </c>
      <c r="G55" s="61">
        <v>15</v>
      </c>
      <c r="H55" s="53">
        <v>18</v>
      </c>
      <c r="I55" s="53">
        <v>20</v>
      </c>
      <c r="J55" s="24">
        <v>20</v>
      </c>
      <c r="K55" s="53">
        <v>15</v>
      </c>
      <c r="L55" s="53">
        <v>18</v>
      </c>
      <c r="M55" s="53">
        <v>22</v>
      </c>
      <c r="N55" s="24">
        <v>22</v>
      </c>
      <c r="O55" s="24">
        <f t="shared" si="4"/>
        <v>42</v>
      </c>
      <c r="P55" s="41">
        <v>25</v>
      </c>
      <c r="Q55" s="15">
        <f t="shared" si="5"/>
        <v>66.110211141109815</v>
      </c>
      <c r="R55" s="64" t="s">
        <v>53</v>
      </c>
    </row>
    <row r="56" spans="1:18" x14ac:dyDescent="0.2">
      <c r="A56" s="7">
        <v>67</v>
      </c>
      <c r="B56" s="52" t="s">
        <v>128</v>
      </c>
      <c r="C56" s="52">
        <v>2007</v>
      </c>
      <c r="D56" s="52" t="s">
        <v>44</v>
      </c>
      <c r="E56" s="52" t="s">
        <v>45</v>
      </c>
      <c r="F56" s="9">
        <v>55</v>
      </c>
      <c r="G56" s="61">
        <v>10</v>
      </c>
      <c r="H56" s="53">
        <v>12</v>
      </c>
      <c r="I56" s="53">
        <v>14</v>
      </c>
      <c r="J56" s="24">
        <v>14</v>
      </c>
      <c r="K56" s="53">
        <v>14</v>
      </c>
      <c r="L56" s="53">
        <v>16</v>
      </c>
      <c r="M56" s="56">
        <v>17</v>
      </c>
      <c r="N56" s="24">
        <v>16</v>
      </c>
      <c r="O56" s="24">
        <f t="shared" si="4"/>
        <v>30</v>
      </c>
      <c r="P56" s="41">
        <v>26</v>
      </c>
      <c r="Q56" s="15">
        <f t="shared" si="5"/>
        <v>47.493959496971208</v>
      </c>
      <c r="R56" s="52" t="s">
        <v>148</v>
      </c>
    </row>
  </sheetData>
  <sortState ref="A31:R56">
    <sortCondition descending="1" ref="Q31:Q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35, 45, 50 kg</vt:lpstr>
      <vt:lpstr>56, 62, 69 kg</vt:lpstr>
      <vt:lpstr>77, 85, 94, 105 kg</vt:lpstr>
      <vt:lpstr>sievietes</vt:lpstr>
      <vt:lpstr>Sinkler siev</vt:lpstr>
      <vt:lpstr>Sinkler kungi</vt:lpstr>
    </vt:vector>
  </TitlesOfParts>
  <Manager>Māris Andžāns</Manager>
  <Company>Māris Andžāns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Sacensību protokols</dc:title>
  <dc:subject>Sacensību protokols</dc:subject>
  <dc:creator>Māris Andžāns</dc:creator>
  <cp:keywords>Māris Andžāns</cp:keywords>
  <dc:description>Nepārkāp manas autortiesības!</dc:description>
  <cp:lastModifiedBy>Aivo lokaal</cp:lastModifiedBy>
  <cp:lastPrinted>2017-09-24T06:36:39Z</cp:lastPrinted>
  <dcterms:created xsi:type="dcterms:W3CDTF">2001-11-17T12:29:41Z</dcterms:created>
  <dcterms:modified xsi:type="dcterms:W3CDTF">2017-11-06T08:51:57Z</dcterms:modified>
  <cp:category>Māris Andžāns</cp:category>
</cp:coreProperties>
</file>