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sutaja\Documents\Dokumendid\ETL\ETL 2019\ETL protokollid 2019\"/>
    </mc:Choice>
  </mc:AlternateContent>
  <bookViews>
    <workbookView xWindow="0" yWindow="0" windowWidth="23040" windowHeight="8808" activeTab="2"/>
  </bookViews>
  <sheets>
    <sheet name=" 35, 40, 45 kg" sheetId="7" r:id="rId1"/>
    <sheet name="sievietes" sheetId="9" r:id="rId2"/>
    <sheet name=" 49, 55, 61 kg" sheetId="10" r:id="rId3"/>
    <sheet name="67, 73, 81 kg" sheetId="12" r:id="rId4"/>
    <sheet name="89,96 un virs 96 kg" sheetId="13" r:id="rId5"/>
    <sheet name="kopvert" sheetId="14" r:id="rId6"/>
  </sheets>
  <definedNames>
    <definedName name="_xlnm._FilterDatabase" localSheetId="5" hidden="1">kopvert!$A$7:$R$64</definedName>
  </definedNames>
  <calcPr calcId="152511"/>
</workbook>
</file>

<file path=xl/calcChain.xml><?xml version="1.0" encoding="utf-8"?>
<calcChain xmlns="http://schemas.openxmlformats.org/spreadsheetml/2006/main">
  <c r="O61" i="14" l="1"/>
  <c r="Q61" i="14" s="1"/>
  <c r="O39" i="14"/>
  <c r="Q39" i="14" s="1"/>
  <c r="O40" i="14"/>
  <c r="Q40" i="14" s="1"/>
  <c r="O38" i="14"/>
  <c r="Q38" i="14" s="1"/>
  <c r="O54" i="14"/>
  <c r="Q54" i="14" s="1"/>
  <c r="O55" i="14"/>
  <c r="Q55" i="14" s="1"/>
  <c r="O53" i="14"/>
  <c r="Q53" i="14" s="1"/>
  <c r="O64" i="14"/>
  <c r="Q64" i="14" s="1"/>
  <c r="O63" i="14"/>
  <c r="Q63" i="14" s="1"/>
  <c r="O18" i="14"/>
  <c r="Q18" i="14" s="1"/>
  <c r="O62" i="14"/>
  <c r="Q62" i="14" s="1"/>
  <c r="O27" i="14"/>
  <c r="Q27" i="14" s="1"/>
  <c r="O58" i="14"/>
  <c r="Q58" i="14" s="1"/>
  <c r="O49" i="14"/>
  <c r="Q49" i="14" s="1"/>
  <c r="O56" i="14"/>
  <c r="Q56" i="14" s="1"/>
  <c r="O57" i="14"/>
  <c r="Q57" i="14" s="1"/>
  <c r="Q41" i="14"/>
  <c r="O48" i="14"/>
  <c r="Q48" i="14" s="1"/>
  <c r="O46" i="14"/>
  <c r="Q46" i="14" s="1"/>
  <c r="O59" i="14"/>
  <c r="Q59" i="14" s="1"/>
  <c r="O11" i="14"/>
  <c r="Q11" i="14" s="1"/>
  <c r="O24" i="14"/>
  <c r="Q24" i="14" s="1"/>
  <c r="O42" i="14"/>
  <c r="Q42" i="14" s="1"/>
  <c r="O44" i="14"/>
  <c r="Q44" i="14" s="1"/>
  <c r="O7" i="14"/>
  <c r="Q7" i="14" s="1"/>
  <c r="O45" i="14"/>
  <c r="Q45" i="14" s="1"/>
  <c r="O12" i="14"/>
  <c r="Q12" i="14" s="1"/>
  <c r="O28" i="14"/>
  <c r="Q28" i="14" s="1"/>
  <c r="O20" i="14"/>
  <c r="Q20" i="14" s="1"/>
  <c r="O14" i="14"/>
  <c r="Q14" i="14" s="1"/>
  <c r="O51" i="14"/>
  <c r="Q51" i="14" s="1"/>
  <c r="O50" i="14"/>
  <c r="Q50" i="14" s="1"/>
  <c r="Q43" i="14"/>
  <c r="O47" i="14"/>
  <c r="Q47" i="14" s="1"/>
  <c r="O31" i="14"/>
  <c r="Q31" i="14" s="1"/>
  <c r="O26" i="14"/>
  <c r="Q26" i="14" s="1"/>
  <c r="O9" i="14"/>
  <c r="Q9" i="14" s="1"/>
  <c r="O17" i="14"/>
  <c r="Q17" i="14" s="1"/>
  <c r="Q32" i="14"/>
  <c r="Q19" i="14"/>
  <c r="Q36" i="14"/>
  <c r="Q33" i="14"/>
  <c r="Q30" i="14"/>
  <c r="Q16" i="14"/>
  <c r="Q35" i="14"/>
  <c r="Q34" i="14"/>
  <c r="Q15" i="14"/>
  <c r="Q23" i="14"/>
  <c r="Q25" i="14"/>
  <c r="Q29" i="14"/>
  <c r="Q13" i="14"/>
  <c r="Q22" i="14"/>
  <c r="Q10" i="14"/>
  <c r="Q8" i="14"/>
  <c r="Q21" i="14"/>
  <c r="O17" i="13"/>
  <c r="O14" i="13"/>
  <c r="O15" i="13"/>
  <c r="O20" i="13"/>
  <c r="Q20" i="13" s="1"/>
  <c r="Q15" i="12"/>
  <c r="O18" i="12"/>
  <c r="Q18" i="12" s="1"/>
  <c r="O11" i="12"/>
  <c r="Q11" i="12" s="1"/>
  <c r="O21" i="13"/>
  <c r="O19" i="13"/>
  <c r="O16" i="13"/>
  <c r="O10" i="13"/>
  <c r="O11" i="13"/>
  <c r="O12" i="13"/>
  <c r="O9" i="13"/>
  <c r="O13" i="12"/>
  <c r="O21" i="12"/>
  <c r="O16" i="12"/>
  <c r="O20" i="12"/>
  <c r="O14" i="12"/>
  <c r="O19" i="12"/>
  <c r="O9" i="12"/>
  <c r="O10" i="12"/>
  <c r="O8" i="12"/>
  <c r="O16" i="10"/>
  <c r="O17" i="10"/>
  <c r="O20" i="10"/>
  <c r="O21" i="10"/>
  <c r="O22" i="10"/>
  <c r="O23" i="10"/>
  <c r="O24" i="10"/>
  <c r="Q24" i="10" s="1"/>
  <c r="O25" i="10"/>
  <c r="O26" i="10"/>
  <c r="O19" i="10"/>
  <c r="O10" i="10"/>
  <c r="O11" i="10"/>
  <c r="O12" i="10"/>
  <c r="O13" i="10"/>
  <c r="O9" i="10"/>
  <c r="O29" i="9"/>
  <c r="O26" i="9"/>
  <c r="O28" i="9"/>
  <c r="O25" i="9"/>
  <c r="O21" i="9"/>
  <c r="O22" i="9"/>
  <c r="O23" i="9"/>
  <c r="O20" i="9"/>
  <c r="O16" i="9"/>
  <c r="O17" i="9"/>
  <c r="O18" i="9"/>
  <c r="O15" i="9"/>
  <c r="O10" i="9"/>
  <c r="O11" i="9"/>
  <c r="O12" i="9"/>
  <c r="O13" i="9"/>
  <c r="O9" i="9"/>
  <c r="Q17" i="7"/>
  <c r="Q20" i="12" l="1"/>
  <c r="Q19" i="12"/>
  <c r="Q13" i="12"/>
  <c r="Q8" i="12"/>
  <c r="Q8" i="10"/>
  <c r="Q9" i="7"/>
  <c r="Q15" i="13" l="1"/>
  <c r="Q14" i="13"/>
  <c r="Q17" i="13"/>
  <c r="Q22" i="10"/>
  <c r="Q20" i="10"/>
  <c r="Q16" i="10"/>
  <c r="Q15" i="10"/>
  <c r="Q18" i="7"/>
  <c r="Q21" i="9"/>
  <c r="Q16" i="9"/>
  <c r="Q13" i="9"/>
  <c r="Q12" i="9" l="1"/>
  <c r="Q15" i="9"/>
  <c r="Q28" i="9" l="1"/>
  <c r="Q25" i="9"/>
  <c r="Q25" i="7" l="1"/>
  <c r="Q16" i="7"/>
  <c r="Q8" i="7"/>
  <c r="Q11" i="9" l="1"/>
  <c r="Q10" i="9"/>
  <c r="Q9" i="9"/>
  <c r="Q23" i="9"/>
  <c r="Q22" i="9"/>
  <c r="Q29" i="9"/>
  <c r="Q26" i="9"/>
  <c r="Q21" i="13" l="1"/>
  <c r="Q19" i="13"/>
  <c r="Q16" i="13"/>
  <c r="Q12" i="13"/>
  <c r="Q11" i="13"/>
  <c r="Q10" i="13"/>
  <c r="Q18" i="9"/>
  <c r="Q14" i="12"/>
  <c r="Q16" i="12"/>
  <c r="Q21" i="12"/>
  <c r="Q10" i="12"/>
  <c r="Q26" i="10"/>
  <c r="Q25" i="10"/>
  <c r="Q23" i="10"/>
  <c r="Q19" i="10"/>
  <c r="Q17" i="10"/>
  <c r="Q13" i="10"/>
  <c r="Q12" i="10"/>
  <c r="Q11" i="10"/>
  <c r="Q10" i="10"/>
  <c r="Q27" i="7"/>
  <c r="Q20" i="7"/>
  <c r="Q26" i="7"/>
  <c r="Q21" i="7"/>
  <c r="Q19" i="7"/>
  <c r="Q24" i="7"/>
  <c r="Q23" i="7"/>
  <c r="Q13" i="7"/>
  <c r="Q12" i="7"/>
  <c r="Q11" i="7"/>
  <c r="Q9" i="13" l="1"/>
  <c r="Q9" i="10"/>
  <c r="Q17" i="9"/>
  <c r="Q10" i="7"/>
  <c r="Q21" i="10" l="1"/>
  <c r="Q9" i="12" l="1"/>
  <c r="Q20" i="9" l="1"/>
  <c r="Q15" i="7" l="1"/>
</calcChain>
</file>

<file path=xl/sharedStrings.xml><?xml version="1.0" encoding="utf-8"?>
<sst xmlns="http://schemas.openxmlformats.org/spreadsheetml/2006/main" count="754" uniqueCount="152">
  <si>
    <t>SACENSĪBU PROTOKOLS</t>
  </si>
  <si>
    <t>RAUŠANA</t>
  </si>
  <si>
    <t>GRŪŠANA</t>
  </si>
  <si>
    <t>1.</t>
  </si>
  <si>
    <t>2.</t>
  </si>
  <si>
    <t>3.</t>
  </si>
  <si>
    <t>Rez.</t>
  </si>
  <si>
    <t>SUMMA</t>
  </si>
  <si>
    <t>Izlozes numurs</t>
  </si>
  <si>
    <t>Dzimšanas gads</t>
  </si>
  <si>
    <t>Dalībnieka svars</t>
  </si>
  <si>
    <t>Komanda</t>
  </si>
  <si>
    <t>Pilsēta</t>
  </si>
  <si>
    <t>Galvenais tiesnesis:</t>
  </si>
  <si>
    <t>Vārds, Uzvārds</t>
  </si>
  <si>
    <t>Pienākumi</t>
  </si>
  <si>
    <t>Kategorija</t>
  </si>
  <si>
    <t>SACENSĪBU TIESNEŠI</t>
  </si>
  <si>
    <t>http://www.lat-weightlifting.com - Svarcelšana Latvijā ::: Weightlifting in Latvia © Māris Andžāns</t>
  </si>
  <si>
    <t>Punkti pēc Sinklera</t>
  </si>
  <si>
    <t>Vieta</t>
  </si>
  <si>
    <t xml:space="preserve">Dalībnieka treneris </t>
  </si>
  <si>
    <t>Valsts kods</t>
  </si>
  <si>
    <t>Saldus</t>
  </si>
  <si>
    <t>sievietes</t>
  </si>
  <si>
    <t>svara kategorija līdz 45 kg</t>
  </si>
  <si>
    <t>svara kategorija līdz 35 kg</t>
  </si>
  <si>
    <t>svara kategorija līdz 40 kg</t>
  </si>
  <si>
    <t>Brigita Remezaite</t>
  </si>
  <si>
    <t>Degaičiai</t>
  </si>
  <si>
    <t>LTU</t>
  </si>
  <si>
    <t>B.Šiaudkulis</t>
  </si>
  <si>
    <t>Gabriele Čenkute</t>
  </si>
  <si>
    <t>Sekretārs:</t>
  </si>
  <si>
    <t>EST</t>
  </si>
  <si>
    <t>A.Uppin</t>
  </si>
  <si>
    <t>Juris Briedis</t>
  </si>
  <si>
    <t>II St.kat.</t>
  </si>
  <si>
    <t>Emma Kivirand</t>
  </si>
  <si>
    <t>EDU</t>
  </si>
  <si>
    <t>A.Rumjantsev</t>
  </si>
  <si>
    <t>Emely Raud</t>
  </si>
  <si>
    <t>II Starpt. Kat.</t>
  </si>
  <si>
    <t>Mäksa</t>
  </si>
  <si>
    <t>Vargamäe</t>
  </si>
  <si>
    <t>Ülo</t>
  </si>
  <si>
    <t>Starptautiskais turnīrs svacelšanā  "Saldus -2019" -&gt; Saldus -&gt; 21.09.2019.</t>
  </si>
  <si>
    <t>svara kategorija līdz 49 kg</t>
  </si>
  <si>
    <t>svara kategorija līdz 55 kg</t>
  </si>
  <si>
    <t>Starptautiskais turnīrs svacelšanā  "Saldus -2019"  -&gt; Saldus -&gt; 21.09.2019.</t>
  </si>
  <si>
    <t>svara kategorija līdz 61 kg</t>
  </si>
  <si>
    <t>svara kategorija līdz 67  kg</t>
  </si>
  <si>
    <t>svara kategorija līdz 81 kg</t>
  </si>
  <si>
    <t>svara kategorija līdz 73  kg</t>
  </si>
  <si>
    <t>svara kategorija līdz 64 kg</t>
  </si>
  <si>
    <t>svara kategorija virs 64 kg</t>
  </si>
  <si>
    <t>svara kategorija līdz 89 kg</t>
  </si>
  <si>
    <t>svara kategorija līdz 96 kg</t>
  </si>
  <si>
    <t>svara kategorija virs 96 kg</t>
  </si>
  <si>
    <t>Starptautiskais turnīrs svacelšanā  "Saldus-2019"  -&gt; Saldus -&gt; 21.09.2019.</t>
  </si>
  <si>
    <t>Starptautiskais turnīrs svacelšanā  "Saldus - 2019"  -&gt; Saldus -&gt; 21.09.2019.</t>
  </si>
  <si>
    <t>Daniel Purk</t>
  </si>
  <si>
    <t>Kajus Andruška</t>
  </si>
  <si>
    <t>Gint.Saule</t>
  </si>
  <si>
    <t>M.Šimkus, Z.Šimkus</t>
  </si>
  <si>
    <t>Horens Arnis Januševskis</t>
  </si>
  <si>
    <t>Saldus SS</t>
  </si>
  <si>
    <t>LAT</t>
  </si>
  <si>
    <t>J.Andžāns</t>
  </si>
  <si>
    <t>Haralds Ekuzis</t>
  </si>
  <si>
    <t>CF Liepāja</t>
  </si>
  <si>
    <t>R.Nejs</t>
  </si>
  <si>
    <t>Giedrius Kisielius</t>
  </si>
  <si>
    <t>Andris Bagātais</t>
  </si>
  <si>
    <t>Ugnius Kisielius</t>
  </si>
  <si>
    <t>Erki Jalast</t>
  </si>
  <si>
    <t>Andris Vītols</t>
  </si>
  <si>
    <t>Ronar Tarmo Akkaja</t>
  </si>
  <si>
    <t>E.Raieste</t>
  </si>
  <si>
    <t>Alex Purk</t>
  </si>
  <si>
    <t>Ivan Vorobiov</t>
  </si>
  <si>
    <t>Vakaris Jonušas</t>
  </si>
  <si>
    <t>Rihard Reimets</t>
  </si>
  <si>
    <t>Roberts Steļmahs</t>
  </si>
  <si>
    <t>Uģis Vizulis</t>
  </si>
  <si>
    <t>Siim Luhäär</t>
  </si>
  <si>
    <t>Marcus Paide</t>
  </si>
  <si>
    <t>Armandas Bieliauskis</t>
  </si>
  <si>
    <t>M.Šimkus,Z.Šimkus</t>
  </si>
  <si>
    <t>Oresta Valančius</t>
  </si>
  <si>
    <t>Kait Viks</t>
  </si>
  <si>
    <t>Linas Raudys</t>
  </si>
  <si>
    <t>Dovydas Maračauskas</t>
  </si>
  <si>
    <t>Dmitri Dadonov</t>
  </si>
  <si>
    <t>Aleksei Kuzmin</t>
  </si>
  <si>
    <t>Emilis Norkus</t>
  </si>
  <si>
    <t>Lukas Norvydas</t>
  </si>
  <si>
    <t>Gert Lehtme</t>
  </si>
  <si>
    <t>Jānis Vizulis</t>
  </si>
  <si>
    <t>patstāvīgi</t>
  </si>
  <si>
    <t>Toms Vizulis</t>
  </si>
  <si>
    <t>Saldus Atlēts</t>
  </si>
  <si>
    <t>Romutis Raudys</t>
  </si>
  <si>
    <t>Justinas Perskaudas</t>
  </si>
  <si>
    <t>Matīss Tomass Bergs</t>
  </si>
  <si>
    <t>Deivydas Barkus</t>
  </si>
  <si>
    <t>Roomet Väli</t>
  </si>
  <si>
    <t>Linas Kvietkauskis</t>
  </si>
  <si>
    <t>Aurelija Petrikyte</t>
  </si>
  <si>
    <t>Eligija Maračauskaite</t>
  </si>
  <si>
    <t>Ileana Kadeka</t>
  </si>
  <si>
    <t>Ešlija Šulce</t>
  </si>
  <si>
    <t>Anastasija Tarasova</t>
  </si>
  <si>
    <t>Susanna Ly Ula</t>
  </si>
  <si>
    <t>Zane Niedola</t>
  </si>
  <si>
    <t>Loore-Lii Aviste</t>
  </si>
  <si>
    <t>V.Korobov</t>
  </si>
  <si>
    <t>Hanna-Liisa Mat</t>
  </si>
  <si>
    <t>Johanna Haljasorg</t>
  </si>
  <si>
    <t>Viktorija Stratova</t>
  </si>
  <si>
    <t>Ventspils</t>
  </si>
  <si>
    <t>U.Bērzons</t>
  </si>
  <si>
    <t>Samanta Švarce</t>
  </si>
  <si>
    <t>Daniela Ivanova</t>
  </si>
  <si>
    <t>Jarislavs Jākabsons</t>
  </si>
  <si>
    <t>Valters Vieško</t>
  </si>
  <si>
    <t>Kristers Reicis</t>
  </si>
  <si>
    <t>Oļegs Gusevs</t>
  </si>
  <si>
    <t>Roberts Glaudāns</t>
  </si>
  <si>
    <t>Madis Urbāns</t>
  </si>
  <si>
    <t>Konstantin Kirilov</t>
  </si>
  <si>
    <t>Māris Ozoliņš</t>
  </si>
  <si>
    <t>Jevgēņijs Haustovs</t>
  </si>
  <si>
    <t>Edgars Kāpiņš</t>
  </si>
  <si>
    <t>Hubertas Šumnauskas</t>
  </si>
  <si>
    <t>Jega</t>
  </si>
  <si>
    <t>D.Sužiedelis</t>
  </si>
  <si>
    <t>Linas Spundzevičius</t>
  </si>
  <si>
    <t>Tadas Bagočius</t>
  </si>
  <si>
    <t>Edvinas Preibys</t>
  </si>
  <si>
    <t>Dominikas Švedavičius</t>
  </si>
  <si>
    <t>Nedas Kniežauskas</t>
  </si>
  <si>
    <t>Ernests Pūce</t>
  </si>
  <si>
    <t>Aleksander Jermakov</t>
  </si>
  <si>
    <t>Deivids Olbačevskis</t>
  </si>
  <si>
    <t>Daniela Mindaugas</t>
  </si>
  <si>
    <t xml:space="preserve"> ...</t>
  </si>
  <si>
    <t>Skaiste Čenkute</t>
  </si>
  <si>
    <t>...</t>
  </si>
  <si>
    <t>Buteikis Gedeminas</t>
  </si>
  <si>
    <t>Klaids Šakalis</t>
  </si>
  <si>
    <t>Nac.kat.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</si>
</sst>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Ls&quot;_-;\-* #,##0.00\ &quot;Ls&quot;_-;_-* &quot;-&quot;??\ &quot;Ls&quot;_-;_-@_-"/>
  </numFmts>
  <fonts count="13" x14ac:knownFonts="1">
    <font>
      <sz val="10"/>
      <name val="Arial"/>
      <charset val="186"/>
    </font>
    <font>
      <sz val="10"/>
      <name val="Arial"/>
      <charset val="186"/>
    </font>
    <font>
      <u/>
      <sz val="10"/>
      <color indexed="12"/>
      <name val="Arial"/>
      <charset val="186"/>
    </font>
    <font>
      <sz val="8"/>
      <name val="Arial"/>
      <charset val="186"/>
    </font>
    <font>
      <b/>
      <sz val="8"/>
      <name val="Verdana"/>
      <family val="2"/>
      <charset val="186"/>
    </font>
    <font>
      <sz val="7"/>
      <name val="Verdana"/>
      <family val="2"/>
      <charset val="186"/>
    </font>
    <font>
      <sz val="8"/>
      <name val="Verdana"/>
      <family val="2"/>
      <charset val="186"/>
    </font>
    <font>
      <sz val="10"/>
      <name val="Verdana"/>
      <family val="2"/>
      <charset val="186"/>
    </font>
    <font>
      <u/>
      <sz val="10"/>
      <name val="Verdana"/>
      <family val="2"/>
      <charset val="186"/>
    </font>
    <font>
      <sz val="8"/>
      <color theme="1"/>
      <name val="Verdana"/>
      <family val="2"/>
      <charset val="186"/>
    </font>
    <font>
      <sz val="8"/>
      <name val="Arial"/>
      <family val="2"/>
      <charset val="186"/>
    </font>
    <font>
      <u/>
      <sz val="11"/>
      <name val="Verdana"/>
      <family val="2"/>
      <charset val="186"/>
    </font>
    <font>
      <sz val="9"/>
      <name val="Verdana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20">
    <xf numFmtId="0" fontId="0" fillId="0" borderId="0" xfId="0"/>
    <xf numFmtId="0" fontId="5" fillId="2" borderId="0" xfId="1" applyFont="1" applyFill="1" applyBorder="1" applyAlignment="1" applyProtection="1"/>
    <xf numFmtId="0" fontId="6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/>
    </xf>
    <xf numFmtId="2" fontId="5" fillId="2" borderId="1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Alignment="1" applyProtection="1">
      <alignment horizontal="left"/>
    </xf>
    <xf numFmtId="0" fontId="5" fillId="2" borderId="0" xfId="0" applyFont="1" applyFill="1" applyProtection="1"/>
    <xf numFmtId="0" fontId="6" fillId="2" borderId="0" xfId="0" applyFont="1" applyFill="1" applyAlignment="1" applyProtection="1">
      <alignment horizontal="center"/>
    </xf>
    <xf numFmtId="2" fontId="6" fillId="2" borderId="1" xfId="0" applyNumberFormat="1" applyFont="1" applyFill="1" applyBorder="1" applyAlignment="1" applyProtection="1">
      <alignment horizontal="left"/>
    </xf>
    <xf numFmtId="1" fontId="6" fillId="2" borderId="0" xfId="2" applyNumberFormat="1" applyFont="1" applyFill="1" applyBorder="1" applyAlignment="1" applyProtection="1">
      <alignment horizontal="center" vertical="center"/>
    </xf>
    <xf numFmtId="1" fontId="5" fillId="2" borderId="1" xfId="2" applyNumberFormat="1" applyFont="1" applyFill="1" applyBorder="1" applyAlignment="1" applyProtection="1">
      <alignment horizontal="center" vertical="center"/>
    </xf>
    <xf numFmtId="1" fontId="0" fillId="0" borderId="0" xfId="2" applyNumberFormat="1" applyFont="1"/>
    <xf numFmtId="1" fontId="6" fillId="2" borderId="0" xfId="0" applyNumberFormat="1" applyFont="1" applyFill="1" applyBorder="1" applyAlignment="1" applyProtection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center"/>
    </xf>
    <xf numFmtId="1" fontId="6" fillId="2" borderId="0" xfId="0" applyNumberFormat="1" applyFont="1" applyFill="1" applyAlignment="1" applyProtection="1">
      <alignment horizontal="center"/>
    </xf>
    <xf numFmtId="1" fontId="0" fillId="0" borderId="0" xfId="0" applyNumberFormat="1"/>
    <xf numFmtId="1" fontId="6" fillId="3" borderId="1" xfId="0" applyNumberFormat="1" applyFont="1" applyFill="1" applyBorder="1" applyAlignment="1" applyProtection="1">
      <alignment horizontal="center"/>
    </xf>
    <xf numFmtId="1" fontId="5" fillId="3" borderId="1" xfId="0" applyNumberFormat="1" applyFont="1" applyFill="1" applyBorder="1" applyAlignment="1" applyProtection="1">
      <alignment horizontal="center" vertical="center"/>
    </xf>
    <xf numFmtId="1" fontId="4" fillId="2" borderId="0" xfId="0" applyNumberFormat="1" applyFont="1" applyFill="1" applyBorder="1" applyAlignment="1" applyProtection="1">
      <alignment horizontal="left" vertical="center"/>
    </xf>
    <xf numFmtId="1" fontId="6" fillId="2" borderId="0" xfId="0" applyNumberFormat="1" applyFont="1" applyFill="1" applyBorder="1" applyAlignment="1" applyProtection="1"/>
    <xf numFmtId="1" fontId="7" fillId="2" borderId="0" xfId="0" applyNumberFormat="1" applyFont="1" applyFill="1" applyBorder="1" applyAlignment="1">
      <alignment horizontal="center"/>
    </xf>
    <xf numFmtId="1" fontId="6" fillId="5" borderId="1" xfId="0" applyNumberFormat="1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 vertical="center"/>
    </xf>
    <xf numFmtId="1" fontId="6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 vertical="center"/>
    </xf>
    <xf numFmtId="0" fontId="10" fillId="0" borderId="0" xfId="0" applyFont="1"/>
    <xf numFmtId="1" fontId="0" fillId="0" borderId="0" xfId="0" applyNumberFormat="1" applyAlignment="1">
      <alignment horizontal="left"/>
    </xf>
    <xf numFmtId="0" fontId="6" fillId="2" borderId="1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 vertical="center"/>
    </xf>
    <xf numFmtId="1" fontId="6" fillId="2" borderId="0" xfId="0" applyNumberFormat="1" applyFont="1" applyFill="1" applyBorder="1" applyAlignment="1" applyProtection="1">
      <alignment horizontal="center"/>
    </xf>
    <xf numFmtId="1" fontId="6" fillId="4" borderId="1" xfId="0" applyNumberFormat="1" applyFont="1" applyFill="1" applyBorder="1" applyAlignment="1" applyProtection="1">
      <alignment horizontal="center"/>
    </xf>
    <xf numFmtId="1" fontId="6" fillId="4" borderId="1" xfId="2" applyNumberFormat="1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 wrapText="1"/>
    </xf>
    <xf numFmtId="0" fontId="6" fillId="2" borderId="1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1" fontId="6" fillId="4" borderId="0" xfId="0" applyNumberFormat="1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2" fontId="6" fillId="2" borderId="0" xfId="0" applyNumberFormat="1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/>
    </xf>
    <xf numFmtId="1" fontId="9" fillId="4" borderId="1" xfId="0" applyNumberFormat="1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/>
    </xf>
    <xf numFmtId="15" fontId="6" fillId="2" borderId="1" xfId="0" applyNumberFormat="1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/>
    </xf>
    <xf numFmtId="2" fontId="6" fillId="2" borderId="1" xfId="0" applyNumberFormat="1" applyFont="1" applyFill="1" applyBorder="1" applyAlignment="1" applyProtection="1">
      <alignment horizontal="center"/>
    </xf>
    <xf numFmtId="2" fontId="12" fillId="2" borderId="1" xfId="0" applyNumberFormat="1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left"/>
    </xf>
    <xf numFmtId="0" fontId="6" fillId="6" borderId="1" xfId="0" applyFont="1" applyFill="1" applyBorder="1" applyAlignment="1" applyProtection="1">
      <alignment horizontal="center"/>
    </xf>
    <xf numFmtId="0" fontId="6" fillId="6" borderId="1" xfId="0" applyFont="1" applyFill="1" applyBorder="1" applyAlignment="1" applyProtection="1">
      <alignment horizontal="left"/>
    </xf>
    <xf numFmtId="0" fontId="6" fillId="6" borderId="1" xfId="0" applyFont="1" applyFill="1" applyBorder="1" applyAlignment="1" applyProtection="1">
      <alignment horizontal="left" wrapText="1"/>
    </xf>
    <xf numFmtId="2" fontId="5" fillId="6" borderId="1" xfId="0" applyNumberFormat="1" applyFont="1" applyFill="1" applyBorder="1" applyAlignment="1" applyProtection="1">
      <alignment horizontal="center"/>
    </xf>
    <xf numFmtId="1" fontId="6" fillId="6" borderId="1" xfId="0" applyNumberFormat="1" applyFont="1" applyFill="1" applyBorder="1" applyAlignment="1" applyProtection="1">
      <alignment horizontal="center"/>
    </xf>
    <xf numFmtId="2" fontId="6" fillId="6" borderId="1" xfId="0" applyNumberFormat="1" applyFont="1" applyFill="1" applyBorder="1" applyAlignment="1" applyProtection="1">
      <alignment horizontal="left"/>
    </xf>
    <xf numFmtId="0" fontId="0" fillId="6" borderId="0" xfId="0" applyFill="1"/>
    <xf numFmtId="1" fontId="6" fillId="6" borderId="1" xfId="2" applyNumberFormat="1" applyFont="1" applyFill="1" applyBorder="1" applyAlignment="1" applyProtection="1">
      <alignment horizontal="center"/>
    </xf>
    <xf numFmtId="1" fontId="9" fillId="6" borderId="1" xfId="0" applyNumberFormat="1" applyFont="1" applyFill="1" applyBorder="1" applyAlignment="1" applyProtection="1">
      <alignment horizontal="center"/>
    </xf>
    <xf numFmtId="2" fontId="6" fillId="6" borderId="1" xfId="0" applyNumberFormat="1" applyFont="1" applyFill="1" applyBorder="1" applyAlignment="1" applyProtection="1">
      <alignment horizontal="center"/>
    </xf>
    <xf numFmtId="2" fontId="6" fillId="0" borderId="1" xfId="0" applyNumberFormat="1" applyFont="1" applyFill="1" applyBorder="1" applyAlignment="1" applyProtection="1">
      <alignment horizontal="center"/>
    </xf>
    <xf numFmtId="1" fontId="6" fillId="7" borderId="1" xfId="0" applyNumberFormat="1" applyFont="1" applyFill="1" applyBorder="1" applyAlignment="1" applyProtection="1">
      <alignment horizontal="center"/>
    </xf>
    <xf numFmtId="1" fontId="6" fillId="7" borderId="1" xfId="2" applyNumberFormat="1" applyFont="1" applyFill="1" applyBorder="1" applyAlignment="1" applyProtection="1">
      <alignment horizontal="center"/>
    </xf>
    <xf numFmtId="1" fontId="9" fillId="7" borderId="1" xfId="0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left"/>
    </xf>
    <xf numFmtId="2" fontId="6" fillId="0" borderId="1" xfId="0" applyNumberFormat="1" applyFont="1" applyFill="1" applyBorder="1" applyAlignment="1" applyProtection="1">
      <alignment horizontal="left"/>
    </xf>
    <xf numFmtId="0" fontId="0" fillId="0" borderId="0" xfId="0" applyFill="1"/>
    <xf numFmtId="0" fontId="6" fillId="0" borderId="1" xfId="0" applyFont="1" applyFill="1" applyBorder="1" applyAlignment="1" applyProtection="1">
      <alignment horizontal="left" wrapText="1"/>
    </xf>
    <xf numFmtId="2" fontId="5" fillId="0" borderId="1" xfId="0" applyNumberFormat="1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1" fontId="6" fillId="3" borderId="1" xfId="0" applyNumberFormat="1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left"/>
    </xf>
    <xf numFmtId="0" fontId="6" fillId="2" borderId="3" xfId="0" applyFont="1" applyFill="1" applyBorder="1" applyAlignment="1" applyProtection="1">
      <alignment horizontal="left"/>
    </xf>
    <xf numFmtId="0" fontId="6" fillId="2" borderId="6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/>
    </xf>
    <xf numFmtId="0" fontId="4" fillId="2" borderId="7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left"/>
    </xf>
    <xf numFmtId="0" fontId="6" fillId="3" borderId="2" xfId="0" applyFont="1" applyFill="1" applyBorder="1" applyAlignment="1" applyProtection="1">
      <alignment horizontal="left"/>
    </xf>
    <xf numFmtId="0" fontId="6" fillId="3" borderId="3" xfId="0" applyFont="1" applyFill="1" applyBorder="1" applyAlignment="1" applyProtection="1">
      <alignment horizontal="left"/>
    </xf>
    <xf numFmtId="1" fontId="6" fillId="2" borderId="0" xfId="0" applyNumberFormat="1" applyFont="1" applyFill="1" applyBorder="1" applyAlignment="1" applyProtection="1">
      <alignment horizontal="left"/>
    </xf>
    <xf numFmtId="1" fontId="6" fillId="2" borderId="1" xfId="0" applyNumberFormat="1" applyFont="1" applyFill="1" applyBorder="1" applyAlignment="1" applyProtection="1">
      <alignment horizontal="left"/>
    </xf>
    <xf numFmtId="1" fontId="6" fillId="2" borderId="0" xfId="0" applyNumberFormat="1" applyFont="1" applyFill="1" applyBorder="1" applyAlignment="1" applyProtection="1">
      <alignment horizontal="center"/>
    </xf>
    <xf numFmtId="1" fontId="6" fillId="2" borderId="2" xfId="0" applyNumberFormat="1" applyFont="1" applyFill="1" applyBorder="1" applyAlignment="1" applyProtection="1">
      <alignment horizontal="left"/>
    </xf>
    <xf numFmtId="1" fontId="6" fillId="2" borderId="3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 textRotation="90" wrapText="1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 textRotation="90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1" fontId="6" fillId="2" borderId="1" xfId="0" applyNumberFormat="1" applyFont="1" applyFill="1" applyBorder="1" applyAlignment="1" applyProtection="1">
      <alignment horizontal="center" vertical="center"/>
    </xf>
    <xf numFmtId="1" fontId="5" fillId="3" borderId="1" xfId="0" applyNumberFormat="1" applyFont="1" applyFill="1" applyBorder="1" applyAlignment="1" applyProtection="1">
      <alignment horizontal="center" vertical="center" textRotation="90"/>
    </xf>
    <xf numFmtId="0" fontId="5" fillId="2" borderId="1" xfId="0" applyFont="1" applyFill="1" applyBorder="1" applyAlignment="1" applyProtection="1">
      <alignment horizontal="left" vertical="center" textRotation="90" wrapText="1"/>
    </xf>
    <xf numFmtId="0" fontId="5" fillId="2" borderId="1" xfId="0" applyFont="1" applyFill="1" applyBorder="1" applyAlignment="1" applyProtection="1">
      <alignment horizontal="left" textRotation="90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center" vertical="center" textRotation="90" wrapText="1"/>
    </xf>
    <xf numFmtId="0" fontId="5" fillId="2" borderId="5" xfId="0" applyFont="1" applyFill="1" applyBorder="1" applyAlignment="1" applyProtection="1">
      <alignment horizontal="center" vertical="center" textRotation="90" wrapText="1"/>
    </xf>
    <xf numFmtId="0" fontId="6" fillId="2" borderId="2" xfId="0" applyFont="1" applyFill="1" applyBorder="1" applyAlignment="1" applyProtection="1"/>
    <xf numFmtId="0" fontId="6" fillId="2" borderId="3" xfId="0" applyFont="1" applyFill="1" applyBorder="1" applyAlignment="1" applyProtection="1"/>
    <xf numFmtId="0" fontId="11" fillId="2" borderId="0" xfId="0" applyFont="1" applyFill="1" applyBorder="1" applyAlignment="1" applyProtection="1">
      <alignment horizontal="center"/>
    </xf>
  </cellXfs>
  <cellStyles count="3">
    <cellStyle name="Hüperlink" xfId="1" builtinId="8"/>
    <cellStyle name="Normaallaad" xfId="0" builtinId="0"/>
    <cellStyle name="Valu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152400</xdr:colOff>
      <xdr:row>0</xdr:row>
      <xdr:rowOff>114300</xdr:rowOff>
    </xdr:from>
    <xdr:to>
      <xdr:col>17</xdr:col>
      <xdr:colOff>1181100</xdr:colOff>
      <xdr:row>3</xdr:row>
      <xdr:rowOff>142875</xdr:rowOff>
    </xdr:to>
    <xdr:pic>
      <xdr:nvPicPr>
        <xdr:cNvPr id="5276" name="Picture 1" descr="sss_krasai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114300"/>
          <a:ext cx="10287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1</xdr:row>
      <xdr:rowOff>19050</xdr:rowOff>
    </xdr:from>
    <xdr:to>
      <xdr:col>1</xdr:col>
      <xdr:colOff>542925</xdr:colOff>
      <xdr:row>3</xdr:row>
      <xdr:rowOff>109747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80635"/>
          <a:ext cx="567418" cy="408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152400</xdr:colOff>
      <xdr:row>0</xdr:row>
      <xdr:rowOff>76200</xdr:rowOff>
    </xdr:from>
    <xdr:to>
      <xdr:col>18</xdr:col>
      <xdr:colOff>0</xdr:colOff>
      <xdr:row>3</xdr:row>
      <xdr:rowOff>142875</xdr:rowOff>
    </xdr:to>
    <xdr:pic>
      <xdr:nvPicPr>
        <xdr:cNvPr id="7320" name="Picture 1" descr="sss_krasai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76200"/>
          <a:ext cx="8477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2</xdr:row>
      <xdr:rowOff>19050</xdr:rowOff>
    </xdr:from>
    <xdr:to>
      <xdr:col>1</xdr:col>
      <xdr:colOff>496887</xdr:colOff>
      <xdr:row>4</xdr:row>
      <xdr:rowOff>104775</xdr:rowOff>
    </xdr:to>
    <xdr:pic>
      <xdr:nvPicPr>
        <xdr:cNvPr id="732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80036"/>
          <a:ext cx="572439" cy="407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152400</xdr:colOff>
      <xdr:row>0</xdr:row>
      <xdr:rowOff>28575</xdr:rowOff>
    </xdr:from>
    <xdr:to>
      <xdr:col>17</xdr:col>
      <xdr:colOff>1181100</xdr:colOff>
      <xdr:row>3</xdr:row>
      <xdr:rowOff>142875</xdr:rowOff>
    </xdr:to>
    <xdr:pic>
      <xdr:nvPicPr>
        <xdr:cNvPr id="8344" name="Picture 1" descr="sss_krasai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28575"/>
          <a:ext cx="8858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1</xdr:row>
      <xdr:rowOff>19050</xdr:rowOff>
    </xdr:from>
    <xdr:to>
      <xdr:col>1</xdr:col>
      <xdr:colOff>542925</xdr:colOff>
      <xdr:row>3</xdr:row>
      <xdr:rowOff>87766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80975"/>
          <a:ext cx="571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1</xdr:row>
      <xdr:rowOff>19050</xdr:rowOff>
    </xdr:from>
    <xdr:to>
      <xdr:col>1</xdr:col>
      <xdr:colOff>542925</xdr:colOff>
      <xdr:row>3</xdr:row>
      <xdr:rowOff>87766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80975"/>
          <a:ext cx="571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243448</xdr:colOff>
      <xdr:row>0</xdr:row>
      <xdr:rowOff>32217</xdr:rowOff>
    </xdr:from>
    <xdr:to>
      <xdr:col>18</xdr:col>
      <xdr:colOff>91048</xdr:colOff>
      <xdr:row>3</xdr:row>
      <xdr:rowOff>79842</xdr:rowOff>
    </xdr:to>
    <xdr:pic>
      <xdr:nvPicPr>
        <xdr:cNvPr id="2" name="Picture 1" descr="sss_krasai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6518" y="32217"/>
          <a:ext cx="1073243" cy="530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240580</xdr:colOff>
      <xdr:row>1</xdr:row>
      <xdr:rowOff>44114</xdr:rowOff>
    </xdr:from>
    <xdr:to>
      <xdr:col>1</xdr:col>
      <xdr:colOff>523153</xdr:colOff>
      <xdr:row>3</xdr:row>
      <xdr:rowOff>130551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580" y="204926"/>
          <a:ext cx="567086" cy="408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152400</xdr:colOff>
      <xdr:row>1</xdr:row>
      <xdr:rowOff>95250</xdr:rowOff>
    </xdr:from>
    <xdr:to>
      <xdr:col>18</xdr:col>
      <xdr:colOff>0</xdr:colOff>
      <xdr:row>4</xdr:row>
      <xdr:rowOff>142875</xdr:rowOff>
    </xdr:to>
    <xdr:pic>
      <xdr:nvPicPr>
        <xdr:cNvPr id="2" name="Picture 1" descr="sss_krasai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6225" y="9525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307322</xdr:colOff>
      <xdr:row>2</xdr:row>
      <xdr:rowOff>840</xdr:rowOff>
    </xdr:from>
    <xdr:to>
      <xdr:col>1</xdr:col>
      <xdr:colOff>897872</xdr:colOff>
      <xdr:row>5</xdr:row>
      <xdr:rowOff>104775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22" y="6477840"/>
          <a:ext cx="895350" cy="589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152400</xdr:colOff>
      <xdr:row>0</xdr:row>
      <xdr:rowOff>114300</xdr:rowOff>
    </xdr:from>
    <xdr:to>
      <xdr:col>17</xdr:col>
      <xdr:colOff>1181100</xdr:colOff>
      <xdr:row>3</xdr:row>
      <xdr:rowOff>142875</xdr:rowOff>
    </xdr:to>
    <xdr:pic>
      <xdr:nvPicPr>
        <xdr:cNvPr id="2" name="Picture 1" descr="sss_krasai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114300"/>
          <a:ext cx="9620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1</xdr:row>
      <xdr:rowOff>19050</xdr:rowOff>
    </xdr:from>
    <xdr:to>
      <xdr:col>1</xdr:col>
      <xdr:colOff>542925</xdr:colOff>
      <xdr:row>3</xdr:row>
      <xdr:rowOff>109747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80975"/>
          <a:ext cx="571500" cy="414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opLeftCell="A4" zoomScale="115" zoomScaleNormal="115" workbookViewId="0">
      <selection activeCell="H31" sqref="H31:I31"/>
    </sheetView>
  </sheetViews>
  <sheetFormatPr defaultRowHeight="13.2" x14ac:dyDescent="0.25"/>
  <cols>
    <col min="1" max="1" width="4.109375" customWidth="1"/>
    <col min="2" max="2" width="20.88671875" customWidth="1"/>
    <col min="3" max="3" width="5.88671875" customWidth="1"/>
    <col min="4" max="4" width="10.6640625" customWidth="1"/>
    <col min="5" max="5" width="6.109375" customWidth="1"/>
    <col min="6" max="6" width="5.6640625" customWidth="1"/>
    <col min="7" max="7" width="5.6640625" style="19" customWidth="1"/>
    <col min="8" max="8" width="5.88671875" style="19" customWidth="1"/>
    <col min="9" max="9" width="5.44140625" style="19" customWidth="1"/>
    <col min="10" max="10" width="5.6640625" style="19" customWidth="1"/>
    <col min="11" max="11" width="5.44140625" style="19" customWidth="1"/>
    <col min="12" max="14" width="5.5546875" style="19" customWidth="1"/>
    <col min="15" max="15" width="5.88671875" style="19" customWidth="1"/>
    <col min="16" max="16" width="4.109375" customWidth="1"/>
    <col min="17" max="17" width="8.88671875" customWidth="1"/>
    <col min="18" max="18" width="16.6640625" customWidth="1"/>
  </cols>
  <sheetData>
    <row r="1" spans="1:18" x14ac:dyDescent="0.25">
      <c r="A1" s="1" t="s">
        <v>18</v>
      </c>
      <c r="B1" s="2"/>
      <c r="C1" s="2"/>
      <c r="D1" s="2"/>
      <c r="E1" s="2"/>
      <c r="F1" s="3"/>
      <c r="G1" s="16"/>
      <c r="H1" s="16"/>
      <c r="I1" s="16"/>
      <c r="J1" s="16"/>
      <c r="K1" s="16"/>
      <c r="L1" s="16"/>
      <c r="M1" s="16"/>
      <c r="N1" s="16"/>
      <c r="O1" s="16"/>
      <c r="P1" s="4"/>
      <c r="Q1" s="2"/>
      <c r="R1" s="2"/>
    </row>
    <row r="2" spans="1:18" x14ac:dyDescent="0.2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x14ac:dyDescent="0.25">
      <c r="A3" s="103" t="s">
        <v>46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4" spans="1:18" x14ac:dyDescent="0.2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</row>
    <row r="5" spans="1:18" ht="30.75" customHeight="1" x14ac:dyDescent="0.25">
      <c r="A5" s="105" t="s">
        <v>8</v>
      </c>
      <c r="B5" s="106" t="s">
        <v>14</v>
      </c>
      <c r="C5" s="112" t="s">
        <v>9</v>
      </c>
      <c r="D5" s="108" t="s">
        <v>11</v>
      </c>
      <c r="E5" s="108" t="s">
        <v>22</v>
      </c>
      <c r="F5" s="105" t="s">
        <v>10</v>
      </c>
      <c r="G5" s="110" t="s">
        <v>1</v>
      </c>
      <c r="H5" s="110"/>
      <c r="I5" s="110"/>
      <c r="J5" s="110"/>
      <c r="K5" s="110" t="s">
        <v>2</v>
      </c>
      <c r="L5" s="110"/>
      <c r="M5" s="110"/>
      <c r="N5" s="110"/>
      <c r="O5" s="111" t="s">
        <v>7</v>
      </c>
      <c r="P5" s="107" t="s">
        <v>20</v>
      </c>
      <c r="Q5" s="115" t="s">
        <v>19</v>
      </c>
      <c r="R5" s="114" t="s">
        <v>21</v>
      </c>
    </row>
    <row r="6" spans="1:18" ht="15.75" customHeight="1" x14ac:dyDescent="0.25">
      <c r="A6" s="105"/>
      <c r="B6" s="106"/>
      <c r="C6" s="113"/>
      <c r="D6" s="109"/>
      <c r="E6" s="109"/>
      <c r="F6" s="105"/>
      <c r="G6" s="17" t="s">
        <v>3</v>
      </c>
      <c r="H6" s="17" t="s">
        <v>4</v>
      </c>
      <c r="I6" s="17" t="s">
        <v>5</v>
      </c>
      <c r="J6" s="21" t="s">
        <v>6</v>
      </c>
      <c r="K6" s="17" t="s">
        <v>3</v>
      </c>
      <c r="L6" s="17" t="s">
        <v>4</v>
      </c>
      <c r="M6" s="17" t="s">
        <v>5</v>
      </c>
      <c r="N6" s="21" t="s">
        <v>6</v>
      </c>
      <c r="O6" s="111"/>
      <c r="P6" s="107"/>
      <c r="Q6" s="116"/>
      <c r="R6" s="114"/>
    </row>
    <row r="7" spans="1:18" x14ac:dyDescent="0.25">
      <c r="A7" s="85" t="s">
        <v>26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7"/>
    </row>
    <row r="8" spans="1:18" x14ac:dyDescent="0.25">
      <c r="A8" s="5">
        <v>5</v>
      </c>
      <c r="B8" s="54" t="s">
        <v>69</v>
      </c>
      <c r="C8" s="54">
        <v>2008</v>
      </c>
      <c r="D8" s="45" t="s">
        <v>70</v>
      </c>
      <c r="E8" s="54" t="s">
        <v>67</v>
      </c>
      <c r="F8" s="6">
        <v>34.85</v>
      </c>
      <c r="G8" s="76">
        <v>17</v>
      </c>
      <c r="H8" s="76">
        <v>20</v>
      </c>
      <c r="I8" s="76">
        <v>23</v>
      </c>
      <c r="J8" s="25">
        <v>23</v>
      </c>
      <c r="K8" s="76">
        <v>28</v>
      </c>
      <c r="L8" s="76">
        <v>30</v>
      </c>
      <c r="M8" s="76">
        <v>32</v>
      </c>
      <c r="N8" s="20">
        <v>32</v>
      </c>
      <c r="O8" s="20">
        <v>55</v>
      </c>
      <c r="P8" s="5">
        <v>2</v>
      </c>
      <c r="Q8" s="12">
        <f>IF(O8=0,0,10^(0.794358141*LOG10(F8/174.393)^2)*O8)</f>
        <v>134.53933568391227</v>
      </c>
      <c r="R8" s="54" t="s">
        <v>71</v>
      </c>
    </row>
    <row r="9" spans="1:18" s="71" customFormat="1" hidden="1" x14ac:dyDescent="0.25">
      <c r="A9" s="65">
        <v>13</v>
      </c>
      <c r="B9" s="66" t="s">
        <v>134</v>
      </c>
      <c r="C9" s="66">
        <v>2007</v>
      </c>
      <c r="D9" s="67" t="s">
        <v>135</v>
      </c>
      <c r="E9" s="66" t="s">
        <v>30</v>
      </c>
      <c r="F9" s="68"/>
      <c r="G9" s="69"/>
      <c r="H9" s="69"/>
      <c r="I9" s="69"/>
      <c r="J9" s="69"/>
      <c r="K9" s="69"/>
      <c r="L9" s="69"/>
      <c r="M9" s="69"/>
      <c r="N9" s="69"/>
      <c r="O9" s="69"/>
      <c r="P9" s="65"/>
      <c r="Q9" s="70">
        <f>IF(O9=0,0,10^(0.794358141*LOG10(F9/174.393)^2)*O9)</f>
        <v>0</v>
      </c>
      <c r="R9" s="66" t="s">
        <v>136</v>
      </c>
    </row>
    <row r="10" spans="1:18" x14ac:dyDescent="0.25">
      <c r="A10" s="5">
        <v>32</v>
      </c>
      <c r="B10" s="36" t="s">
        <v>61</v>
      </c>
      <c r="C10" s="36">
        <v>2010</v>
      </c>
      <c r="D10" s="45" t="s">
        <v>44</v>
      </c>
      <c r="E10" s="36" t="s">
        <v>34</v>
      </c>
      <c r="F10" s="6">
        <v>25.3</v>
      </c>
      <c r="G10" s="76">
        <v>20</v>
      </c>
      <c r="H10" s="76">
        <v>22</v>
      </c>
      <c r="I10" s="69">
        <v>23</v>
      </c>
      <c r="J10" s="25">
        <v>22</v>
      </c>
      <c r="K10" s="76">
        <v>27</v>
      </c>
      <c r="L10" s="69">
        <v>30</v>
      </c>
      <c r="M10" s="76">
        <v>30</v>
      </c>
      <c r="N10" s="20">
        <v>30</v>
      </c>
      <c r="O10" s="20">
        <v>52</v>
      </c>
      <c r="P10" s="5">
        <v>3</v>
      </c>
      <c r="Q10" s="12">
        <f>IF(O10=0,0,10^(0.794358141*LOG10(F10/174.393)^2)*O10)</f>
        <v>188.09645272374834</v>
      </c>
      <c r="R10" s="36" t="s">
        <v>35</v>
      </c>
    </row>
    <row r="11" spans="1:18" x14ac:dyDescent="0.25">
      <c r="A11" s="5">
        <v>36</v>
      </c>
      <c r="B11" s="51" t="s">
        <v>62</v>
      </c>
      <c r="C11" s="51">
        <v>2008</v>
      </c>
      <c r="D11" s="51" t="s">
        <v>63</v>
      </c>
      <c r="E11" s="51" t="s">
        <v>30</v>
      </c>
      <c r="F11" s="6">
        <v>30.15</v>
      </c>
      <c r="G11" s="76">
        <v>17</v>
      </c>
      <c r="H11" s="76">
        <v>19</v>
      </c>
      <c r="I11" s="76">
        <v>20</v>
      </c>
      <c r="J11" s="25">
        <v>20</v>
      </c>
      <c r="K11" s="76">
        <v>26</v>
      </c>
      <c r="L11" s="69">
        <v>29</v>
      </c>
      <c r="M11" s="69">
        <v>30</v>
      </c>
      <c r="N11" s="20">
        <v>26</v>
      </c>
      <c r="O11" s="20">
        <v>46</v>
      </c>
      <c r="P11" s="5">
        <v>4</v>
      </c>
      <c r="Q11" s="12">
        <f t="shared" ref="Q11:Q13" si="0">IF(O11=0,0,10^(0.794358141*LOG10(F11/174.393)^2)*O11)</f>
        <v>133.1342536562974</v>
      </c>
      <c r="R11" s="51" t="s">
        <v>64</v>
      </c>
    </row>
    <row r="12" spans="1:18" x14ac:dyDescent="0.25">
      <c r="A12" s="5">
        <v>46</v>
      </c>
      <c r="B12" s="51" t="s">
        <v>65</v>
      </c>
      <c r="C12" s="51">
        <v>2006</v>
      </c>
      <c r="D12" s="51" t="s">
        <v>66</v>
      </c>
      <c r="E12" s="51" t="s">
        <v>67</v>
      </c>
      <c r="F12" s="6">
        <v>31.45</v>
      </c>
      <c r="G12" s="76">
        <v>25</v>
      </c>
      <c r="H12" s="76">
        <v>27</v>
      </c>
      <c r="I12" s="76">
        <v>28</v>
      </c>
      <c r="J12" s="25">
        <v>28</v>
      </c>
      <c r="K12" s="69">
        <v>30</v>
      </c>
      <c r="L12" s="76">
        <v>30</v>
      </c>
      <c r="M12" s="76">
        <v>33</v>
      </c>
      <c r="N12" s="20">
        <v>33</v>
      </c>
      <c r="O12" s="20">
        <v>61</v>
      </c>
      <c r="P12" s="5">
        <v>1</v>
      </c>
      <c r="Q12" s="12">
        <f t="shared" si="0"/>
        <v>167.85233870044854</v>
      </c>
      <c r="R12" s="51" t="s">
        <v>68</v>
      </c>
    </row>
    <row r="13" spans="1:18" x14ac:dyDescent="0.25">
      <c r="A13" s="5">
        <v>85</v>
      </c>
      <c r="B13" s="51" t="s">
        <v>83</v>
      </c>
      <c r="C13" s="51">
        <v>2007</v>
      </c>
      <c r="D13" s="51" t="s">
        <v>66</v>
      </c>
      <c r="E13" s="51" t="s">
        <v>67</v>
      </c>
      <c r="F13" s="6">
        <v>34.9</v>
      </c>
      <c r="G13" s="76">
        <v>16</v>
      </c>
      <c r="H13" s="76">
        <v>17</v>
      </c>
      <c r="I13" s="76">
        <v>18</v>
      </c>
      <c r="J13" s="25">
        <v>18</v>
      </c>
      <c r="K13" s="76">
        <v>21</v>
      </c>
      <c r="L13" s="76">
        <v>23</v>
      </c>
      <c r="M13" s="76">
        <v>25</v>
      </c>
      <c r="N13" s="20">
        <v>25</v>
      </c>
      <c r="O13" s="20">
        <v>43</v>
      </c>
      <c r="P13" s="5">
        <v>5</v>
      </c>
      <c r="Q13" s="12">
        <f t="shared" si="0"/>
        <v>105.01795947752268</v>
      </c>
      <c r="R13" s="51" t="s">
        <v>68</v>
      </c>
    </row>
    <row r="14" spans="1:18" x14ac:dyDescent="0.25">
      <c r="A14" s="85" t="s">
        <v>27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7"/>
    </row>
    <row r="15" spans="1:18" x14ac:dyDescent="0.25">
      <c r="A15" s="5">
        <v>2</v>
      </c>
      <c r="B15" s="36" t="s">
        <v>72</v>
      </c>
      <c r="C15" s="29">
        <v>2008</v>
      </c>
      <c r="D15" s="45" t="s">
        <v>63</v>
      </c>
      <c r="E15" s="36" t="s">
        <v>30</v>
      </c>
      <c r="F15" s="6">
        <v>37.6</v>
      </c>
      <c r="G15" s="77">
        <v>20</v>
      </c>
      <c r="H15" s="76">
        <v>22</v>
      </c>
      <c r="I15" s="78">
        <v>24</v>
      </c>
      <c r="J15" s="20">
        <v>24</v>
      </c>
      <c r="K15" s="76">
        <v>27</v>
      </c>
      <c r="L15" s="76">
        <v>30</v>
      </c>
      <c r="M15" s="69">
        <v>33</v>
      </c>
      <c r="N15" s="20">
        <v>30</v>
      </c>
      <c r="O15" s="20">
        <v>54</v>
      </c>
      <c r="P15" s="5">
        <v>3</v>
      </c>
      <c r="Q15" s="12">
        <f>IF(O15=0,0,10^(0.794358141*LOG10(F15/174.393)^2)*O15)</f>
        <v>121.64582118442638</v>
      </c>
      <c r="R15" s="36" t="s">
        <v>64</v>
      </c>
    </row>
    <row r="16" spans="1:18" x14ac:dyDescent="0.25">
      <c r="A16" s="5">
        <v>11</v>
      </c>
      <c r="B16" s="54" t="s">
        <v>75</v>
      </c>
      <c r="C16" s="54">
        <v>2008</v>
      </c>
      <c r="D16" s="45" t="s">
        <v>44</v>
      </c>
      <c r="E16" s="54" t="s">
        <v>34</v>
      </c>
      <c r="F16" s="6">
        <v>39.700000000000003</v>
      </c>
      <c r="G16" s="77">
        <v>25</v>
      </c>
      <c r="H16" s="69">
        <v>27</v>
      </c>
      <c r="I16" s="78">
        <v>27</v>
      </c>
      <c r="J16" s="20">
        <v>27</v>
      </c>
      <c r="K16" s="69">
        <v>35</v>
      </c>
      <c r="L16" s="76">
        <v>35</v>
      </c>
      <c r="M16" s="69">
        <v>41</v>
      </c>
      <c r="N16" s="20">
        <v>35</v>
      </c>
      <c r="O16" s="20">
        <v>62</v>
      </c>
      <c r="P16" s="5">
        <v>2</v>
      </c>
      <c r="Q16" s="12">
        <f>IF(O16=0,0,10^(0.794358141*LOG10(F16/174.393)^2)*O16)</f>
        <v>131.99310088787524</v>
      </c>
      <c r="R16" s="54" t="s">
        <v>35</v>
      </c>
    </row>
    <row r="17" spans="1:18" s="71" customFormat="1" hidden="1" x14ac:dyDescent="0.25">
      <c r="A17" s="65">
        <v>12</v>
      </c>
      <c r="B17" s="66" t="s">
        <v>142</v>
      </c>
      <c r="C17" s="66">
        <v>2009</v>
      </c>
      <c r="D17" s="67" t="s">
        <v>120</v>
      </c>
      <c r="E17" s="66" t="s">
        <v>67</v>
      </c>
      <c r="F17" s="68"/>
      <c r="G17" s="72"/>
      <c r="H17" s="69"/>
      <c r="I17" s="73"/>
      <c r="J17" s="69"/>
      <c r="K17" s="69"/>
      <c r="L17" s="69"/>
      <c r="M17" s="69"/>
      <c r="N17" s="69"/>
      <c r="O17" s="69"/>
      <c r="P17" s="65"/>
      <c r="Q17" s="70">
        <f>IF(O17=0,0,10^(0.794358141*LOG10(F17/174.393)^2)*O17)</f>
        <v>0</v>
      </c>
      <c r="R17" s="66" t="s">
        <v>121</v>
      </c>
    </row>
    <row r="18" spans="1:18" x14ac:dyDescent="0.25">
      <c r="A18" s="5">
        <v>48</v>
      </c>
      <c r="B18" s="57" t="s">
        <v>79</v>
      </c>
      <c r="C18" s="57">
        <v>2009</v>
      </c>
      <c r="D18" s="57" t="s">
        <v>44</v>
      </c>
      <c r="E18" s="57" t="s">
        <v>34</v>
      </c>
      <c r="F18" s="6">
        <v>38.5</v>
      </c>
      <c r="G18" s="76">
        <v>14</v>
      </c>
      <c r="H18" s="76">
        <v>16</v>
      </c>
      <c r="I18" s="69">
        <v>17</v>
      </c>
      <c r="J18" s="20">
        <v>16</v>
      </c>
      <c r="K18" s="69">
        <v>18</v>
      </c>
      <c r="L18" s="76">
        <v>18</v>
      </c>
      <c r="M18" s="76">
        <v>20</v>
      </c>
      <c r="N18" s="20">
        <v>20</v>
      </c>
      <c r="O18" s="20">
        <v>36</v>
      </c>
      <c r="P18" s="5">
        <v>4</v>
      </c>
      <c r="Q18" s="12">
        <f t="shared" ref="Q18" si="1">IF(O18=0,0,10^(0.794358141*LOG10(F18/174.393)^2)*O18)</f>
        <v>79.106944739533361</v>
      </c>
      <c r="R18" s="57" t="s">
        <v>35</v>
      </c>
    </row>
    <row r="19" spans="1:18" x14ac:dyDescent="0.25">
      <c r="A19" s="5">
        <v>62</v>
      </c>
      <c r="B19" s="51" t="s">
        <v>77</v>
      </c>
      <c r="C19" s="51">
        <v>2009</v>
      </c>
      <c r="D19" s="51" t="s">
        <v>45</v>
      </c>
      <c r="E19" s="51" t="s">
        <v>34</v>
      </c>
      <c r="F19" s="6">
        <v>40</v>
      </c>
      <c r="G19" s="77">
        <v>14</v>
      </c>
      <c r="H19" s="76">
        <v>15</v>
      </c>
      <c r="I19" s="73">
        <v>16</v>
      </c>
      <c r="J19" s="20">
        <v>15</v>
      </c>
      <c r="K19" s="76">
        <v>17</v>
      </c>
      <c r="L19" s="76">
        <v>19</v>
      </c>
      <c r="M19" s="76">
        <v>21</v>
      </c>
      <c r="N19" s="20">
        <v>21</v>
      </c>
      <c r="O19" s="20">
        <v>36</v>
      </c>
      <c r="P19" s="5">
        <v>5</v>
      </c>
      <c r="Q19" s="12">
        <f t="shared" ref="Q19:Q21" si="2">IF(O19=0,0,10^(0.794358141*LOG10(F19/174.393)^2)*O19)</f>
        <v>76.055735095981859</v>
      </c>
      <c r="R19" s="51" t="s">
        <v>78</v>
      </c>
    </row>
    <row r="20" spans="1:18" x14ac:dyDescent="0.25">
      <c r="A20" s="5">
        <v>73</v>
      </c>
      <c r="B20" s="51" t="s">
        <v>81</v>
      </c>
      <c r="C20" s="51">
        <v>2007</v>
      </c>
      <c r="D20" s="51" t="s">
        <v>63</v>
      </c>
      <c r="E20" s="51" t="s">
        <v>30</v>
      </c>
      <c r="F20" s="6">
        <v>37.799999999999997</v>
      </c>
      <c r="G20" s="76">
        <v>25</v>
      </c>
      <c r="H20" s="76">
        <v>27</v>
      </c>
      <c r="I20" s="76">
        <v>29</v>
      </c>
      <c r="J20" s="20">
        <v>29</v>
      </c>
      <c r="K20" s="76">
        <v>34</v>
      </c>
      <c r="L20" s="76">
        <v>36</v>
      </c>
      <c r="M20" s="76">
        <v>38</v>
      </c>
      <c r="N20" s="20">
        <v>38</v>
      </c>
      <c r="O20" s="20">
        <v>67</v>
      </c>
      <c r="P20" s="5">
        <v>1</v>
      </c>
      <c r="Q20" s="12">
        <f>IF(O20=0,0,10^(0.794358141*LOG10(F20/174.393)^2)*O20)</f>
        <v>150.08712026931195</v>
      </c>
      <c r="R20" s="51" t="s">
        <v>64</v>
      </c>
    </row>
    <row r="21" spans="1:18" hidden="1" x14ac:dyDescent="0.25">
      <c r="A21" s="5"/>
      <c r="B21" s="51"/>
      <c r="C21" s="51"/>
      <c r="D21" s="45"/>
      <c r="E21" s="51"/>
      <c r="F21" s="6"/>
      <c r="G21" s="41"/>
      <c r="H21" s="40"/>
      <c r="I21" s="53"/>
      <c r="J21" s="20"/>
      <c r="K21" s="40"/>
      <c r="L21" s="40"/>
      <c r="M21" s="40"/>
      <c r="N21" s="20"/>
      <c r="O21" s="20"/>
      <c r="P21" s="5"/>
      <c r="Q21" s="12">
        <f t="shared" si="2"/>
        <v>0</v>
      </c>
      <c r="R21" s="51"/>
    </row>
    <row r="22" spans="1:18" x14ac:dyDescent="0.25">
      <c r="A22" s="85" t="s">
        <v>25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7"/>
    </row>
    <row r="23" spans="1:18" x14ac:dyDescent="0.25">
      <c r="A23" s="5">
        <v>14</v>
      </c>
      <c r="B23" s="51" t="s">
        <v>73</v>
      </c>
      <c r="C23" s="51">
        <v>2008</v>
      </c>
      <c r="D23" s="45" t="s">
        <v>66</v>
      </c>
      <c r="E23" s="51" t="s">
        <v>67</v>
      </c>
      <c r="F23" s="6">
        <v>41.35</v>
      </c>
      <c r="G23" s="77">
        <v>18</v>
      </c>
      <c r="H23" s="76">
        <v>19</v>
      </c>
      <c r="I23" s="78">
        <v>20</v>
      </c>
      <c r="J23" s="20">
        <v>20</v>
      </c>
      <c r="K23" s="76">
        <v>21</v>
      </c>
      <c r="L23" s="76">
        <v>23</v>
      </c>
      <c r="M23" s="76">
        <v>25</v>
      </c>
      <c r="N23" s="20">
        <v>25</v>
      </c>
      <c r="O23" s="20">
        <v>45</v>
      </c>
      <c r="P23" s="5">
        <v>3</v>
      </c>
      <c r="Q23" s="12">
        <f>IF(O23=0,0,10^(0.794358141*LOG10(F23/174.393)^2)*O23)</f>
        <v>91.95213600508086</v>
      </c>
      <c r="R23" s="51" t="s">
        <v>68</v>
      </c>
    </row>
    <row r="24" spans="1:18" x14ac:dyDescent="0.25">
      <c r="A24" s="5">
        <v>27</v>
      </c>
      <c r="B24" s="51" t="s">
        <v>74</v>
      </c>
      <c r="C24" s="51">
        <v>2010</v>
      </c>
      <c r="D24" s="45" t="s">
        <v>63</v>
      </c>
      <c r="E24" s="51" t="s">
        <v>30</v>
      </c>
      <c r="F24" s="6">
        <v>40.5</v>
      </c>
      <c r="G24" s="77">
        <v>15</v>
      </c>
      <c r="H24" s="76">
        <v>17</v>
      </c>
      <c r="I24" s="73">
        <v>18</v>
      </c>
      <c r="J24" s="20">
        <v>17</v>
      </c>
      <c r="K24" s="76">
        <v>20</v>
      </c>
      <c r="L24" s="76">
        <v>23</v>
      </c>
      <c r="M24" s="69">
        <v>29</v>
      </c>
      <c r="N24" s="25">
        <v>23</v>
      </c>
      <c r="O24" s="20">
        <v>40</v>
      </c>
      <c r="P24" s="5">
        <v>4</v>
      </c>
      <c r="Q24" s="12">
        <f>IF(O24=0,0,10^(0.794358141*LOG10(F24/174.393)^2)*O24)</f>
        <v>83.45100639062197</v>
      </c>
      <c r="R24" s="51" t="s">
        <v>64</v>
      </c>
    </row>
    <row r="25" spans="1:18" x14ac:dyDescent="0.25">
      <c r="A25" s="5">
        <v>41</v>
      </c>
      <c r="B25" s="54" t="s">
        <v>76</v>
      </c>
      <c r="C25" s="54">
        <v>2009</v>
      </c>
      <c r="D25" s="45" t="s">
        <v>70</v>
      </c>
      <c r="E25" s="54" t="s">
        <v>67</v>
      </c>
      <c r="F25" s="6">
        <v>41.9</v>
      </c>
      <c r="G25" s="77">
        <v>13</v>
      </c>
      <c r="H25" s="69">
        <v>16</v>
      </c>
      <c r="I25" s="78">
        <v>16</v>
      </c>
      <c r="J25" s="20">
        <v>16</v>
      </c>
      <c r="K25" s="76">
        <v>17</v>
      </c>
      <c r="L25" s="76">
        <v>20</v>
      </c>
      <c r="M25" s="69">
        <v>22</v>
      </c>
      <c r="N25" s="20">
        <v>20</v>
      </c>
      <c r="O25" s="20">
        <v>36</v>
      </c>
      <c r="P25" s="5">
        <v>5</v>
      </c>
      <c r="Q25" s="12">
        <f>IF(O25=0,0,10^(0.794358141*LOG10(F25/174.393)^2)*O25)</f>
        <v>72.607158425581616</v>
      </c>
      <c r="R25" s="54" t="s">
        <v>71</v>
      </c>
    </row>
    <row r="26" spans="1:18" x14ac:dyDescent="0.25">
      <c r="A26" s="5">
        <v>71</v>
      </c>
      <c r="B26" s="51" t="s">
        <v>80</v>
      </c>
      <c r="C26" s="51">
        <v>2007</v>
      </c>
      <c r="D26" s="51" t="s">
        <v>39</v>
      </c>
      <c r="E26" s="51" t="s">
        <v>34</v>
      </c>
      <c r="F26" s="6">
        <v>43.95</v>
      </c>
      <c r="G26" s="76">
        <v>30</v>
      </c>
      <c r="H26" s="76">
        <v>33</v>
      </c>
      <c r="I26" s="69">
        <v>35</v>
      </c>
      <c r="J26" s="20">
        <v>33</v>
      </c>
      <c r="K26" s="76">
        <v>38</v>
      </c>
      <c r="L26" s="69">
        <v>40</v>
      </c>
      <c r="M26" s="69">
        <v>40</v>
      </c>
      <c r="N26" s="20">
        <v>38</v>
      </c>
      <c r="O26" s="20">
        <v>71</v>
      </c>
      <c r="P26" s="5">
        <v>1</v>
      </c>
      <c r="Q26" s="12">
        <f t="shared" ref="Q26:Q27" si="3">IF(O26=0,0,10^(0.794358141*LOG10(F26/174.393)^2)*O26)</f>
        <v>136.73067137624258</v>
      </c>
      <c r="R26" s="51" t="s">
        <v>40</v>
      </c>
    </row>
    <row r="27" spans="1:18" x14ac:dyDescent="0.25">
      <c r="A27" s="5">
        <v>80</v>
      </c>
      <c r="B27" s="51" t="s">
        <v>82</v>
      </c>
      <c r="C27" s="51">
        <v>2007</v>
      </c>
      <c r="D27" s="54" t="s">
        <v>45</v>
      </c>
      <c r="E27" s="51" t="s">
        <v>34</v>
      </c>
      <c r="F27" s="6">
        <v>44.2</v>
      </c>
      <c r="G27" s="76">
        <v>17</v>
      </c>
      <c r="H27" s="76">
        <v>19</v>
      </c>
      <c r="I27" s="69">
        <v>21</v>
      </c>
      <c r="J27" s="20">
        <v>19</v>
      </c>
      <c r="K27" s="76">
        <v>25</v>
      </c>
      <c r="L27" s="76">
        <v>27</v>
      </c>
      <c r="M27" s="69">
        <v>30</v>
      </c>
      <c r="N27" s="20">
        <v>27</v>
      </c>
      <c r="O27" s="20">
        <v>46</v>
      </c>
      <c r="P27" s="5">
        <v>2</v>
      </c>
      <c r="Q27" s="12">
        <f t="shared" si="3"/>
        <v>88.110500629889884</v>
      </c>
      <c r="R27" s="51" t="s">
        <v>78</v>
      </c>
    </row>
    <row r="28" spans="1:18" x14ac:dyDescent="0.25">
      <c r="A28" s="93" t="s">
        <v>17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</row>
    <row r="29" spans="1:18" s="34" customFormat="1" ht="10.199999999999999" x14ac:dyDescent="0.2">
      <c r="A29" s="94" t="s">
        <v>15</v>
      </c>
      <c r="B29" s="94"/>
      <c r="C29" s="94" t="s">
        <v>14</v>
      </c>
      <c r="D29" s="94"/>
      <c r="E29" s="94"/>
      <c r="F29" s="95" t="s">
        <v>12</v>
      </c>
      <c r="G29" s="96"/>
      <c r="H29" s="88" t="s">
        <v>16</v>
      </c>
      <c r="I29" s="88"/>
      <c r="J29" s="97"/>
      <c r="K29" s="97"/>
      <c r="L29" s="97"/>
      <c r="M29" s="23"/>
      <c r="N29" s="23"/>
      <c r="O29" s="22"/>
      <c r="P29" s="31"/>
      <c r="Q29" s="31"/>
      <c r="R29" s="31"/>
    </row>
    <row r="30" spans="1:18" x14ac:dyDescent="0.25">
      <c r="A30" s="92" t="s">
        <v>13</v>
      </c>
      <c r="B30" s="92"/>
      <c r="C30" s="92" t="s">
        <v>36</v>
      </c>
      <c r="D30" s="92"/>
      <c r="E30" s="92"/>
      <c r="F30" s="89" t="s">
        <v>23</v>
      </c>
      <c r="G30" s="90"/>
      <c r="H30" s="98" t="s">
        <v>37</v>
      </c>
      <c r="I30" s="98"/>
      <c r="J30" s="99"/>
      <c r="K30" s="99"/>
      <c r="L30" s="99"/>
      <c r="M30" s="23"/>
      <c r="N30" s="23"/>
      <c r="O30" s="24"/>
      <c r="P30" s="7"/>
      <c r="Q30" s="8"/>
      <c r="R30" s="8"/>
    </row>
    <row r="31" spans="1:18" x14ac:dyDescent="0.25">
      <c r="A31" s="91" t="s">
        <v>33</v>
      </c>
      <c r="B31" s="90"/>
      <c r="C31" s="89" t="s">
        <v>150</v>
      </c>
      <c r="D31" s="91"/>
      <c r="E31" s="90"/>
      <c r="F31" s="89" t="s">
        <v>120</v>
      </c>
      <c r="G31" s="90"/>
      <c r="H31" s="100" t="s">
        <v>151</v>
      </c>
      <c r="I31" s="101"/>
      <c r="J31" s="32"/>
      <c r="K31" s="32"/>
      <c r="L31" s="32"/>
      <c r="M31" s="23"/>
      <c r="N31" s="23"/>
      <c r="O31" s="24"/>
      <c r="P31" s="7"/>
      <c r="Q31" s="8"/>
      <c r="R31" s="8"/>
    </row>
    <row r="32" spans="1:18" x14ac:dyDescent="0.25">
      <c r="A32" s="1" t="s">
        <v>18</v>
      </c>
      <c r="B32" s="9"/>
      <c r="C32" s="9"/>
      <c r="D32" s="9"/>
      <c r="E32" s="9"/>
      <c r="F32" s="10"/>
      <c r="G32" s="18"/>
      <c r="H32" s="18"/>
      <c r="I32" s="18"/>
      <c r="J32" s="18"/>
      <c r="K32" s="18"/>
      <c r="L32" s="18"/>
      <c r="M32" s="18"/>
      <c r="N32" s="18"/>
      <c r="O32" s="18"/>
      <c r="P32" s="11"/>
      <c r="Q32" s="9"/>
      <c r="R32" s="9"/>
    </row>
    <row r="33" spans="11:11" x14ac:dyDescent="0.25">
      <c r="K33" s="35"/>
    </row>
  </sheetData>
  <mergeCells count="33">
    <mergeCell ref="Q5:Q6"/>
    <mergeCell ref="A14:R14"/>
    <mergeCell ref="H31:I31"/>
    <mergeCell ref="A2:R2"/>
    <mergeCell ref="A3:R3"/>
    <mergeCell ref="A4:R4"/>
    <mergeCell ref="A5:A6"/>
    <mergeCell ref="B5:B6"/>
    <mergeCell ref="P5:P6"/>
    <mergeCell ref="D5:D6"/>
    <mergeCell ref="E5:E6"/>
    <mergeCell ref="G5:J5"/>
    <mergeCell ref="K5:N5"/>
    <mergeCell ref="O5:O6"/>
    <mergeCell ref="C5:C6"/>
    <mergeCell ref="F5:F6"/>
    <mergeCell ref="R5:R6"/>
    <mergeCell ref="A22:R22"/>
    <mergeCell ref="H29:I29"/>
    <mergeCell ref="A7:R7"/>
    <mergeCell ref="F31:G31"/>
    <mergeCell ref="A31:B31"/>
    <mergeCell ref="C31:E31"/>
    <mergeCell ref="A30:B30"/>
    <mergeCell ref="A28:R28"/>
    <mergeCell ref="A29:B29"/>
    <mergeCell ref="F29:G29"/>
    <mergeCell ref="J29:L29"/>
    <mergeCell ref="H30:I30"/>
    <mergeCell ref="J30:L30"/>
    <mergeCell ref="C30:E30"/>
    <mergeCell ref="F30:G30"/>
    <mergeCell ref="C29:E29"/>
  </mergeCells>
  <phoneticPr fontId="3" type="noConversion"/>
  <pageMargins left="0.55118110236220474" right="0.55118110236220474" top="0.39370078740157483" bottom="0.39370078740157483" header="0.51181102362204722" footer="0.51181102362204722"/>
  <pageSetup paperSize="9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selection activeCell="W18" sqref="W18"/>
    </sheetView>
  </sheetViews>
  <sheetFormatPr defaultRowHeight="13.2" x14ac:dyDescent="0.25"/>
  <cols>
    <col min="1" max="1" width="4.88671875" customWidth="1"/>
    <col min="2" max="2" width="17.6640625" customWidth="1"/>
    <col min="3" max="3" width="5.44140625" customWidth="1"/>
    <col min="4" max="4" width="9.6640625" customWidth="1"/>
    <col min="5" max="6" width="5.88671875" customWidth="1"/>
    <col min="7" max="7" width="6.109375" style="19" customWidth="1"/>
    <col min="8" max="8" width="6" style="19" customWidth="1"/>
    <col min="9" max="10" width="5.88671875" style="19" customWidth="1"/>
    <col min="11" max="12" width="6.109375" style="19" customWidth="1"/>
    <col min="13" max="13" width="6.44140625" style="19" customWidth="1"/>
    <col min="14" max="14" width="6.109375" style="19" customWidth="1"/>
    <col min="15" max="15" width="5.6640625" style="19" customWidth="1"/>
    <col min="16" max="16" width="5.44140625" customWidth="1"/>
    <col min="17" max="17" width="7.33203125" customWidth="1"/>
    <col min="18" max="18" width="16.109375" customWidth="1"/>
  </cols>
  <sheetData>
    <row r="1" spans="1:18" x14ac:dyDescent="0.25">
      <c r="A1" s="1" t="s">
        <v>18</v>
      </c>
      <c r="B1" s="2"/>
      <c r="C1" s="2"/>
      <c r="D1" s="2"/>
      <c r="E1" s="2"/>
      <c r="F1" s="3"/>
      <c r="G1" s="16"/>
      <c r="H1" s="16"/>
      <c r="I1" s="16"/>
      <c r="J1" s="16"/>
      <c r="K1" s="16"/>
      <c r="L1" s="16"/>
      <c r="M1" s="16"/>
      <c r="N1" s="16"/>
      <c r="O1" s="16"/>
      <c r="P1" s="4"/>
      <c r="Q1" s="2"/>
      <c r="R1" s="2"/>
    </row>
    <row r="2" spans="1:18" x14ac:dyDescent="0.2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4" spans="1:18" x14ac:dyDescent="0.25">
      <c r="A4" s="103" t="s">
        <v>49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5" spans="1:18" ht="30.75" customHeight="1" x14ac:dyDescent="0.25">
      <c r="A5" s="105" t="s">
        <v>8</v>
      </c>
      <c r="B5" s="106" t="s">
        <v>14</v>
      </c>
      <c r="C5" s="112" t="s">
        <v>9</v>
      </c>
      <c r="D5" s="108" t="s">
        <v>11</v>
      </c>
      <c r="E5" s="108" t="s">
        <v>22</v>
      </c>
      <c r="F5" s="105" t="s">
        <v>10</v>
      </c>
      <c r="G5" s="110" t="s">
        <v>1</v>
      </c>
      <c r="H5" s="110"/>
      <c r="I5" s="110"/>
      <c r="J5" s="110"/>
      <c r="K5" s="110" t="s">
        <v>2</v>
      </c>
      <c r="L5" s="110"/>
      <c r="M5" s="110"/>
      <c r="N5" s="110"/>
      <c r="O5" s="111" t="s">
        <v>7</v>
      </c>
      <c r="P5" s="107" t="s">
        <v>20</v>
      </c>
      <c r="Q5" s="115" t="s">
        <v>19</v>
      </c>
      <c r="R5" s="114" t="s">
        <v>21</v>
      </c>
    </row>
    <row r="6" spans="1:18" ht="15.75" customHeight="1" x14ac:dyDescent="0.25">
      <c r="A6" s="105"/>
      <c r="B6" s="106"/>
      <c r="C6" s="113"/>
      <c r="D6" s="109"/>
      <c r="E6" s="109"/>
      <c r="F6" s="105"/>
      <c r="G6" s="17" t="s">
        <v>3</v>
      </c>
      <c r="H6" s="17" t="s">
        <v>4</v>
      </c>
      <c r="I6" s="17" t="s">
        <v>5</v>
      </c>
      <c r="J6" s="21" t="s">
        <v>6</v>
      </c>
      <c r="K6" s="17" t="s">
        <v>3</v>
      </c>
      <c r="L6" s="17" t="s">
        <v>4</v>
      </c>
      <c r="M6" s="17" t="s">
        <v>5</v>
      </c>
      <c r="N6" s="21" t="s">
        <v>6</v>
      </c>
      <c r="O6" s="111"/>
      <c r="P6" s="107"/>
      <c r="Q6" s="116"/>
      <c r="R6" s="114"/>
    </row>
    <row r="7" spans="1:18" x14ac:dyDescent="0.25">
      <c r="A7" s="85" t="s">
        <v>24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7"/>
    </row>
    <row r="8" spans="1:18" x14ac:dyDescent="0.25">
      <c r="A8" s="85" t="s">
        <v>25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7"/>
    </row>
    <row r="9" spans="1:18" x14ac:dyDescent="0.25">
      <c r="A9" s="5">
        <v>18</v>
      </c>
      <c r="B9" s="51" t="s">
        <v>108</v>
      </c>
      <c r="C9" s="51">
        <v>2007</v>
      </c>
      <c r="D9" s="51" t="s">
        <v>29</v>
      </c>
      <c r="E9" s="51" t="s">
        <v>30</v>
      </c>
      <c r="F9" s="75">
        <v>41.35</v>
      </c>
      <c r="G9" s="76">
        <v>19</v>
      </c>
      <c r="H9" s="76">
        <v>21</v>
      </c>
      <c r="I9" s="69">
        <v>22</v>
      </c>
      <c r="J9" s="20">
        <v>21</v>
      </c>
      <c r="K9" s="69">
        <v>28</v>
      </c>
      <c r="L9" s="76">
        <v>28</v>
      </c>
      <c r="M9" s="76">
        <v>30</v>
      </c>
      <c r="N9" s="20">
        <v>30</v>
      </c>
      <c r="O9" s="20">
        <f>J9+N9</f>
        <v>51</v>
      </c>
      <c r="P9" s="5">
        <v>4</v>
      </c>
      <c r="Q9" s="12">
        <f t="shared" ref="Q9:Q11" si="0">IF(O9=0,0,10^(0.89726074*LOG10(F9/148.0261)^2)*O9)</f>
        <v>96.120817130039171</v>
      </c>
      <c r="R9" s="51" t="s">
        <v>31</v>
      </c>
    </row>
    <row r="10" spans="1:18" x14ac:dyDescent="0.25">
      <c r="A10" s="5">
        <v>47</v>
      </c>
      <c r="B10" s="51" t="s">
        <v>109</v>
      </c>
      <c r="C10" s="51">
        <v>2006</v>
      </c>
      <c r="D10" s="51" t="s">
        <v>63</v>
      </c>
      <c r="E10" s="51" t="s">
        <v>30</v>
      </c>
      <c r="F10" s="62">
        <v>43.05</v>
      </c>
      <c r="G10" s="76">
        <v>20</v>
      </c>
      <c r="H10" s="76">
        <v>22</v>
      </c>
      <c r="I10" s="76">
        <v>24</v>
      </c>
      <c r="J10" s="20">
        <v>24</v>
      </c>
      <c r="K10" s="76">
        <v>35</v>
      </c>
      <c r="L10" s="69">
        <v>40</v>
      </c>
      <c r="M10" s="69">
        <v>40</v>
      </c>
      <c r="N10" s="20">
        <v>35</v>
      </c>
      <c r="O10" s="20">
        <f t="shared" ref="O10:O28" si="1">J10+N10</f>
        <v>59</v>
      </c>
      <c r="P10" s="5">
        <v>2</v>
      </c>
      <c r="Q10" s="12">
        <f t="shared" si="0"/>
        <v>106.90124641578211</v>
      </c>
      <c r="R10" s="51" t="s">
        <v>88</v>
      </c>
    </row>
    <row r="11" spans="1:18" x14ac:dyDescent="0.25">
      <c r="A11" s="5">
        <v>50</v>
      </c>
      <c r="B11" s="52" t="s">
        <v>110</v>
      </c>
      <c r="C11" s="52">
        <v>2003</v>
      </c>
      <c r="D11" s="52" t="s">
        <v>70</v>
      </c>
      <c r="E11" s="52" t="s">
        <v>67</v>
      </c>
      <c r="F11" s="62">
        <v>45</v>
      </c>
      <c r="G11" s="76">
        <v>22</v>
      </c>
      <c r="H11" s="76">
        <v>24</v>
      </c>
      <c r="I11" s="69">
        <v>26</v>
      </c>
      <c r="J11" s="20">
        <v>24</v>
      </c>
      <c r="K11" s="76">
        <v>32</v>
      </c>
      <c r="L11" s="76">
        <v>37</v>
      </c>
      <c r="M11" s="69">
        <v>40</v>
      </c>
      <c r="N11" s="20">
        <v>37</v>
      </c>
      <c r="O11" s="20">
        <f t="shared" si="1"/>
        <v>61</v>
      </c>
      <c r="P11" s="5">
        <v>3</v>
      </c>
      <c r="Q11" s="12">
        <f t="shared" si="0"/>
        <v>105.99233819149099</v>
      </c>
      <c r="R11" s="52" t="s">
        <v>71</v>
      </c>
    </row>
    <row r="12" spans="1:18" x14ac:dyDescent="0.25">
      <c r="A12" s="5">
        <v>51</v>
      </c>
      <c r="B12" s="56" t="s">
        <v>117</v>
      </c>
      <c r="C12" s="56">
        <v>2007</v>
      </c>
      <c r="D12" s="56" t="s">
        <v>43</v>
      </c>
      <c r="E12" s="58" t="s">
        <v>34</v>
      </c>
      <c r="F12" s="62">
        <v>45</v>
      </c>
      <c r="G12" s="76">
        <v>28</v>
      </c>
      <c r="H12" s="76">
        <v>31</v>
      </c>
      <c r="I12" s="76">
        <v>32</v>
      </c>
      <c r="J12" s="20">
        <v>32</v>
      </c>
      <c r="K12" s="76">
        <v>37</v>
      </c>
      <c r="L12" s="76">
        <v>40</v>
      </c>
      <c r="M12" s="76">
        <v>42</v>
      </c>
      <c r="N12" s="20">
        <v>42</v>
      </c>
      <c r="O12" s="20">
        <f t="shared" si="1"/>
        <v>74</v>
      </c>
      <c r="P12" s="5">
        <v>1</v>
      </c>
      <c r="Q12" s="12">
        <f>IF(O12=0,0,10^(0.89726074*LOG10(F12/148.0261)^2)*O12)</f>
        <v>128.58086928148086</v>
      </c>
      <c r="R12" s="56" t="s">
        <v>116</v>
      </c>
    </row>
    <row r="13" spans="1:18" x14ac:dyDescent="0.25">
      <c r="A13" s="5">
        <v>82</v>
      </c>
      <c r="B13" s="57" t="s">
        <v>119</v>
      </c>
      <c r="C13" s="57">
        <v>2007</v>
      </c>
      <c r="D13" s="57" t="s">
        <v>120</v>
      </c>
      <c r="E13" s="57" t="s">
        <v>67</v>
      </c>
      <c r="F13" s="62">
        <v>45</v>
      </c>
      <c r="G13" s="76">
        <v>19</v>
      </c>
      <c r="H13" s="76">
        <v>21</v>
      </c>
      <c r="I13" s="69">
        <v>22</v>
      </c>
      <c r="J13" s="20">
        <v>21</v>
      </c>
      <c r="K13" s="76">
        <v>26</v>
      </c>
      <c r="L13" s="76">
        <v>30</v>
      </c>
      <c r="M13" s="76">
        <v>32</v>
      </c>
      <c r="N13" s="20">
        <v>32</v>
      </c>
      <c r="O13" s="20">
        <f t="shared" si="1"/>
        <v>53</v>
      </c>
      <c r="P13" s="5">
        <v>5</v>
      </c>
      <c r="Q13" s="12">
        <f t="shared" ref="Q13" si="2">IF(O13=0,0,10^(0.89726074*LOG10(F13/148.0261)^2)*O13)</f>
        <v>92.091703674574134</v>
      </c>
      <c r="R13" s="57" t="s">
        <v>121</v>
      </c>
    </row>
    <row r="14" spans="1:18" x14ac:dyDescent="0.25">
      <c r="A14" s="85" t="s">
        <v>48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7"/>
    </row>
    <row r="15" spans="1:18" x14ac:dyDescent="0.25">
      <c r="A15" s="5">
        <v>17</v>
      </c>
      <c r="B15" s="56" t="s">
        <v>115</v>
      </c>
      <c r="C15" s="56">
        <v>2007</v>
      </c>
      <c r="D15" s="56" t="s">
        <v>43</v>
      </c>
      <c r="E15" s="56" t="s">
        <v>34</v>
      </c>
      <c r="F15" s="62">
        <v>47.5</v>
      </c>
      <c r="G15" s="76">
        <v>30</v>
      </c>
      <c r="H15" s="76">
        <v>34</v>
      </c>
      <c r="I15" s="76">
        <v>35</v>
      </c>
      <c r="J15" s="20">
        <v>35</v>
      </c>
      <c r="K15" s="76">
        <v>39</v>
      </c>
      <c r="L15" s="76">
        <v>42</v>
      </c>
      <c r="M15" s="69">
        <v>44</v>
      </c>
      <c r="N15" s="20">
        <v>42</v>
      </c>
      <c r="O15" s="20">
        <f t="shared" si="1"/>
        <v>77</v>
      </c>
      <c r="P15" s="5">
        <v>3</v>
      </c>
      <c r="Q15" s="12">
        <f>IF(O15=0,0,10^(0.89726074*LOG10(F15/148.0261)^2)*O15)</f>
        <v>127.39130251203369</v>
      </c>
      <c r="R15" s="56" t="s">
        <v>116</v>
      </c>
    </row>
    <row r="16" spans="1:18" x14ac:dyDescent="0.25">
      <c r="A16" s="5">
        <v>55</v>
      </c>
      <c r="B16" s="57" t="s">
        <v>122</v>
      </c>
      <c r="C16" s="57">
        <v>2007</v>
      </c>
      <c r="D16" s="57" t="s">
        <v>120</v>
      </c>
      <c r="E16" s="58" t="s">
        <v>67</v>
      </c>
      <c r="F16" s="62">
        <v>54.05</v>
      </c>
      <c r="G16" s="76">
        <v>25</v>
      </c>
      <c r="H16" s="76">
        <v>28</v>
      </c>
      <c r="I16" s="76">
        <v>31</v>
      </c>
      <c r="J16" s="20">
        <v>31</v>
      </c>
      <c r="K16" s="76">
        <v>35</v>
      </c>
      <c r="L16" s="76">
        <v>38</v>
      </c>
      <c r="M16" s="69">
        <v>41</v>
      </c>
      <c r="N16" s="20">
        <v>38</v>
      </c>
      <c r="O16" s="20">
        <f t="shared" si="1"/>
        <v>69</v>
      </c>
      <c r="P16" s="5">
        <v>4</v>
      </c>
      <c r="Q16" s="12">
        <f>IF(O16=0,0,10^(0.89726074*LOG10(F16/148.0261)^2)*O16)</f>
        <v>102.47639766135191</v>
      </c>
      <c r="R16" s="57" t="s">
        <v>121</v>
      </c>
    </row>
    <row r="17" spans="1:18" x14ac:dyDescent="0.25">
      <c r="A17" s="5">
        <v>56</v>
      </c>
      <c r="B17" s="42" t="s">
        <v>38</v>
      </c>
      <c r="C17" s="42">
        <v>2006</v>
      </c>
      <c r="D17" s="45" t="s">
        <v>44</v>
      </c>
      <c r="E17" s="42" t="s">
        <v>34</v>
      </c>
      <c r="F17" s="62">
        <v>54.5</v>
      </c>
      <c r="G17" s="76">
        <v>43</v>
      </c>
      <c r="H17" s="76">
        <v>46</v>
      </c>
      <c r="I17" s="69">
        <v>47</v>
      </c>
      <c r="J17" s="20">
        <v>46</v>
      </c>
      <c r="K17" s="76">
        <v>53</v>
      </c>
      <c r="L17" s="69">
        <v>55</v>
      </c>
      <c r="M17" s="69">
        <v>55</v>
      </c>
      <c r="N17" s="20">
        <v>53</v>
      </c>
      <c r="O17" s="20">
        <f t="shared" si="1"/>
        <v>99</v>
      </c>
      <c r="P17" s="5">
        <v>1</v>
      </c>
      <c r="Q17" s="12">
        <f>IF(O17=0,0,10^(0.89726074*LOG10(F17/148.0261)^2)*O17)</f>
        <v>146.08119404479001</v>
      </c>
      <c r="R17" s="42" t="s">
        <v>35</v>
      </c>
    </row>
    <row r="18" spans="1:18" x14ac:dyDescent="0.25">
      <c r="A18" s="5">
        <v>79</v>
      </c>
      <c r="B18" s="51" t="s">
        <v>28</v>
      </c>
      <c r="C18" s="51">
        <v>2005</v>
      </c>
      <c r="D18" s="51" t="s">
        <v>29</v>
      </c>
      <c r="E18" s="51" t="s">
        <v>30</v>
      </c>
      <c r="F18" s="62">
        <v>47</v>
      </c>
      <c r="G18" s="76">
        <v>32</v>
      </c>
      <c r="H18" s="69">
        <v>36</v>
      </c>
      <c r="I18" s="69">
        <v>36</v>
      </c>
      <c r="J18" s="20">
        <v>32</v>
      </c>
      <c r="K18" s="76">
        <v>42</v>
      </c>
      <c r="L18" s="76">
        <v>46</v>
      </c>
      <c r="M18" s="69">
        <v>47</v>
      </c>
      <c r="N18" s="20">
        <v>46</v>
      </c>
      <c r="O18" s="20">
        <f t="shared" si="1"/>
        <v>78</v>
      </c>
      <c r="P18" s="5">
        <v>2</v>
      </c>
      <c r="Q18" s="12">
        <f t="shared" ref="Q18" si="3">IF(O18=0,0,10^(0.89726074*LOG10(F18/148.0261)^2)*O18)</f>
        <v>130.26681077454421</v>
      </c>
      <c r="R18" s="51" t="s">
        <v>31</v>
      </c>
    </row>
    <row r="19" spans="1:18" x14ac:dyDescent="0.25">
      <c r="A19" s="85" t="s">
        <v>54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7"/>
    </row>
    <row r="20" spans="1:18" x14ac:dyDescent="0.25">
      <c r="A20" s="5">
        <v>3</v>
      </c>
      <c r="B20" s="42" t="s">
        <v>123</v>
      </c>
      <c r="C20" s="26">
        <v>2002</v>
      </c>
      <c r="D20" s="42" t="s">
        <v>120</v>
      </c>
      <c r="E20" s="42" t="s">
        <v>67</v>
      </c>
      <c r="F20" s="62">
        <v>63.1</v>
      </c>
      <c r="G20" s="76">
        <v>78</v>
      </c>
      <c r="H20" s="76">
        <v>82</v>
      </c>
      <c r="I20" s="40" t="s">
        <v>146</v>
      </c>
      <c r="J20" s="20">
        <v>82</v>
      </c>
      <c r="K20" s="76">
        <v>100</v>
      </c>
      <c r="L20" s="76">
        <v>105</v>
      </c>
      <c r="M20" s="76">
        <v>110</v>
      </c>
      <c r="N20" s="20">
        <v>110</v>
      </c>
      <c r="O20" s="20">
        <f t="shared" si="1"/>
        <v>192</v>
      </c>
      <c r="P20" s="5">
        <v>1</v>
      </c>
      <c r="Q20" s="12">
        <f>IF(O20=0,0,10^(0.89726074*LOG10(F20/148.0261)^2)*O20)</f>
        <v>254.88333207429071</v>
      </c>
      <c r="R20" s="42" t="s">
        <v>121</v>
      </c>
    </row>
    <row r="21" spans="1:18" x14ac:dyDescent="0.25">
      <c r="A21" s="5">
        <v>37</v>
      </c>
      <c r="B21" s="57" t="s">
        <v>32</v>
      </c>
      <c r="C21" s="57">
        <v>2005</v>
      </c>
      <c r="D21" s="57" t="s">
        <v>29</v>
      </c>
      <c r="E21" s="57" t="s">
        <v>30</v>
      </c>
      <c r="F21" s="62">
        <v>57.5</v>
      </c>
      <c r="G21" s="76">
        <v>43</v>
      </c>
      <c r="H21" s="76">
        <v>46</v>
      </c>
      <c r="I21" s="76">
        <v>49</v>
      </c>
      <c r="J21" s="20">
        <v>49</v>
      </c>
      <c r="K21" s="76">
        <v>55</v>
      </c>
      <c r="L21" s="76">
        <v>58</v>
      </c>
      <c r="M21" s="69">
        <v>61</v>
      </c>
      <c r="N21" s="20">
        <v>58</v>
      </c>
      <c r="O21" s="20">
        <f t="shared" si="1"/>
        <v>107</v>
      </c>
      <c r="P21" s="5">
        <v>2</v>
      </c>
      <c r="Q21" s="12">
        <f>IF(O21=0,0,10^(0.89726074*LOG10(F21/148.0261)^2)*O21)</f>
        <v>151.60272208443652</v>
      </c>
      <c r="R21" s="57" t="s">
        <v>31</v>
      </c>
    </row>
    <row r="22" spans="1:18" x14ac:dyDescent="0.25">
      <c r="A22" s="5">
        <v>77</v>
      </c>
      <c r="B22" s="52" t="s">
        <v>111</v>
      </c>
      <c r="C22" s="52">
        <v>2006</v>
      </c>
      <c r="D22" s="52" t="s">
        <v>66</v>
      </c>
      <c r="E22" s="52" t="s">
        <v>67</v>
      </c>
      <c r="F22" s="62">
        <v>58.3</v>
      </c>
      <c r="G22" s="76">
        <v>25</v>
      </c>
      <c r="H22" s="76">
        <v>26</v>
      </c>
      <c r="I22" s="76">
        <v>28</v>
      </c>
      <c r="J22" s="20">
        <v>28</v>
      </c>
      <c r="K22" s="76">
        <v>31</v>
      </c>
      <c r="L22" s="76">
        <v>33</v>
      </c>
      <c r="M22" s="76">
        <v>35</v>
      </c>
      <c r="N22" s="20">
        <v>35</v>
      </c>
      <c r="O22" s="20">
        <f t="shared" si="1"/>
        <v>63</v>
      </c>
      <c r="P22" s="5">
        <v>4</v>
      </c>
      <c r="Q22" s="12">
        <f t="shared" ref="Q22:Q23" si="4">IF(O22=0,0,10^(0.89726074*LOG10(F22/148.0261)^2)*O22)</f>
        <v>88.363684247607978</v>
      </c>
      <c r="R22" s="52" t="s">
        <v>68</v>
      </c>
    </row>
    <row r="23" spans="1:18" x14ac:dyDescent="0.25">
      <c r="A23" s="5">
        <v>95</v>
      </c>
      <c r="B23" s="61" t="s">
        <v>147</v>
      </c>
      <c r="C23" s="51">
        <v>2006</v>
      </c>
      <c r="D23" s="45" t="s">
        <v>29</v>
      </c>
      <c r="E23" s="61" t="s">
        <v>30</v>
      </c>
      <c r="F23" s="6">
        <v>57.65</v>
      </c>
      <c r="G23" s="76">
        <v>37</v>
      </c>
      <c r="H23" s="76">
        <v>40</v>
      </c>
      <c r="I23" s="69">
        <v>42</v>
      </c>
      <c r="J23" s="20">
        <v>40</v>
      </c>
      <c r="K23" s="76">
        <v>45</v>
      </c>
      <c r="L23" s="76">
        <v>47</v>
      </c>
      <c r="M23" s="76">
        <v>49</v>
      </c>
      <c r="N23" s="20">
        <v>49</v>
      </c>
      <c r="O23" s="20">
        <f t="shared" si="1"/>
        <v>89</v>
      </c>
      <c r="P23" s="5">
        <v>3</v>
      </c>
      <c r="Q23" s="12">
        <f t="shared" si="4"/>
        <v>125.85791549119631</v>
      </c>
      <c r="R23" s="64" t="s">
        <v>31</v>
      </c>
    </row>
    <row r="24" spans="1:18" x14ac:dyDescent="0.25">
      <c r="A24" s="85" t="s">
        <v>55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7"/>
    </row>
    <row r="25" spans="1:18" x14ac:dyDescent="0.25">
      <c r="A25" s="5">
        <v>42</v>
      </c>
      <c r="B25" s="55" t="s">
        <v>41</v>
      </c>
      <c r="C25" s="55">
        <v>2006</v>
      </c>
      <c r="D25" s="55" t="s">
        <v>39</v>
      </c>
      <c r="E25" s="55" t="s">
        <v>34</v>
      </c>
      <c r="F25" s="62">
        <v>69.25</v>
      </c>
      <c r="G25" s="76">
        <v>55</v>
      </c>
      <c r="H25" s="69">
        <v>58</v>
      </c>
      <c r="I25" s="69">
        <v>60</v>
      </c>
      <c r="J25" s="20">
        <v>55</v>
      </c>
      <c r="K25" s="76">
        <v>68</v>
      </c>
      <c r="L25" s="76">
        <v>71</v>
      </c>
      <c r="M25" s="69">
        <v>74</v>
      </c>
      <c r="N25" s="20">
        <v>71</v>
      </c>
      <c r="O25" s="20">
        <f t="shared" si="1"/>
        <v>126</v>
      </c>
      <c r="P25" s="5">
        <v>1</v>
      </c>
      <c r="Q25" s="12">
        <f>IF(O25=0,0,10^(0.89726074*LOG10(F25/148.0261)^2)*O25)</f>
        <v>157.773475859896</v>
      </c>
      <c r="R25" s="55" t="s">
        <v>40</v>
      </c>
    </row>
    <row r="26" spans="1:18" x14ac:dyDescent="0.25">
      <c r="A26" s="5">
        <v>45</v>
      </c>
      <c r="B26" s="52" t="s">
        <v>112</v>
      </c>
      <c r="C26" s="52">
        <v>2003</v>
      </c>
      <c r="D26" s="52" t="s">
        <v>70</v>
      </c>
      <c r="E26" s="52" t="s">
        <v>67</v>
      </c>
      <c r="F26" s="62">
        <v>80.5</v>
      </c>
      <c r="G26" s="76">
        <v>30</v>
      </c>
      <c r="H26" s="76">
        <v>33</v>
      </c>
      <c r="I26" s="76">
        <v>36</v>
      </c>
      <c r="J26" s="20">
        <v>36</v>
      </c>
      <c r="K26" s="76">
        <v>40</v>
      </c>
      <c r="L26" s="76">
        <v>45</v>
      </c>
      <c r="M26" s="69">
        <v>50</v>
      </c>
      <c r="N26" s="20">
        <v>45</v>
      </c>
      <c r="O26" s="20">
        <f t="shared" si="1"/>
        <v>81</v>
      </c>
      <c r="P26" s="5">
        <v>4</v>
      </c>
      <c r="Q26" s="12">
        <f t="shared" ref="Q26:Q29" si="5">IF(O26=0,0,10^(0.89726074*LOG10(F26/148.0261)^2)*O26)</f>
        <v>93.600407458846462</v>
      </c>
      <c r="R26" s="52" t="s">
        <v>71</v>
      </c>
    </row>
    <row r="27" spans="1:18" x14ac:dyDescent="0.25">
      <c r="A27" s="5">
        <v>49</v>
      </c>
      <c r="B27" s="55" t="s">
        <v>113</v>
      </c>
      <c r="C27" s="55">
        <v>2004</v>
      </c>
      <c r="D27" s="55" t="s">
        <v>44</v>
      </c>
      <c r="E27" s="55" t="s">
        <v>34</v>
      </c>
      <c r="F27" s="62">
        <v>70.900000000000006</v>
      </c>
      <c r="G27" s="76">
        <v>33</v>
      </c>
      <c r="H27" s="76">
        <v>36</v>
      </c>
      <c r="I27" s="69">
        <v>38</v>
      </c>
      <c r="J27" s="20">
        <v>36</v>
      </c>
      <c r="K27" s="40">
        <v>0</v>
      </c>
      <c r="L27" s="40">
        <v>0</v>
      </c>
      <c r="M27" s="40">
        <v>0</v>
      </c>
      <c r="N27" s="20">
        <v>0</v>
      </c>
      <c r="O27" s="20">
        <v>0</v>
      </c>
      <c r="P27" s="5" t="s">
        <v>148</v>
      </c>
      <c r="Q27" s="12"/>
      <c r="R27" s="55" t="s">
        <v>35</v>
      </c>
    </row>
    <row r="28" spans="1:18" x14ac:dyDescent="0.25">
      <c r="A28" s="5">
        <v>78</v>
      </c>
      <c r="B28" s="55" t="s">
        <v>114</v>
      </c>
      <c r="C28" s="55">
        <v>1990</v>
      </c>
      <c r="D28" s="55" t="s">
        <v>70</v>
      </c>
      <c r="E28" s="55" t="s">
        <v>67</v>
      </c>
      <c r="F28" s="62">
        <v>69.900000000000006</v>
      </c>
      <c r="G28" s="76">
        <v>30</v>
      </c>
      <c r="H28" s="69">
        <v>35</v>
      </c>
      <c r="I28" s="76">
        <v>35</v>
      </c>
      <c r="J28" s="20">
        <v>35</v>
      </c>
      <c r="K28" s="76">
        <v>50</v>
      </c>
      <c r="L28" s="76">
        <v>55</v>
      </c>
      <c r="M28" s="69">
        <v>60</v>
      </c>
      <c r="N28" s="20">
        <v>55</v>
      </c>
      <c r="O28" s="20">
        <f t="shared" si="1"/>
        <v>90</v>
      </c>
      <c r="P28" s="5">
        <v>3</v>
      </c>
      <c r="Q28" s="12">
        <f t="shared" si="5"/>
        <v>112.07753307359893</v>
      </c>
      <c r="R28" s="55" t="s">
        <v>71</v>
      </c>
    </row>
    <row r="29" spans="1:18" x14ac:dyDescent="0.25">
      <c r="A29" s="5">
        <v>81</v>
      </c>
      <c r="B29" s="51" t="s">
        <v>118</v>
      </c>
      <c r="C29" s="51">
        <v>2005</v>
      </c>
      <c r="D29" s="51" t="s">
        <v>43</v>
      </c>
      <c r="E29" s="51" t="s">
        <v>34</v>
      </c>
      <c r="F29" s="62">
        <v>88.35</v>
      </c>
      <c r="G29" s="76">
        <v>54</v>
      </c>
      <c r="H29" s="69">
        <v>59</v>
      </c>
      <c r="I29" s="69">
        <v>59</v>
      </c>
      <c r="J29" s="20">
        <v>54</v>
      </c>
      <c r="K29" s="76">
        <v>70</v>
      </c>
      <c r="L29" s="69">
        <v>74</v>
      </c>
      <c r="M29" s="69">
        <v>74</v>
      </c>
      <c r="N29" s="20">
        <v>70</v>
      </c>
      <c r="O29" s="20">
        <f>J29+N29</f>
        <v>124</v>
      </c>
      <c r="P29" s="5">
        <v>2</v>
      </c>
      <c r="Q29" s="12">
        <f t="shared" si="5"/>
        <v>137.56109139749023</v>
      </c>
      <c r="R29" s="51" t="s">
        <v>116</v>
      </c>
    </row>
    <row r="30" spans="1:18" x14ac:dyDescent="0.25">
      <c r="A30" s="93" t="s">
        <v>17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</row>
    <row r="31" spans="1:18" x14ac:dyDescent="0.25">
      <c r="A31" s="94" t="s">
        <v>15</v>
      </c>
      <c r="B31" s="94"/>
      <c r="C31" s="94" t="s">
        <v>14</v>
      </c>
      <c r="D31" s="94"/>
      <c r="E31" s="94"/>
      <c r="F31" s="95" t="s">
        <v>12</v>
      </c>
      <c r="G31" s="96"/>
      <c r="H31" s="88" t="s">
        <v>16</v>
      </c>
      <c r="I31" s="88"/>
      <c r="J31" s="97"/>
      <c r="K31" s="97"/>
      <c r="L31" s="97"/>
      <c r="M31" s="23"/>
      <c r="N31" s="23"/>
      <c r="O31" s="22"/>
      <c r="P31" s="33"/>
      <c r="Q31" s="33"/>
      <c r="R31" s="33"/>
    </row>
    <row r="32" spans="1:18" x14ac:dyDescent="0.25">
      <c r="A32" s="92" t="s">
        <v>13</v>
      </c>
      <c r="B32" s="92"/>
      <c r="C32" s="92" t="s">
        <v>36</v>
      </c>
      <c r="D32" s="92"/>
      <c r="E32" s="92"/>
      <c r="F32" s="89" t="s">
        <v>23</v>
      </c>
      <c r="G32" s="90"/>
      <c r="H32" s="98" t="s">
        <v>42</v>
      </c>
      <c r="I32" s="98"/>
      <c r="J32" s="99"/>
      <c r="K32" s="99"/>
      <c r="L32" s="99"/>
      <c r="M32" s="23"/>
      <c r="N32" s="23"/>
      <c r="O32" s="24"/>
      <c r="P32" s="7"/>
      <c r="Q32" s="8"/>
      <c r="R32" s="8"/>
    </row>
    <row r="33" spans="1:18" x14ac:dyDescent="0.25">
      <c r="A33" s="91" t="s">
        <v>33</v>
      </c>
      <c r="B33" s="90"/>
      <c r="C33" s="89" t="s">
        <v>150</v>
      </c>
      <c r="D33" s="91"/>
      <c r="E33" s="90"/>
      <c r="F33" s="117" t="s">
        <v>120</v>
      </c>
      <c r="G33" s="118"/>
      <c r="H33" s="100" t="s">
        <v>151</v>
      </c>
      <c r="I33" s="101"/>
      <c r="J33" s="32"/>
      <c r="K33" s="32"/>
      <c r="L33" s="32"/>
      <c r="M33" s="23"/>
      <c r="N33" s="23"/>
      <c r="O33" s="24"/>
      <c r="P33" s="7"/>
      <c r="Q33" s="8"/>
      <c r="R33" s="8"/>
    </row>
    <row r="34" spans="1:18" x14ac:dyDescent="0.25">
      <c r="A34" s="1" t="s">
        <v>18</v>
      </c>
      <c r="B34" s="9"/>
      <c r="C34" s="9"/>
      <c r="D34" s="9"/>
      <c r="E34" s="9"/>
      <c r="F34" s="10"/>
      <c r="G34" s="18"/>
      <c r="H34" s="18"/>
      <c r="I34" s="18"/>
      <c r="J34" s="18"/>
      <c r="K34" s="18"/>
      <c r="L34" s="18"/>
      <c r="M34" s="18"/>
      <c r="N34" s="18"/>
      <c r="O34" s="18"/>
      <c r="P34" s="11"/>
      <c r="Q34" s="9"/>
      <c r="R34" s="9"/>
    </row>
  </sheetData>
  <mergeCells count="34">
    <mergeCell ref="F33:G33"/>
    <mergeCell ref="A33:B33"/>
    <mergeCell ref="C33:E33"/>
    <mergeCell ref="H33:I33"/>
    <mergeCell ref="A14:R14"/>
    <mergeCell ref="F32:G32"/>
    <mergeCell ref="H32:I32"/>
    <mergeCell ref="J32:L32"/>
    <mergeCell ref="A32:B32"/>
    <mergeCell ref="C32:E32"/>
    <mergeCell ref="A7:R7"/>
    <mergeCell ref="A30:R30"/>
    <mergeCell ref="A8:R8"/>
    <mergeCell ref="A31:B31"/>
    <mergeCell ref="C31:E31"/>
    <mergeCell ref="F31:G31"/>
    <mergeCell ref="H31:I31"/>
    <mergeCell ref="J31:L31"/>
    <mergeCell ref="Q5:Q6"/>
    <mergeCell ref="A24:R24"/>
    <mergeCell ref="R5:R6"/>
    <mergeCell ref="A19:R19"/>
    <mergeCell ref="A2:R2"/>
    <mergeCell ref="A4:R4"/>
    <mergeCell ref="A5:A6"/>
    <mergeCell ref="B5:B6"/>
    <mergeCell ref="C5:C6"/>
    <mergeCell ref="D5:D6"/>
    <mergeCell ref="E5:E6"/>
    <mergeCell ref="F5:F6"/>
    <mergeCell ref="G5:J5"/>
    <mergeCell ref="K5:N5"/>
    <mergeCell ref="O5:O6"/>
    <mergeCell ref="P5:P6"/>
  </mergeCells>
  <pageMargins left="0.7" right="0.7" top="0.75" bottom="0.75" header="0.3" footer="0.3"/>
  <pageSetup paperSize="9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topLeftCell="A4" zoomScale="112" zoomScaleNormal="112" workbookViewId="0">
      <selection activeCell="R26" sqref="R26"/>
    </sheetView>
  </sheetViews>
  <sheetFormatPr defaultRowHeight="13.2" x14ac:dyDescent="0.25"/>
  <cols>
    <col min="1" max="1" width="4.109375" customWidth="1"/>
    <col min="2" max="2" width="20.109375" customWidth="1"/>
    <col min="3" max="3" width="5.44140625" customWidth="1"/>
    <col min="4" max="4" width="9.44140625" customWidth="1"/>
    <col min="5" max="5" width="5.44140625" customWidth="1"/>
    <col min="6" max="6" width="6.33203125" customWidth="1"/>
    <col min="7" max="7" width="6" style="15" customWidth="1"/>
    <col min="8" max="9" width="6.109375" style="19" customWidth="1"/>
    <col min="10" max="10" width="5.6640625" style="19" customWidth="1"/>
    <col min="11" max="11" width="5.5546875" style="19" customWidth="1"/>
    <col min="12" max="12" width="6.33203125" style="19" customWidth="1"/>
    <col min="13" max="13" width="6.109375" style="19" customWidth="1"/>
    <col min="14" max="14" width="5.44140625" style="19" customWidth="1"/>
    <col min="15" max="15" width="5.6640625" style="19" customWidth="1"/>
    <col min="16" max="16" width="4.109375" customWidth="1"/>
    <col min="17" max="17" width="6.6640625" customWidth="1"/>
    <col min="18" max="18" width="16.5546875" customWidth="1"/>
  </cols>
  <sheetData>
    <row r="1" spans="1:18" x14ac:dyDescent="0.25">
      <c r="A1" s="1" t="s">
        <v>18</v>
      </c>
      <c r="B1" s="2"/>
      <c r="C1" s="2"/>
      <c r="D1" s="2"/>
      <c r="E1" s="2"/>
      <c r="F1" s="3"/>
      <c r="G1" s="13"/>
      <c r="H1" s="16"/>
      <c r="I1" s="16"/>
      <c r="J1" s="16"/>
      <c r="K1" s="16"/>
      <c r="L1" s="16"/>
      <c r="M1" s="16"/>
      <c r="N1" s="16"/>
      <c r="O1" s="16"/>
      <c r="P1" s="4"/>
      <c r="Q1" s="2"/>
      <c r="R1" s="2"/>
    </row>
    <row r="2" spans="1:18" x14ac:dyDescent="0.2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13.8" x14ac:dyDescent="0.25">
      <c r="A3" s="119" t="s">
        <v>49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</row>
    <row r="4" spans="1:18" x14ac:dyDescent="0.2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</row>
    <row r="5" spans="1:18" ht="30.75" customHeight="1" x14ac:dyDescent="0.25">
      <c r="A5" s="105" t="s">
        <v>8</v>
      </c>
      <c r="B5" s="106" t="s">
        <v>14</v>
      </c>
      <c r="C5" s="112" t="s">
        <v>9</v>
      </c>
      <c r="D5" s="108" t="s">
        <v>11</v>
      </c>
      <c r="E5" s="108" t="s">
        <v>22</v>
      </c>
      <c r="F5" s="105" t="s">
        <v>10</v>
      </c>
      <c r="G5" s="110" t="s">
        <v>1</v>
      </c>
      <c r="H5" s="110"/>
      <c r="I5" s="110"/>
      <c r="J5" s="110"/>
      <c r="K5" s="110" t="s">
        <v>2</v>
      </c>
      <c r="L5" s="110"/>
      <c r="M5" s="110"/>
      <c r="N5" s="110"/>
      <c r="O5" s="111" t="s">
        <v>7</v>
      </c>
      <c r="P5" s="107" t="s">
        <v>20</v>
      </c>
      <c r="Q5" s="115" t="s">
        <v>19</v>
      </c>
      <c r="R5" s="114" t="s">
        <v>21</v>
      </c>
    </row>
    <row r="6" spans="1:18" ht="15.75" customHeight="1" x14ac:dyDescent="0.25">
      <c r="A6" s="105"/>
      <c r="B6" s="106"/>
      <c r="C6" s="113"/>
      <c r="D6" s="109"/>
      <c r="E6" s="109"/>
      <c r="F6" s="105"/>
      <c r="G6" s="14" t="s">
        <v>3</v>
      </c>
      <c r="H6" s="17" t="s">
        <v>4</v>
      </c>
      <c r="I6" s="17" t="s">
        <v>5</v>
      </c>
      <c r="J6" s="21" t="s">
        <v>6</v>
      </c>
      <c r="K6" s="17" t="s">
        <v>3</v>
      </c>
      <c r="L6" s="17" t="s">
        <v>4</v>
      </c>
      <c r="M6" s="17" t="s">
        <v>5</v>
      </c>
      <c r="N6" s="21" t="s">
        <v>6</v>
      </c>
      <c r="O6" s="111"/>
      <c r="P6" s="107"/>
      <c r="Q6" s="116"/>
      <c r="R6" s="114"/>
    </row>
    <row r="7" spans="1:18" x14ac:dyDescent="0.25">
      <c r="A7" s="85" t="s">
        <v>47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7"/>
    </row>
    <row r="8" spans="1:18" s="71" customFormat="1" hidden="1" x14ac:dyDescent="0.25">
      <c r="A8" s="65">
        <v>9</v>
      </c>
      <c r="B8" s="66" t="s">
        <v>137</v>
      </c>
      <c r="C8" s="66">
        <v>2006</v>
      </c>
      <c r="D8" s="66" t="s">
        <v>135</v>
      </c>
      <c r="E8" s="66" t="s">
        <v>30</v>
      </c>
      <c r="F8" s="74"/>
      <c r="G8" s="72"/>
      <c r="H8" s="69"/>
      <c r="I8" s="69"/>
      <c r="J8" s="69"/>
      <c r="K8" s="69"/>
      <c r="L8" s="69"/>
      <c r="M8" s="69"/>
      <c r="N8" s="69"/>
      <c r="O8" s="69"/>
      <c r="P8" s="65"/>
      <c r="Q8" s="70">
        <f t="shared" ref="Q8:Q13" si="0">IF(O8=0,0,10^(0.794358141*LOG10(F8/174.393)^2)*O8)</f>
        <v>0</v>
      </c>
      <c r="R8" s="66" t="s">
        <v>136</v>
      </c>
    </row>
    <row r="9" spans="1:18" x14ac:dyDescent="0.25">
      <c r="A9" s="5">
        <v>15</v>
      </c>
      <c r="B9" s="46" t="s">
        <v>124</v>
      </c>
      <c r="C9" s="46">
        <v>2007</v>
      </c>
      <c r="D9" s="46" t="s">
        <v>120</v>
      </c>
      <c r="E9" s="46" t="s">
        <v>67</v>
      </c>
      <c r="F9" s="62">
        <v>47.8</v>
      </c>
      <c r="G9" s="77">
        <v>30</v>
      </c>
      <c r="H9" s="76">
        <v>33</v>
      </c>
      <c r="I9" s="69">
        <v>36</v>
      </c>
      <c r="J9" s="20">
        <v>33</v>
      </c>
      <c r="K9" s="76">
        <v>45</v>
      </c>
      <c r="L9" s="76">
        <v>48</v>
      </c>
      <c r="M9" s="76">
        <v>50</v>
      </c>
      <c r="N9" s="20">
        <v>50</v>
      </c>
      <c r="O9" s="20">
        <f>J9+N9</f>
        <v>83</v>
      </c>
      <c r="P9" s="5">
        <v>3</v>
      </c>
      <c r="Q9" s="12">
        <f t="shared" si="0"/>
        <v>147.93184292572366</v>
      </c>
      <c r="R9" s="46" t="s">
        <v>121</v>
      </c>
    </row>
    <row r="10" spans="1:18" x14ac:dyDescent="0.25">
      <c r="A10" s="5">
        <v>30</v>
      </c>
      <c r="B10" s="51" t="s">
        <v>84</v>
      </c>
      <c r="C10" s="51">
        <v>2006</v>
      </c>
      <c r="D10" s="51" t="s">
        <v>66</v>
      </c>
      <c r="E10" s="51" t="s">
        <v>67</v>
      </c>
      <c r="F10" s="62">
        <v>46.9</v>
      </c>
      <c r="G10" s="77">
        <v>45</v>
      </c>
      <c r="H10" s="76">
        <v>48</v>
      </c>
      <c r="I10" s="69">
        <v>51</v>
      </c>
      <c r="J10" s="20">
        <v>48</v>
      </c>
      <c r="K10" s="76">
        <v>55</v>
      </c>
      <c r="L10" s="76">
        <v>60</v>
      </c>
      <c r="M10" s="69">
        <v>63</v>
      </c>
      <c r="N10" s="20">
        <v>60</v>
      </c>
      <c r="O10" s="20">
        <f>J10+N10</f>
        <v>108</v>
      </c>
      <c r="P10" s="5">
        <v>1</v>
      </c>
      <c r="Q10" s="12">
        <f t="shared" si="0"/>
        <v>195.8093316848709</v>
      </c>
      <c r="R10" s="51" t="s">
        <v>68</v>
      </c>
    </row>
    <row r="11" spans="1:18" s="71" customFormat="1" hidden="1" x14ac:dyDescent="0.25">
      <c r="A11" s="65">
        <v>63</v>
      </c>
      <c r="B11" s="66" t="s">
        <v>85</v>
      </c>
      <c r="C11" s="66">
        <v>2009</v>
      </c>
      <c r="D11" s="66" t="s">
        <v>45</v>
      </c>
      <c r="E11" s="66" t="s">
        <v>34</v>
      </c>
      <c r="F11" s="74"/>
      <c r="G11" s="72"/>
      <c r="H11" s="69"/>
      <c r="I11" s="69"/>
      <c r="J11" s="69"/>
      <c r="K11" s="69"/>
      <c r="L11" s="69"/>
      <c r="M11" s="69"/>
      <c r="N11" s="69"/>
      <c r="O11" s="20">
        <f>J11+N11</f>
        <v>0</v>
      </c>
      <c r="P11" s="65"/>
      <c r="Q11" s="70">
        <f t="shared" si="0"/>
        <v>0</v>
      </c>
      <c r="R11" s="66" t="s">
        <v>78</v>
      </c>
    </row>
    <row r="12" spans="1:18" x14ac:dyDescent="0.25">
      <c r="A12" s="5">
        <v>74</v>
      </c>
      <c r="B12" s="51" t="s">
        <v>86</v>
      </c>
      <c r="C12" s="51">
        <v>2009</v>
      </c>
      <c r="D12" s="55" t="s">
        <v>45</v>
      </c>
      <c r="E12" s="51" t="s">
        <v>34</v>
      </c>
      <c r="F12" s="62">
        <v>49</v>
      </c>
      <c r="G12" s="77">
        <v>18</v>
      </c>
      <c r="H12" s="76">
        <v>21</v>
      </c>
      <c r="I12" s="69">
        <v>23</v>
      </c>
      <c r="J12" s="20">
        <v>21</v>
      </c>
      <c r="K12" s="76">
        <v>25</v>
      </c>
      <c r="L12" s="76">
        <v>30</v>
      </c>
      <c r="M12" s="69">
        <v>33</v>
      </c>
      <c r="N12" s="20">
        <v>30</v>
      </c>
      <c r="O12" s="20">
        <f>J12+N12</f>
        <v>51</v>
      </c>
      <c r="P12" s="5">
        <v>4</v>
      </c>
      <c r="Q12" s="12">
        <f t="shared" si="0"/>
        <v>88.926185815605422</v>
      </c>
      <c r="R12" s="51" t="s">
        <v>78</v>
      </c>
    </row>
    <row r="13" spans="1:18" x14ac:dyDescent="0.25">
      <c r="A13" s="5">
        <v>84</v>
      </c>
      <c r="B13" s="51" t="s">
        <v>87</v>
      </c>
      <c r="C13" s="51">
        <v>2005</v>
      </c>
      <c r="D13" s="51" t="s">
        <v>63</v>
      </c>
      <c r="E13" s="51" t="s">
        <v>30</v>
      </c>
      <c r="F13" s="62">
        <v>47.2</v>
      </c>
      <c r="G13" s="77">
        <v>35</v>
      </c>
      <c r="H13" s="76">
        <v>40</v>
      </c>
      <c r="I13" s="40" t="s">
        <v>146</v>
      </c>
      <c r="J13" s="20">
        <v>40</v>
      </c>
      <c r="K13" s="76">
        <v>45</v>
      </c>
      <c r="L13" s="76">
        <v>48</v>
      </c>
      <c r="M13" s="40" t="s">
        <v>146</v>
      </c>
      <c r="N13" s="20">
        <v>48</v>
      </c>
      <c r="O13" s="20">
        <f>J13+N13</f>
        <v>88</v>
      </c>
      <c r="P13" s="5">
        <v>2</v>
      </c>
      <c r="Q13" s="12">
        <f t="shared" si="0"/>
        <v>158.63140333903385</v>
      </c>
      <c r="R13" s="51" t="s">
        <v>88</v>
      </c>
    </row>
    <row r="14" spans="1:18" x14ac:dyDescent="0.25">
      <c r="A14" s="85" t="s">
        <v>48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7"/>
    </row>
    <row r="15" spans="1:18" x14ac:dyDescent="0.25">
      <c r="A15" s="5">
        <v>20</v>
      </c>
      <c r="B15" s="57" t="s">
        <v>125</v>
      </c>
      <c r="C15" s="57">
        <v>2005</v>
      </c>
      <c r="D15" s="57" t="s">
        <v>120</v>
      </c>
      <c r="E15" s="57" t="s">
        <v>67</v>
      </c>
      <c r="F15" s="63">
        <v>50.5</v>
      </c>
      <c r="G15" s="77">
        <v>48</v>
      </c>
      <c r="H15" s="69">
        <v>50</v>
      </c>
      <c r="I15" s="76">
        <v>50</v>
      </c>
      <c r="J15" s="20">
        <v>50</v>
      </c>
      <c r="K15" s="76">
        <v>55</v>
      </c>
      <c r="L15" s="76">
        <v>59</v>
      </c>
      <c r="M15" s="69">
        <v>62</v>
      </c>
      <c r="N15" s="20">
        <v>59</v>
      </c>
      <c r="O15" s="20">
        <v>109</v>
      </c>
      <c r="P15" s="5">
        <v>1</v>
      </c>
      <c r="Q15" s="12">
        <f>IF(O15=0,0,10^(0.794358141*LOG10(F15/174.393)^2)*O15)</f>
        <v>185.16200916535649</v>
      </c>
      <c r="R15" s="57" t="s">
        <v>121</v>
      </c>
    </row>
    <row r="16" spans="1:18" x14ac:dyDescent="0.25">
      <c r="A16" s="5">
        <v>29</v>
      </c>
      <c r="B16" s="57" t="s">
        <v>126</v>
      </c>
      <c r="C16" s="57">
        <v>2005</v>
      </c>
      <c r="D16" s="57" t="s">
        <v>120</v>
      </c>
      <c r="E16" s="57" t="s">
        <v>67</v>
      </c>
      <c r="F16" s="63">
        <v>53.5</v>
      </c>
      <c r="G16" s="77">
        <v>30</v>
      </c>
      <c r="H16" s="76">
        <v>33</v>
      </c>
      <c r="I16" s="76">
        <v>35</v>
      </c>
      <c r="J16" s="20">
        <v>35</v>
      </c>
      <c r="K16" s="76">
        <v>38</v>
      </c>
      <c r="L16" s="76">
        <v>42</v>
      </c>
      <c r="M16" s="76">
        <v>45</v>
      </c>
      <c r="N16" s="20">
        <v>45</v>
      </c>
      <c r="O16" s="20">
        <f>J16+N16</f>
        <v>80</v>
      </c>
      <c r="P16" s="5">
        <v>2</v>
      </c>
      <c r="Q16" s="12">
        <f>IF(O16=0,0,10^(0.794358141*LOG10(F16/174.393)^2)*O16)</f>
        <v>129.50403299305978</v>
      </c>
      <c r="R16" s="57" t="s">
        <v>121</v>
      </c>
    </row>
    <row r="17" spans="1:18" x14ac:dyDescent="0.25">
      <c r="A17" s="5">
        <v>86</v>
      </c>
      <c r="B17" s="60" t="s">
        <v>143</v>
      </c>
      <c r="C17" s="51">
        <v>2005</v>
      </c>
      <c r="D17" s="60" t="s">
        <v>44</v>
      </c>
      <c r="E17" s="60" t="s">
        <v>34</v>
      </c>
      <c r="F17" s="63">
        <v>55</v>
      </c>
      <c r="G17" s="77">
        <v>25</v>
      </c>
      <c r="H17" s="76">
        <v>29</v>
      </c>
      <c r="I17" s="76">
        <v>31</v>
      </c>
      <c r="J17" s="20">
        <v>31</v>
      </c>
      <c r="K17" s="76">
        <v>35</v>
      </c>
      <c r="L17" s="76">
        <v>38</v>
      </c>
      <c r="M17" s="69">
        <v>40</v>
      </c>
      <c r="N17" s="20">
        <v>38</v>
      </c>
      <c r="O17" s="20">
        <f>J17+N17</f>
        <v>69</v>
      </c>
      <c r="P17" s="5">
        <v>3</v>
      </c>
      <c r="Q17" s="12">
        <f>IF(O17=0,0,10^(0.794358141*LOG10(F17/174.393)^2)*O17)</f>
        <v>109.23610684303378</v>
      </c>
      <c r="R17" s="60" t="s">
        <v>35</v>
      </c>
    </row>
    <row r="18" spans="1:18" x14ac:dyDescent="0.25">
      <c r="A18" s="85" t="s">
        <v>50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7"/>
    </row>
    <row r="19" spans="1:18" x14ac:dyDescent="0.25">
      <c r="A19" s="5">
        <v>22</v>
      </c>
      <c r="B19" s="51" t="s">
        <v>90</v>
      </c>
      <c r="C19" s="51">
        <v>2007</v>
      </c>
      <c r="D19" s="45" t="s">
        <v>44</v>
      </c>
      <c r="E19" s="51" t="s">
        <v>34</v>
      </c>
      <c r="F19" s="63">
        <v>59</v>
      </c>
      <c r="G19" s="77">
        <v>40</v>
      </c>
      <c r="H19" s="76">
        <v>44</v>
      </c>
      <c r="I19" s="76">
        <v>46</v>
      </c>
      <c r="J19" s="20">
        <v>46</v>
      </c>
      <c r="K19" s="76">
        <v>54</v>
      </c>
      <c r="L19" s="76">
        <v>57</v>
      </c>
      <c r="M19" s="69">
        <v>59</v>
      </c>
      <c r="N19" s="20">
        <v>57</v>
      </c>
      <c r="O19" s="20">
        <f t="shared" ref="O19:O26" si="1">J19+N19</f>
        <v>103</v>
      </c>
      <c r="P19" s="5">
        <v>6</v>
      </c>
      <c r="Q19" s="12">
        <f t="shared" ref="Q19:Q26" si="2">IF(O19=0,0,10^(0.794358141*LOG10(F19/174.393)^2)*O19)</f>
        <v>154.46028914015253</v>
      </c>
      <c r="R19" s="51" t="s">
        <v>35</v>
      </c>
    </row>
    <row r="20" spans="1:18" x14ac:dyDescent="0.25">
      <c r="A20" s="5">
        <v>28</v>
      </c>
      <c r="B20" s="57" t="s">
        <v>127</v>
      </c>
      <c r="C20" s="57">
        <v>2007</v>
      </c>
      <c r="D20" s="45" t="s">
        <v>120</v>
      </c>
      <c r="E20" s="57" t="s">
        <v>67</v>
      </c>
      <c r="F20" s="63">
        <v>59.2</v>
      </c>
      <c r="G20" s="77">
        <v>35</v>
      </c>
      <c r="H20" s="69">
        <v>38</v>
      </c>
      <c r="I20" s="76">
        <v>40</v>
      </c>
      <c r="J20" s="20">
        <v>40</v>
      </c>
      <c r="K20" s="76">
        <v>45</v>
      </c>
      <c r="L20" s="76">
        <v>49</v>
      </c>
      <c r="M20" s="76">
        <v>51</v>
      </c>
      <c r="N20" s="20">
        <v>51</v>
      </c>
      <c r="O20" s="20">
        <f t="shared" si="1"/>
        <v>91</v>
      </c>
      <c r="P20" s="5">
        <v>7</v>
      </c>
      <c r="Q20" s="12">
        <f t="shared" si="2"/>
        <v>136.1205608032692</v>
      </c>
      <c r="R20" s="57" t="s">
        <v>121</v>
      </c>
    </row>
    <row r="21" spans="1:18" x14ac:dyDescent="0.25">
      <c r="A21" s="5">
        <v>33</v>
      </c>
      <c r="B21" s="43" t="s">
        <v>89</v>
      </c>
      <c r="C21" s="30">
        <v>2008</v>
      </c>
      <c r="D21" s="44" t="s">
        <v>63</v>
      </c>
      <c r="E21" s="43" t="s">
        <v>30</v>
      </c>
      <c r="F21" s="63">
        <v>58.05</v>
      </c>
      <c r="G21" s="77">
        <v>28</v>
      </c>
      <c r="H21" s="76">
        <v>30</v>
      </c>
      <c r="I21" s="76">
        <v>32</v>
      </c>
      <c r="J21" s="20">
        <v>32</v>
      </c>
      <c r="K21" s="76">
        <v>40</v>
      </c>
      <c r="L21" s="76">
        <v>43</v>
      </c>
      <c r="M21" s="69">
        <v>45</v>
      </c>
      <c r="N21" s="20">
        <v>43</v>
      </c>
      <c r="O21" s="20">
        <f t="shared" si="1"/>
        <v>75</v>
      </c>
      <c r="P21" s="5">
        <v>8</v>
      </c>
      <c r="Q21" s="12">
        <f t="shared" si="2"/>
        <v>113.85497100636758</v>
      </c>
      <c r="R21" s="43" t="s">
        <v>88</v>
      </c>
    </row>
    <row r="22" spans="1:18" x14ac:dyDescent="0.25">
      <c r="A22" s="5">
        <v>34</v>
      </c>
      <c r="B22" s="57" t="s">
        <v>128</v>
      </c>
      <c r="C22" s="57">
        <v>2008</v>
      </c>
      <c r="D22" s="45" t="s">
        <v>120</v>
      </c>
      <c r="E22" s="57" t="s">
        <v>67</v>
      </c>
      <c r="F22" s="63">
        <v>58.7</v>
      </c>
      <c r="G22" s="77">
        <v>45</v>
      </c>
      <c r="H22" s="69">
        <v>49</v>
      </c>
      <c r="I22" s="76">
        <v>50</v>
      </c>
      <c r="J22" s="20">
        <v>50</v>
      </c>
      <c r="K22" s="76">
        <v>60</v>
      </c>
      <c r="L22" s="76">
        <v>64</v>
      </c>
      <c r="M22" s="69">
        <v>68</v>
      </c>
      <c r="N22" s="20">
        <v>64</v>
      </c>
      <c r="O22" s="20">
        <f t="shared" si="1"/>
        <v>114</v>
      </c>
      <c r="P22" s="5">
        <v>4</v>
      </c>
      <c r="Q22" s="12">
        <f t="shared" si="2"/>
        <v>171.61050304937544</v>
      </c>
      <c r="R22" s="57" t="s">
        <v>121</v>
      </c>
    </row>
    <row r="23" spans="1:18" x14ac:dyDescent="0.25">
      <c r="A23" s="5">
        <v>61</v>
      </c>
      <c r="B23" s="51" t="s">
        <v>91</v>
      </c>
      <c r="C23" s="51">
        <v>2005</v>
      </c>
      <c r="D23" s="51" t="s">
        <v>29</v>
      </c>
      <c r="E23" s="51" t="s">
        <v>30</v>
      </c>
      <c r="F23" s="63">
        <v>59</v>
      </c>
      <c r="G23" s="77">
        <v>46</v>
      </c>
      <c r="H23" s="76">
        <v>48</v>
      </c>
      <c r="I23" s="76">
        <v>50</v>
      </c>
      <c r="J23" s="20">
        <v>50</v>
      </c>
      <c r="K23" s="76">
        <v>60</v>
      </c>
      <c r="L23" s="76">
        <v>63</v>
      </c>
      <c r="M23" s="76">
        <v>64</v>
      </c>
      <c r="N23" s="20">
        <v>64</v>
      </c>
      <c r="O23" s="20">
        <f t="shared" si="1"/>
        <v>114</v>
      </c>
      <c r="P23" s="5">
        <v>5</v>
      </c>
      <c r="Q23" s="12">
        <f t="shared" si="2"/>
        <v>170.95604817453773</v>
      </c>
      <c r="R23" s="51" t="s">
        <v>31</v>
      </c>
    </row>
    <row r="24" spans="1:18" x14ac:dyDescent="0.25">
      <c r="A24" s="5">
        <v>64</v>
      </c>
      <c r="B24" s="51" t="s">
        <v>129</v>
      </c>
      <c r="C24" s="51">
        <v>2006</v>
      </c>
      <c r="D24" s="51" t="s">
        <v>120</v>
      </c>
      <c r="E24" s="51" t="s">
        <v>67</v>
      </c>
      <c r="F24" s="62">
        <v>60.8</v>
      </c>
      <c r="G24" s="76">
        <v>55</v>
      </c>
      <c r="H24" s="76">
        <v>60</v>
      </c>
      <c r="I24" s="76">
        <v>64</v>
      </c>
      <c r="J24" s="20">
        <v>64</v>
      </c>
      <c r="K24" s="76">
        <v>68</v>
      </c>
      <c r="L24" s="76">
        <v>72</v>
      </c>
      <c r="M24" s="40" t="s">
        <v>148</v>
      </c>
      <c r="N24" s="20">
        <v>72</v>
      </c>
      <c r="O24" s="20">
        <f t="shared" si="1"/>
        <v>136</v>
      </c>
      <c r="P24" s="5">
        <v>1</v>
      </c>
      <c r="Q24" s="12">
        <f t="shared" si="2"/>
        <v>199.47764870600278</v>
      </c>
      <c r="R24" s="51" t="s">
        <v>121</v>
      </c>
    </row>
    <row r="25" spans="1:18" x14ac:dyDescent="0.25">
      <c r="A25" s="5">
        <v>70</v>
      </c>
      <c r="B25" s="51" t="s">
        <v>92</v>
      </c>
      <c r="C25" s="51">
        <v>2004</v>
      </c>
      <c r="D25" s="51" t="s">
        <v>29</v>
      </c>
      <c r="E25" s="51" t="s">
        <v>30</v>
      </c>
      <c r="F25" s="63">
        <v>58.2</v>
      </c>
      <c r="G25" s="77">
        <v>48</v>
      </c>
      <c r="H25" s="69">
        <v>51</v>
      </c>
      <c r="I25" s="76">
        <v>51</v>
      </c>
      <c r="J25" s="20">
        <v>51</v>
      </c>
      <c r="K25" s="76">
        <v>64</v>
      </c>
      <c r="L25" s="76">
        <v>67</v>
      </c>
      <c r="M25" s="69">
        <v>70</v>
      </c>
      <c r="N25" s="20">
        <v>67</v>
      </c>
      <c r="O25" s="20">
        <f t="shared" si="1"/>
        <v>118</v>
      </c>
      <c r="P25" s="5">
        <v>3</v>
      </c>
      <c r="Q25" s="12">
        <f t="shared" si="2"/>
        <v>178.7817205170897</v>
      </c>
      <c r="R25" s="51" t="s">
        <v>31</v>
      </c>
    </row>
    <row r="26" spans="1:18" x14ac:dyDescent="0.25">
      <c r="A26" s="5">
        <v>95</v>
      </c>
      <c r="B26" s="61" t="s">
        <v>145</v>
      </c>
      <c r="C26" s="51">
        <v>2004</v>
      </c>
      <c r="D26" s="61" t="s">
        <v>29</v>
      </c>
      <c r="E26" s="61" t="s">
        <v>30</v>
      </c>
      <c r="F26" s="63">
        <v>56.8</v>
      </c>
      <c r="G26" s="77">
        <v>55</v>
      </c>
      <c r="H26" s="76">
        <v>57</v>
      </c>
      <c r="I26" s="69">
        <v>60</v>
      </c>
      <c r="J26" s="20">
        <v>57</v>
      </c>
      <c r="K26" s="76">
        <v>65</v>
      </c>
      <c r="L26" s="69">
        <v>68</v>
      </c>
      <c r="M26" s="76">
        <v>68</v>
      </c>
      <c r="N26" s="25">
        <v>68</v>
      </c>
      <c r="O26" s="20">
        <f t="shared" si="1"/>
        <v>125</v>
      </c>
      <c r="P26" s="5">
        <v>2</v>
      </c>
      <c r="Q26" s="12">
        <f t="shared" si="2"/>
        <v>192.950977648486</v>
      </c>
      <c r="R26" s="64" t="s">
        <v>31</v>
      </c>
    </row>
    <row r="27" spans="1:18" x14ac:dyDescent="0.25">
      <c r="A27" s="93" t="s">
        <v>17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</row>
    <row r="28" spans="1:18" x14ac:dyDescent="0.25">
      <c r="A28" s="94" t="s">
        <v>15</v>
      </c>
      <c r="B28" s="94"/>
      <c r="C28" s="94" t="s">
        <v>14</v>
      </c>
      <c r="D28" s="94"/>
      <c r="E28" s="94"/>
      <c r="F28" s="95" t="s">
        <v>12</v>
      </c>
      <c r="G28" s="96"/>
      <c r="H28" s="88" t="s">
        <v>16</v>
      </c>
      <c r="I28" s="88"/>
      <c r="J28" s="48"/>
      <c r="K28" s="48"/>
      <c r="L28" s="48"/>
      <c r="M28" s="48"/>
      <c r="N28" s="48"/>
      <c r="O28" s="48"/>
      <c r="P28" s="49"/>
      <c r="Q28" s="50"/>
      <c r="R28" s="47"/>
    </row>
    <row r="29" spans="1:18" x14ac:dyDescent="0.25">
      <c r="A29" s="92" t="s">
        <v>13</v>
      </c>
      <c r="B29" s="92"/>
      <c r="C29" s="92" t="s">
        <v>36</v>
      </c>
      <c r="D29" s="92"/>
      <c r="E29" s="92"/>
      <c r="F29" s="89" t="s">
        <v>23</v>
      </c>
      <c r="G29" s="90"/>
      <c r="H29" s="98" t="s">
        <v>37</v>
      </c>
      <c r="I29" s="98"/>
    </row>
    <row r="30" spans="1:18" x14ac:dyDescent="0.25">
      <c r="A30" s="91" t="s">
        <v>33</v>
      </c>
      <c r="B30" s="90"/>
      <c r="C30" s="89" t="s">
        <v>150</v>
      </c>
      <c r="D30" s="91"/>
      <c r="E30" s="90"/>
      <c r="F30" s="89" t="s">
        <v>120</v>
      </c>
      <c r="G30" s="90"/>
      <c r="H30" s="100" t="s">
        <v>151</v>
      </c>
      <c r="I30" s="101"/>
    </row>
  </sheetData>
  <mergeCells count="31">
    <mergeCell ref="A7:R7"/>
    <mergeCell ref="R5:R6"/>
    <mergeCell ref="F5:F6"/>
    <mergeCell ref="G5:J5"/>
    <mergeCell ref="A14:R14"/>
    <mergeCell ref="A2:R2"/>
    <mergeCell ref="A3:R3"/>
    <mergeCell ref="A4:R4"/>
    <mergeCell ref="A5:A6"/>
    <mergeCell ref="B5:B6"/>
    <mergeCell ref="C5:C6"/>
    <mergeCell ref="D5:D6"/>
    <mergeCell ref="E5:E6"/>
    <mergeCell ref="K5:N5"/>
    <mergeCell ref="O5:O6"/>
    <mergeCell ref="P5:P6"/>
    <mergeCell ref="Q5:Q6"/>
    <mergeCell ref="A18:R18"/>
    <mergeCell ref="A30:B30"/>
    <mergeCell ref="A27:R27"/>
    <mergeCell ref="A28:B28"/>
    <mergeCell ref="C28:E28"/>
    <mergeCell ref="F28:G28"/>
    <mergeCell ref="H28:I28"/>
    <mergeCell ref="A29:B29"/>
    <mergeCell ref="C29:E29"/>
    <mergeCell ref="F29:G29"/>
    <mergeCell ref="H29:I29"/>
    <mergeCell ref="C30:E30"/>
    <mergeCell ref="F30:G30"/>
    <mergeCell ref="H30:I30"/>
  </mergeCells>
  <pageMargins left="0.7" right="0.7" top="0.75" bottom="0.75" header="0.3" footer="0.3"/>
  <pageSetup paperSize="9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opLeftCell="A4" zoomScale="110" zoomScaleNormal="110" workbookViewId="0">
      <selection activeCell="S23" sqref="S23"/>
    </sheetView>
  </sheetViews>
  <sheetFormatPr defaultRowHeight="13.2" x14ac:dyDescent="0.25"/>
  <cols>
    <col min="1" max="1" width="4.33203125" customWidth="1"/>
    <col min="2" max="2" width="17.109375" customWidth="1"/>
    <col min="3" max="3" width="6.5546875" customWidth="1"/>
    <col min="4" max="4" width="9.109375" customWidth="1"/>
    <col min="5" max="5" width="5.44140625" customWidth="1"/>
    <col min="6" max="6" width="5.33203125" customWidth="1"/>
    <col min="7" max="7" width="6.44140625" customWidth="1"/>
    <col min="8" max="8" width="6" customWidth="1"/>
    <col min="9" max="9" width="6.5546875" customWidth="1"/>
    <col min="10" max="10" width="6.33203125" customWidth="1"/>
    <col min="11" max="11" width="5.6640625" customWidth="1"/>
    <col min="12" max="12" width="6.33203125" customWidth="1"/>
    <col min="13" max="13" width="6.109375" customWidth="1"/>
    <col min="14" max="14" width="6.33203125" customWidth="1"/>
    <col min="15" max="15" width="5.88671875" customWidth="1"/>
    <col min="16" max="16" width="4.5546875" customWidth="1"/>
    <col min="17" max="17" width="7" customWidth="1"/>
    <col min="18" max="18" width="18.44140625" customWidth="1"/>
  </cols>
  <sheetData>
    <row r="1" spans="1:18" x14ac:dyDescent="0.25">
      <c r="A1" s="1" t="s">
        <v>18</v>
      </c>
      <c r="B1" s="2"/>
      <c r="C1" s="2"/>
      <c r="D1" s="2"/>
      <c r="E1" s="2"/>
      <c r="F1" s="3"/>
      <c r="G1" s="16"/>
      <c r="H1" s="16"/>
      <c r="I1" s="16"/>
      <c r="J1" s="16"/>
      <c r="K1" s="16"/>
      <c r="L1" s="16"/>
      <c r="M1" s="16"/>
      <c r="N1" s="16"/>
      <c r="O1" s="16"/>
      <c r="P1" s="4"/>
      <c r="Q1" s="2"/>
      <c r="R1" s="2"/>
    </row>
    <row r="2" spans="1:18" x14ac:dyDescent="0.2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x14ac:dyDescent="0.25">
      <c r="A3" s="103" t="s">
        <v>60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4" spans="1:18" x14ac:dyDescent="0.2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</row>
    <row r="5" spans="1:18" ht="38.25" customHeight="1" x14ac:dyDescent="0.25">
      <c r="A5" s="105" t="s">
        <v>8</v>
      </c>
      <c r="B5" s="106" t="s">
        <v>14</v>
      </c>
      <c r="C5" s="112" t="s">
        <v>9</v>
      </c>
      <c r="D5" s="108" t="s">
        <v>11</v>
      </c>
      <c r="E5" s="108" t="s">
        <v>22</v>
      </c>
      <c r="F5" s="105" t="s">
        <v>10</v>
      </c>
      <c r="G5" s="110" t="s">
        <v>1</v>
      </c>
      <c r="H5" s="110"/>
      <c r="I5" s="110"/>
      <c r="J5" s="110"/>
      <c r="K5" s="110" t="s">
        <v>2</v>
      </c>
      <c r="L5" s="110"/>
      <c r="M5" s="110"/>
      <c r="N5" s="110"/>
      <c r="O5" s="111" t="s">
        <v>7</v>
      </c>
      <c r="P5" s="107" t="s">
        <v>20</v>
      </c>
      <c r="Q5" s="115" t="s">
        <v>19</v>
      </c>
      <c r="R5" s="114" t="s">
        <v>21</v>
      </c>
    </row>
    <row r="6" spans="1:18" ht="18" customHeight="1" x14ac:dyDescent="0.25">
      <c r="A6" s="105"/>
      <c r="B6" s="106"/>
      <c r="C6" s="113"/>
      <c r="D6" s="109"/>
      <c r="E6" s="109"/>
      <c r="F6" s="105"/>
      <c r="G6" s="17" t="s">
        <v>3</v>
      </c>
      <c r="H6" s="17" t="s">
        <v>4</v>
      </c>
      <c r="I6" s="17" t="s">
        <v>5</v>
      </c>
      <c r="J6" s="21" t="s">
        <v>6</v>
      </c>
      <c r="K6" s="17" t="s">
        <v>3</v>
      </c>
      <c r="L6" s="17" t="s">
        <v>4</v>
      </c>
      <c r="M6" s="17" t="s">
        <v>5</v>
      </c>
      <c r="N6" s="21" t="s">
        <v>6</v>
      </c>
      <c r="O6" s="111"/>
      <c r="P6" s="107"/>
      <c r="Q6" s="116"/>
      <c r="R6" s="114"/>
    </row>
    <row r="7" spans="1:18" x14ac:dyDescent="0.25">
      <c r="A7" s="85" t="s">
        <v>51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7"/>
    </row>
    <row r="8" spans="1:18" s="71" customFormat="1" hidden="1" x14ac:dyDescent="0.25">
      <c r="A8" s="65">
        <v>8</v>
      </c>
      <c r="B8" s="66" t="s">
        <v>138</v>
      </c>
      <c r="C8" s="66">
        <v>2004</v>
      </c>
      <c r="D8" s="66" t="s">
        <v>135</v>
      </c>
      <c r="E8" s="66" t="s">
        <v>30</v>
      </c>
      <c r="F8" s="74"/>
      <c r="G8" s="69"/>
      <c r="H8" s="69"/>
      <c r="I8" s="69"/>
      <c r="J8" s="69"/>
      <c r="K8" s="69"/>
      <c r="L8" s="69"/>
      <c r="M8" s="69"/>
      <c r="N8" s="69"/>
      <c r="O8" s="20">
        <f>J8+N8</f>
        <v>0</v>
      </c>
      <c r="P8" s="65"/>
      <c r="Q8" s="70">
        <f>IF(O8=0,0,10^(0.794358141*LOG10(F8/174.393)^2)*O8)</f>
        <v>0</v>
      </c>
      <c r="R8" s="66" t="s">
        <v>136</v>
      </c>
    </row>
    <row r="9" spans="1:18" x14ac:dyDescent="0.25">
      <c r="A9" s="5">
        <v>58</v>
      </c>
      <c r="B9" s="43" t="s">
        <v>93</v>
      </c>
      <c r="C9" s="27">
        <v>2008</v>
      </c>
      <c r="D9" s="28" t="s">
        <v>39</v>
      </c>
      <c r="E9" s="28" t="s">
        <v>34</v>
      </c>
      <c r="F9" s="62">
        <v>61.6</v>
      </c>
      <c r="G9" s="76">
        <v>30</v>
      </c>
      <c r="H9" s="76">
        <v>35</v>
      </c>
      <c r="I9" s="69">
        <v>38</v>
      </c>
      <c r="J9" s="20">
        <v>35</v>
      </c>
      <c r="K9" s="76">
        <v>40</v>
      </c>
      <c r="L9" s="76">
        <v>45</v>
      </c>
      <c r="M9" s="76">
        <v>50</v>
      </c>
      <c r="N9" s="20">
        <v>50</v>
      </c>
      <c r="O9" s="20">
        <f>J9+N9</f>
        <v>85</v>
      </c>
      <c r="P9" s="5">
        <v>3</v>
      </c>
      <c r="Q9" s="12">
        <f>IF(O9=0,0,10^(0.794358141*LOG10(F9/174.393)^2)*O9)</f>
        <v>123.50154025527624</v>
      </c>
      <c r="R9" s="28" t="s">
        <v>40</v>
      </c>
    </row>
    <row r="10" spans="1:18" x14ac:dyDescent="0.25">
      <c r="A10" s="5">
        <v>60</v>
      </c>
      <c r="B10" s="61" t="s">
        <v>94</v>
      </c>
      <c r="C10" s="61">
        <v>2007</v>
      </c>
      <c r="D10" s="61" t="s">
        <v>39</v>
      </c>
      <c r="E10" s="61" t="s">
        <v>34</v>
      </c>
      <c r="F10" s="62">
        <v>66.400000000000006</v>
      </c>
      <c r="G10" s="76">
        <v>50</v>
      </c>
      <c r="H10" s="76">
        <v>55</v>
      </c>
      <c r="I10" s="76">
        <v>58</v>
      </c>
      <c r="J10" s="20">
        <v>58</v>
      </c>
      <c r="K10" s="76">
        <v>70</v>
      </c>
      <c r="L10" s="76">
        <v>73</v>
      </c>
      <c r="M10" s="69">
        <v>75</v>
      </c>
      <c r="N10" s="20">
        <v>73</v>
      </c>
      <c r="O10" s="20">
        <f>J10+N10</f>
        <v>131</v>
      </c>
      <c r="P10" s="5">
        <v>1</v>
      </c>
      <c r="Q10" s="12">
        <f>IF(O10=0,0,10^(0.794358141*LOG10(F10/174.393)^2)*O10)</f>
        <v>180.70492784067622</v>
      </c>
      <c r="R10" s="61" t="s">
        <v>40</v>
      </c>
    </row>
    <row r="11" spans="1:18" s="82" customFormat="1" x14ac:dyDescent="0.25">
      <c r="A11" s="79"/>
      <c r="B11" s="80" t="s">
        <v>144</v>
      </c>
      <c r="C11" s="80">
        <v>2003</v>
      </c>
      <c r="D11" s="80" t="s">
        <v>70</v>
      </c>
      <c r="E11" s="80" t="s">
        <v>67</v>
      </c>
      <c r="F11" s="75">
        <v>63</v>
      </c>
      <c r="G11" s="76">
        <v>40</v>
      </c>
      <c r="H11" s="76">
        <v>45</v>
      </c>
      <c r="I11" s="76">
        <v>50</v>
      </c>
      <c r="J11" s="20">
        <v>50</v>
      </c>
      <c r="K11" s="76">
        <v>50</v>
      </c>
      <c r="L11" s="76">
        <v>55</v>
      </c>
      <c r="M11" s="76">
        <v>60</v>
      </c>
      <c r="N11" s="20">
        <v>60</v>
      </c>
      <c r="O11" s="20">
        <f>J11+N11</f>
        <v>110</v>
      </c>
      <c r="P11" s="79">
        <v>2</v>
      </c>
      <c r="Q11" s="81">
        <f>IF(O11=0,0,10^(0.794358141*LOG10(F11/174.393)^2)*O11)</f>
        <v>157.29469070895033</v>
      </c>
      <c r="R11" s="80" t="s">
        <v>71</v>
      </c>
    </row>
    <row r="12" spans="1:18" x14ac:dyDescent="0.25">
      <c r="A12" s="85" t="s">
        <v>53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7"/>
    </row>
    <row r="13" spans="1:18" x14ac:dyDescent="0.25">
      <c r="A13" s="5">
        <v>38</v>
      </c>
      <c r="B13" s="59" t="s">
        <v>139</v>
      </c>
      <c r="C13" s="59">
        <v>2005</v>
      </c>
      <c r="D13" s="59" t="s">
        <v>63</v>
      </c>
      <c r="E13" s="59" t="s">
        <v>30</v>
      </c>
      <c r="F13" s="62">
        <v>71.8</v>
      </c>
      <c r="G13" s="76">
        <v>47</v>
      </c>
      <c r="H13" s="69">
        <v>52</v>
      </c>
      <c r="I13" s="76">
        <v>52</v>
      </c>
      <c r="J13" s="20">
        <v>52</v>
      </c>
      <c r="K13" s="76">
        <v>62</v>
      </c>
      <c r="L13" s="76">
        <v>67</v>
      </c>
      <c r="M13" s="76">
        <v>70</v>
      </c>
      <c r="N13" s="20">
        <v>70</v>
      </c>
      <c r="O13" s="20">
        <f>J13+N13</f>
        <v>122</v>
      </c>
      <c r="P13" s="5">
        <v>3</v>
      </c>
      <c r="Q13" s="12">
        <f>IF(O13=0,0,10^(0.794358141*LOG10(F13/174.393)^2)*O13)</f>
        <v>160.08519701448427</v>
      </c>
      <c r="R13" s="59" t="s">
        <v>88</v>
      </c>
    </row>
    <row r="14" spans="1:18" ht="15" customHeight="1" x14ac:dyDescent="0.25">
      <c r="A14" s="5">
        <v>54</v>
      </c>
      <c r="B14" s="51" t="s">
        <v>130</v>
      </c>
      <c r="C14" s="51">
        <v>2004</v>
      </c>
      <c r="D14" s="45" t="s">
        <v>120</v>
      </c>
      <c r="E14" s="51" t="s">
        <v>67</v>
      </c>
      <c r="F14" s="62">
        <v>72.900000000000006</v>
      </c>
      <c r="G14" s="76">
        <v>47</v>
      </c>
      <c r="H14" s="76">
        <v>51</v>
      </c>
      <c r="I14" s="69">
        <v>53</v>
      </c>
      <c r="J14" s="20">
        <v>51</v>
      </c>
      <c r="K14" s="76">
        <v>60</v>
      </c>
      <c r="L14" s="76">
        <v>64</v>
      </c>
      <c r="M14" s="69">
        <v>66</v>
      </c>
      <c r="N14" s="20">
        <v>64</v>
      </c>
      <c r="O14" s="20">
        <f>J14+N14</f>
        <v>115</v>
      </c>
      <c r="P14" s="5">
        <v>4</v>
      </c>
      <c r="Q14" s="12">
        <f>IF(O14=0,0,10^(0.794358141*LOG10(F14/174.393)^2)*O14)</f>
        <v>149.51362119102001</v>
      </c>
      <c r="R14" s="51" t="s">
        <v>121</v>
      </c>
    </row>
    <row r="15" spans="1:18" ht="15" customHeight="1" x14ac:dyDescent="0.25">
      <c r="A15" s="5"/>
      <c r="B15" s="61" t="s">
        <v>149</v>
      </c>
      <c r="C15" s="61">
        <v>2005</v>
      </c>
      <c r="D15" s="61" t="s">
        <v>29</v>
      </c>
      <c r="E15" s="61" t="s">
        <v>30</v>
      </c>
      <c r="F15" s="62">
        <v>70.3</v>
      </c>
      <c r="G15" s="76">
        <v>63</v>
      </c>
      <c r="H15" s="76">
        <v>66</v>
      </c>
      <c r="I15" s="76">
        <v>68</v>
      </c>
      <c r="J15" s="20">
        <v>68</v>
      </c>
      <c r="K15" s="76">
        <v>80</v>
      </c>
      <c r="L15" s="76">
        <v>85</v>
      </c>
      <c r="M15" s="76">
        <v>86</v>
      </c>
      <c r="N15" s="20">
        <v>86</v>
      </c>
      <c r="O15" s="20">
        <v>154</v>
      </c>
      <c r="P15" s="5">
        <v>2</v>
      </c>
      <c r="Q15" s="12">
        <f>IF(O15=0,0,10^(0.794358141*LOG10(F15/174.393)^2)*O15)</f>
        <v>204.73546888340343</v>
      </c>
      <c r="R15" s="64" t="s">
        <v>31</v>
      </c>
    </row>
    <row r="16" spans="1:18" x14ac:dyDescent="0.25">
      <c r="A16" s="5">
        <v>67</v>
      </c>
      <c r="B16" s="51" t="s">
        <v>96</v>
      </c>
      <c r="C16" s="51">
        <v>2003</v>
      </c>
      <c r="D16" s="51" t="s">
        <v>29</v>
      </c>
      <c r="E16" s="51" t="s">
        <v>30</v>
      </c>
      <c r="F16" s="62">
        <v>68.599999999999994</v>
      </c>
      <c r="G16" s="69">
        <v>63</v>
      </c>
      <c r="H16" s="76">
        <v>63</v>
      </c>
      <c r="I16" s="76">
        <v>66</v>
      </c>
      <c r="J16" s="20">
        <v>66</v>
      </c>
      <c r="K16" s="76">
        <v>83</v>
      </c>
      <c r="L16" s="76">
        <v>86</v>
      </c>
      <c r="M16" s="76">
        <v>89</v>
      </c>
      <c r="N16" s="20">
        <v>89</v>
      </c>
      <c r="O16" s="20">
        <f>J16+N16</f>
        <v>155</v>
      </c>
      <c r="P16" s="5">
        <v>1</v>
      </c>
      <c r="Q16" s="12">
        <f>IF(O16=0,0,10^(0.794358141*LOG10(F16/174.393)^2)*O16)</f>
        <v>209.2946782604281</v>
      </c>
      <c r="R16" s="51" t="s">
        <v>31</v>
      </c>
    </row>
    <row r="17" spans="1:18" x14ac:dyDescent="0.25">
      <c r="A17" s="85" t="s">
        <v>52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7"/>
    </row>
    <row r="18" spans="1:18" s="82" customFormat="1" x14ac:dyDescent="0.25">
      <c r="A18" s="79">
        <v>4</v>
      </c>
      <c r="B18" s="80" t="s">
        <v>97</v>
      </c>
      <c r="C18" s="80">
        <v>2002</v>
      </c>
      <c r="D18" s="80" t="s">
        <v>45</v>
      </c>
      <c r="E18" s="80" t="s">
        <v>34</v>
      </c>
      <c r="F18" s="75">
        <v>80.95</v>
      </c>
      <c r="G18" s="76">
        <v>83</v>
      </c>
      <c r="H18" s="69">
        <v>88</v>
      </c>
      <c r="I18" s="76">
        <v>88</v>
      </c>
      <c r="J18" s="20">
        <v>88</v>
      </c>
      <c r="K18" s="76">
        <v>100</v>
      </c>
      <c r="L18" s="69">
        <v>105</v>
      </c>
      <c r="M18" s="69">
        <v>105</v>
      </c>
      <c r="N18" s="20">
        <v>100</v>
      </c>
      <c r="O18" s="20">
        <f>J18+N18</f>
        <v>188</v>
      </c>
      <c r="P18" s="79">
        <v>1</v>
      </c>
      <c r="Q18" s="81">
        <f>IF(O18=0,0,10^(0.794358141*LOG10(F18/174.393)^2)*O18)</f>
        <v>230.36084946443225</v>
      </c>
      <c r="R18" s="80" t="s">
        <v>78</v>
      </c>
    </row>
    <row r="19" spans="1:18" s="71" customFormat="1" ht="15" hidden="1" customHeight="1" x14ac:dyDescent="0.25">
      <c r="A19" s="65">
        <v>19</v>
      </c>
      <c r="B19" s="66" t="s">
        <v>140</v>
      </c>
      <c r="C19" s="66">
        <v>2004</v>
      </c>
      <c r="D19" s="66" t="s">
        <v>135</v>
      </c>
      <c r="E19" s="66" t="s">
        <v>30</v>
      </c>
      <c r="F19" s="68"/>
      <c r="G19" s="69"/>
      <c r="H19" s="69"/>
      <c r="I19" s="69"/>
      <c r="J19" s="69"/>
      <c r="K19" s="69"/>
      <c r="L19" s="69"/>
      <c r="M19" s="69"/>
      <c r="N19" s="69"/>
      <c r="O19" s="20">
        <f t="shared" ref="O19:O20" si="0">J19+N19</f>
        <v>0</v>
      </c>
      <c r="P19" s="65"/>
      <c r="Q19" s="70">
        <f>IF(O19=0,0,10^(0.794358141*LOG10(F19/174.393)^2)*O19)</f>
        <v>0</v>
      </c>
      <c r="R19" s="66" t="s">
        <v>136</v>
      </c>
    </row>
    <row r="20" spans="1:18" s="82" customFormat="1" ht="15" customHeight="1" x14ac:dyDescent="0.25">
      <c r="A20" s="79">
        <v>31</v>
      </c>
      <c r="B20" s="80" t="s">
        <v>141</v>
      </c>
      <c r="C20" s="80">
        <v>2003</v>
      </c>
      <c r="D20" s="83" t="s">
        <v>63</v>
      </c>
      <c r="E20" s="80" t="s">
        <v>30</v>
      </c>
      <c r="F20" s="84">
        <v>77</v>
      </c>
      <c r="G20" s="76">
        <v>65</v>
      </c>
      <c r="H20" s="76">
        <v>70</v>
      </c>
      <c r="I20" s="69">
        <v>73</v>
      </c>
      <c r="J20" s="20">
        <v>70</v>
      </c>
      <c r="K20" s="76">
        <v>85</v>
      </c>
      <c r="L20" s="69">
        <v>88</v>
      </c>
      <c r="M20" s="69">
        <v>88</v>
      </c>
      <c r="N20" s="20">
        <v>85</v>
      </c>
      <c r="O20" s="25">
        <f t="shared" si="0"/>
        <v>155</v>
      </c>
      <c r="P20" s="79">
        <v>2</v>
      </c>
      <c r="Q20" s="81">
        <f>IF(O20=0,0,10^(0.794358141*LOG10(F20/174.393)^2)*O20)</f>
        <v>195.19212777590795</v>
      </c>
      <c r="R20" s="80" t="s">
        <v>88</v>
      </c>
    </row>
    <row r="21" spans="1:18" s="82" customFormat="1" x14ac:dyDescent="0.25">
      <c r="A21" s="79">
        <v>43</v>
      </c>
      <c r="B21" s="80" t="s">
        <v>95</v>
      </c>
      <c r="C21" s="80">
        <v>2008</v>
      </c>
      <c r="D21" s="80" t="s">
        <v>63</v>
      </c>
      <c r="E21" s="80" t="s">
        <v>30</v>
      </c>
      <c r="F21" s="75">
        <v>74.099999999999994</v>
      </c>
      <c r="G21" s="69">
        <v>35</v>
      </c>
      <c r="H21" s="76">
        <v>35</v>
      </c>
      <c r="I21" s="76">
        <v>40</v>
      </c>
      <c r="J21" s="20">
        <v>40</v>
      </c>
      <c r="K21" s="76">
        <v>47</v>
      </c>
      <c r="L21" s="76">
        <v>52</v>
      </c>
      <c r="M21" s="69">
        <v>55</v>
      </c>
      <c r="N21" s="20">
        <v>52</v>
      </c>
      <c r="O21" s="25">
        <f>J21+N21</f>
        <v>92</v>
      </c>
      <c r="P21" s="79">
        <v>3</v>
      </c>
      <c r="Q21" s="81">
        <f>IF(O21=0,0,10^(0.794358141*LOG10(F21/174.393)^2)*O21)</f>
        <v>118.45228882440529</v>
      </c>
      <c r="R21" s="80" t="s">
        <v>88</v>
      </c>
    </row>
    <row r="22" spans="1:18" x14ac:dyDescent="0.25">
      <c r="A22" s="93" t="s">
        <v>17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</row>
    <row r="23" spans="1:18" x14ac:dyDescent="0.25">
      <c r="A23" s="94" t="s">
        <v>15</v>
      </c>
      <c r="B23" s="94"/>
      <c r="C23" s="94" t="s">
        <v>14</v>
      </c>
      <c r="D23" s="94"/>
      <c r="E23" s="94"/>
      <c r="F23" s="95" t="s">
        <v>12</v>
      </c>
      <c r="G23" s="96"/>
      <c r="H23" s="88" t="s">
        <v>16</v>
      </c>
      <c r="I23" s="88"/>
      <c r="J23" s="97"/>
      <c r="K23" s="97"/>
      <c r="L23" s="97"/>
      <c r="M23" s="23"/>
      <c r="N23" s="23"/>
      <c r="O23" s="22"/>
      <c r="P23" s="33"/>
      <c r="Q23" s="33"/>
      <c r="R23" s="33"/>
    </row>
    <row r="24" spans="1:18" x14ac:dyDescent="0.25">
      <c r="A24" s="92" t="s">
        <v>13</v>
      </c>
      <c r="B24" s="92"/>
      <c r="C24" s="92" t="s">
        <v>36</v>
      </c>
      <c r="D24" s="92"/>
      <c r="E24" s="92"/>
      <c r="F24" s="89" t="s">
        <v>23</v>
      </c>
      <c r="G24" s="90"/>
      <c r="H24" s="98" t="s">
        <v>42</v>
      </c>
      <c r="I24" s="98"/>
      <c r="J24" s="99"/>
      <c r="K24" s="99"/>
      <c r="L24" s="99"/>
      <c r="M24" s="23"/>
      <c r="N24" s="23"/>
      <c r="O24" s="24"/>
      <c r="P24" s="7"/>
      <c r="Q24" s="8"/>
      <c r="R24" s="8"/>
    </row>
    <row r="25" spans="1:18" x14ac:dyDescent="0.25">
      <c r="A25" s="91" t="s">
        <v>33</v>
      </c>
      <c r="B25" s="90"/>
      <c r="C25" s="89" t="s">
        <v>150</v>
      </c>
      <c r="D25" s="91"/>
      <c r="E25" s="90"/>
      <c r="F25" s="89" t="s">
        <v>120</v>
      </c>
      <c r="G25" s="90"/>
      <c r="H25" s="100" t="s">
        <v>151</v>
      </c>
      <c r="I25" s="101"/>
      <c r="J25" s="32"/>
      <c r="K25" s="32"/>
      <c r="L25" s="32"/>
      <c r="M25" s="23"/>
      <c r="N25" s="23"/>
      <c r="O25" s="24"/>
      <c r="P25" s="7"/>
      <c r="Q25" s="8"/>
      <c r="R25" s="8"/>
    </row>
    <row r="26" spans="1:18" x14ac:dyDescent="0.25">
      <c r="A26" s="1" t="s">
        <v>18</v>
      </c>
      <c r="B26" s="9"/>
      <c r="C26" s="9"/>
      <c r="D26" s="9"/>
      <c r="E26" s="9"/>
      <c r="F26" s="10"/>
      <c r="G26" s="18"/>
      <c r="H26" s="18"/>
      <c r="I26" s="18"/>
      <c r="J26" s="18"/>
      <c r="K26" s="18"/>
      <c r="L26" s="18"/>
      <c r="M26" s="18"/>
      <c r="N26" s="18"/>
      <c r="O26" s="18"/>
      <c r="P26" s="11"/>
      <c r="Q26" s="9"/>
      <c r="R26" s="9"/>
    </row>
  </sheetData>
  <mergeCells count="33">
    <mergeCell ref="A25:B25"/>
    <mergeCell ref="C25:E25"/>
    <mergeCell ref="H25:I25"/>
    <mergeCell ref="A17:R17"/>
    <mergeCell ref="A23:B23"/>
    <mergeCell ref="C23:E23"/>
    <mergeCell ref="F23:G23"/>
    <mergeCell ref="H23:I23"/>
    <mergeCell ref="J23:L23"/>
    <mergeCell ref="A24:B24"/>
    <mergeCell ref="F24:G24"/>
    <mergeCell ref="F25:G25"/>
    <mergeCell ref="A7:R7"/>
    <mergeCell ref="H24:I24"/>
    <mergeCell ref="C24:E24"/>
    <mergeCell ref="Q5:Q6"/>
    <mergeCell ref="J24:L24"/>
    <mergeCell ref="R5:R6"/>
    <mergeCell ref="A22:R22"/>
    <mergeCell ref="A12:R12"/>
    <mergeCell ref="A2:R2"/>
    <mergeCell ref="A3:R3"/>
    <mergeCell ref="A4:R4"/>
    <mergeCell ref="A5:A6"/>
    <mergeCell ref="B5:B6"/>
    <mergeCell ref="C5:C6"/>
    <mergeCell ref="D5:D6"/>
    <mergeCell ref="E5:E6"/>
    <mergeCell ref="F5:F6"/>
    <mergeCell ref="G5:J5"/>
    <mergeCell ref="K5:N5"/>
    <mergeCell ref="O5:O6"/>
    <mergeCell ref="P5:P6"/>
  </mergeCells>
  <pageMargins left="0.7" right="0.7" top="0.75" bottom="0.75" header="0.3" footer="0.3"/>
  <pageSetup paperSize="9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6"/>
  <sheetViews>
    <sheetView topLeftCell="A13" zoomScale="130" zoomScaleNormal="130" workbookViewId="0">
      <selection activeCell="M26" sqref="M26"/>
    </sheetView>
  </sheetViews>
  <sheetFormatPr defaultRowHeight="13.2" x14ac:dyDescent="0.25"/>
  <cols>
    <col min="1" max="1" width="4.109375" customWidth="1"/>
    <col min="2" max="2" width="17.44140625" customWidth="1"/>
    <col min="3" max="3" width="4.6640625" customWidth="1"/>
    <col min="4" max="4" width="11.6640625" customWidth="1"/>
    <col min="5" max="5" width="4.6640625" customWidth="1"/>
    <col min="6" max="6" width="6.33203125" customWidth="1"/>
    <col min="7" max="7" width="6" customWidth="1"/>
    <col min="8" max="8" width="5.88671875" customWidth="1"/>
    <col min="9" max="9" width="6.109375" customWidth="1"/>
    <col min="10" max="10" width="5.88671875" customWidth="1"/>
    <col min="11" max="11" width="6.6640625" customWidth="1"/>
    <col min="12" max="13" width="6" customWidth="1"/>
    <col min="14" max="14" width="6.44140625" customWidth="1"/>
    <col min="15" max="15" width="6" customWidth="1"/>
    <col min="16" max="16" width="4.88671875" customWidth="1"/>
    <col min="17" max="17" width="6.44140625" customWidth="1"/>
    <col min="18" max="18" width="18" customWidth="1"/>
  </cols>
  <sheetData>
    <row r="2" spans="1:18" x14ac:dyDescent="0.25">
      <c r="A2" s="1" t="s">
        <v>18</v>
      </c>
      <c r="B2" s="2"/>
      <c r="C2" s="2"/>
      <c r="D2" s="2"/>
      <c r="E2" s="2"/>
      <c r="F2" s="3"/>
      <c r="G2" s="16"/>
      <c r="H2" s="16"/>
      <c r="I2" s="16"/>
      <c r="J2" s="16"/>
      <c r="K2" s="16"/>
      <c r="L2" s="16"/>
      <c r="M2" s="16"/>
      <c r="N2" s="16"/>
      <c r="O2" s="16"/>
      <c r="P2" s="4"/>
      <c r="Q2" s="2"/>
      <c r="R2" s="2"/>
    </row>
    <row r="3" spans="1:18" x14ac:dyDescent="0.25">
      <c r="A3" s="102" t="s">
        <v>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8" x14ac:dyDescent="0.25">
      <c r="A4" s="103" t="s">
        <v>59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5" spans="1:18" x14ac:dyDescent="0.2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</row>
    <row r="6" spans="1:18" ht="38.25" customHeight="1" x14ac:dyDescent="0.25">
      <c r="A6" s="105" t="s">
        <v>8</v>
      </c>
      <c r="B6" s="106" t="s">
        <v>14</v>
      </c>
      <c r="C6" s="112" t="s">
        <v>9</v>
      </c>
      <c r="D6" s="108" t="s">
        <v>11</v>
      </c>
      <c r="E6" s="108" t="s">
        <v>22</v>
      </c>
      <c r="F6" s="105" t="s">
        <v>10</v>
      </c>
      <c r="G6" s="110" t="s">
        <v>1</v>
      </c>
      <c r="H6" s="110"/>
      <c r="I6" s="110"/>
      <c r="J6" s="110"/>
      <c r="K6" s="110" t="s">
        <v>2</v>
      </c>
      <c r="L6" s="110"/>
      <c r="M6" s="110"/>
      <c r="N6" s="110"/>
      <c r="O6" s="111" t="s">
        <v>7</v>
      </c>
      <c r="P6" s="107" t="s">
        <v>20</v>
      </c>
      <c r="Q6" s="115" t="s">
        <v>19</v>
      </c>
      <c r="R6" s="114" t="s">
        <v>21</v>
      </c>
    </row>
    <row r="7" spans="1:18" ht="18" customHeight="1" x14ac:dyDescent="0.25">
      <c r="A7" s="105"/>
      <c r="B7" s="106"/>
      <c r="C7" s="113"/>
      <c r="D7" s="109"/>
      <c r="E7" s="109"/>
      <c r="F7" s="105"/>
      <c r="G7" s="17" t="s">
        <v>3</v>
      </c>
      <c r="H7" s="17" t="s">
        <v>4</v>
      </c>
      <c r="I7" s="17" t="s">
        <v>5</v>
      </c>
      <c r="J7" s="21" t="s">
        <v>6</v>
      </c>
      <c r="K7" s="17" t="s">
        <v>3</v>
      </c>
      <c r="L7" s="17" t="s">
        <v>4</v>
      </c>
      <c r="M7" s="17" t="s">
        <v>5</v>
      </c>
      <c r="N7" s="21" t="s">
        <v>6</v>
      </c>
      <c r="O7" s="111"/>
      <c r="P7" s="107"/>
      <c r="Q7" s="116"/>
      <c r="R7" s="114"/>
    </row>
    <row r="8" spans="1:18" x14ac:dyDescent="0.25">
      <c r="A8" s="85" t="s">
        <v>56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7"/>
    </row>
    <row r="9" spans="1:18" x14ac:dyDescent="0.25">
      <c r="A9" s="5">
        <v>7</v>
      </c>
      <c r="B9" s="43" t="s">
        <v>98</v>
      </c>
      <c r="C9" s="37">
        <v>1977</v>
      </c>
      <c r="D9" s="43" t="s">
        <v>101</v>
      </c>
      <c r="E9" s="43" t="s">
        <v>67</v>
      </c>
      <c r="F9" s="6">
        <v>86</v>
      </c>
      <c r="G9" s="76">
        <v>96</v>
      </c>
      <c r="H9" s="76">
        <v>101</v>
      </c>
      <c r="I9" s="69">
        <v>105</v>
      </c>
      <c r="J9" s="20">
        <v>101</v>
      </c>
      <c r="K9" s="76">
        <v>110</v>
      </c>
      <c r="L9" s="76">
        <v>115</v>
      </c>
      <c r="M9" s="40" t="s">
        <v>148</v>
      </c>
      <c r="N9" s="20">
        <v>115</v>
      </c>
      <c r="O9" s="20">
        <f t="shared" ref="O9:O17" si="0">J9+N9</f>
        <v>216</v>
      </c>
      <c r="P9" s="5">
        <v>1</v>
      </c>
      <c r="Q9" s="12">
        <f>IF(O9=0,0,10^(0.794358141*LOG10(F9/174.393)^2)*O9)</f>
        <v>256.64696675098219</v>
      </c>
      <c r="R9" s="43" t="s">
        <v>99</v>
      </c>
    </row>
    <row r="10" spans="1:18" x14ac:dyDescent="0.25">
      <c r="A10" s="5">
        <v>40</v>
      </c>
      <c r="B10" s="51" t="s">
        <v>100</v>
      </c>
      <c r="C10" s="51">
        <v>2007</v>
      </c>
      <c r="D10" s="51" t="s">
        <v>66</v>
      </c>
      <c r="E10" s="51" t="s">
        <v>67</v>
      </c>
      <c r="F10" s="6">
        <v>85.2</v>
      </c>
      <c r="G10" s="76">
        <v>50</v>
      </c>
      <c r="H10" s="76">
        <v>52</v>
      </c>
      <c r="I10" s="69">
        <v>54</v>
      </c>
      <c r="J10" s="20">
        <v>52</v>
      </c>
      <c r="K10" s="76">
        <v>65</v>
      </c>
      <c r="L10" s="69">
        <v>70</v>
      </c>
      <c r="M10" s="76">
        <v>70</v>
      </c>
      <c r="N10" s="20">
        <v>70</v>
      </c>
      <c r="O10" s="20">
        <f t="shared" si="0"/>
        <v>122</v>
      </c>
      <c r="P10" s="5">
        <v>4</v>
      </c>
      <c r="Q10" s="12">
        <f t="shared" ref="Q10:Q12" si="1">IF(O10=0,0,10^(0.794358141*LOG10(F10/174.393)^2)*O10)</f>
        <v>145.62473536377837</v>
      </c>
      <c r="R10" s="51" t="s">
        <v>68</v>
      </c>
    </row>
    <row r="11" spans="1:18" x14ac:dyDescent="0.25">
      <c r="A11" s="5">
        <v>57</v>
      </c>
      <c r="B11" s="51" t="s">
        <v>102</v>
      </c>
      <c r="C11" s="51">
        <v>2001</v>
      </c>
      <c r="D11" s="51" t="s">
        <v>29</v>
      </c>
      <c r="E11" s="51" t="s">
        <v>30</v>
      </c>
      <c r="F11" s="6">
        <v>83.4</v>
      </c>
      <c r="G11" s="76">
        <v>93</v>
      </c>
      <c r="H11" s="76">
        <v>96</v>
      </c>
      <c r="I11" s="69">
        <v>99</v>
      </c>
      <c r="J11" s="20">
        <v>96</v>
      </c>
      <c r="K11" s="76">
        <v>115</v>
      </c>
      <c r="L11" s="69">
        <v>118</v>
      </c>
      <c r="M11" s="69">
        <v>118</v>
      </c>
      <c r="N11" s="20">
        <v>115</v>
      </c>
      <c r="O11" s="20">
        <f t="shared" si="0"/>
        <v>211</v>
      </c>
      <c r="P11" s="5">
        <v>2</v>
      </c>
      <c r="Q11" s="12">
        <f t="shared" si="1"/>
        <v>254.57126339949761</v>
      </c>
      <c r="R11" s="51" t="s">
        <v>31</v>
      </c>
    </row>
    <row r="12" spans="1:18" x14ac:dyDescent="0.25">
      <c r="A12" s="5">
        <v>75</v>
      </c>
      <c r="B12" s="51" t="s">
        <v>103</v>
      </c>
      <c r="C12" s="51">
        <v>2001</v>
      </c>
      <c r="D12" s="51" t="s">
        <v>29</v>
      </c>
      <c r="E12" s="51" t="s">
        <v>30</v>
      </c>
      <c r="F12" s="6">
        <v>83.6</v>
      </c>
      <c r="G12" s="76">
        <v>65</v>
      </c>
      <c r="H12" s="76">
        <v>70</v>
      </c>
      <c r="I12" s="69">
        <v>75</v>
      </c>
      <c r="J12" s="20">
        <v>70</v>
      </c>
      <c r="K12" s="76">
        <v>90</v>
      </c>
      <c r="L12" s="76">
        <v>95</v>
      </c>
      <c r="M12" s="76">
        <v>100</v>
      </c>
      <c r="N12" s="20">
        <v>100</v>
      </c>
      <c r="O12" s="20">
        <f t="shared" si="0"/>
        <v>170</v>
      </c>
      <c r="P12" s="5">
        <v>3</v>
      </c>
      <c r="Q12" s="12">
        <f t="shared" si="1"/>
        <v>204.85532787287852</v>
      </c>
      <c r="R12" s="51" t="s">
        <v>31</v>
      </c>
    </row>
    <row r="13" spans="1:18" x14ac:dyDescent="0.25">
      <c r="A13" s="85" t="s">
        <v>57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7"/>
    </row>
    <row r="14" spans="1:18" s="82" customFormat="1" x14ac:dyDescent="0.25">
      <c r="A14" s="79">
        <v>6</v>
      </c>
      <c r="B14" s="80" t="s">
        <v>132</v>
      </c>
      <c r="C14" s="80">
        <v>2003</v>
      </c>
      <c r="D14" s="80" t="s">
        <v>120</v>
      </c>
      <c r="E14" s="80" t="s">
        <v>67</v>
      </c>
      <c r="F14" s="84">
        <v>93.9</v>
      </c>
      <c r="G14" s="76">
        <v>110</v>
      </c>
      <c r="H14" s="76">
        <v>115</v>
      </c>
      <c r="I14" s="76">
        <v>119</v>
      </c>
      <c r="J14" s="20">
        <v>119</v>
      </c>
      <c r="K14" s="76">
        <v>130</v>
      </c>
      <c r="L14" s="69">
        <v>135</v>
      </c>
      <c r="M14" s="76">
        <v>138</v>
      </c>
      <c r="N14" s="20">
        <v>138</v>
      </c>
      <c r="O14" s="20">
        <f t="shared" ref="O14:O15" si="2">J14+N14</f>
        <v>257</v>
      </c>
      <c r="P14" s="79">
        <v>1</v>
      </c>
      <c r="Q14" s="81">
        <f t="shared" ref="Q14:Q15" si="3">IF(O14=0,0,10^(0.794358141*LOG10(F14/174.393)^2)*O14)</f>
        <v>293.32922424909867</v>
      </c>
      <c r="R14" s="80" t="s">
        <v>121</v>
      </c>
    </row>
    <row r="15" spans="1:18" s="82" customFormat="1" x14ac:dyDescent="0.25">
      <c r="A15" s="79">
        <v>25</v>
      </c>
      <c r="B15" s="80" t="s">
        <v>133</v>
      </c>
      <c r="C15" s="80">
        <v>2003</v>
      </c>
      <c r="D15" s="80" t="s">
        <v>120</v>
      </c>
      <c r="E15" s="80" t="s">
        <v>67</v>
      </c>
      <c r="F15" s="84">
        <v>96</v>
      </c>
      <c r="G15" s="76">
        <v>86</v>
      </c>
      <c r="H15" s="76">
        <v>91</v>
      </c>
      <c r="I15" s="76">
        <v>93</v>
      </c>
      <c r="J15" s="20">
        <v>93</v>
      </c>
      <c r="K15" s="76">
        <v>105</v>
      </c>
      <c r="L15" s="76">
        <v>110</v>
      </c>
      <c r="M15" s="76">
        <v>112</v>
      </c>
      <c r="N15" s="20">
        <v>112</v>
      </c>
      <c r="O15" s="20">
        <f t="shared" si="2"/>
        <v>205</v>
      </c>
      <c r="P15" s="79">
        <v>3</v>
      </c>
      <c r="Q15" s="81">
        <f t="shared" si="3"/>
        <v>231.8175639061462</v>
      </c>
      <c r="R15" s="80" t="s">
        <v>121</v>
      </c>
    </row>
    <row r="16" spans="1:18" x14ac:dyDescent="0.25">
      <c r="A16" s="5">
        <v>35</v>
      </c>
      <c r="B16" s="51" t="s">
        <v>104</v>
      </c>
      <c r="C16" s="51">
        <v>2002</v>
      </c>
      <c r="D16" s="51" t="s">
        <v>101</v>
      </c>
      <c r="E16" s="51" t="s">
        <v>67</v>
      </c>
      <c r="F16" s="6">
        <v>89.15</v>
      </c>
      <c r="G16" s="77">
        <v>80</v>
      </c>
      <c r="H16" s="69">
        <v>90</v>
      </c>
      <c r="I16" s="76">
        <v>92</v>
      </c>
      <c r="J16" s="20">
        <v>92</v>
      </c>
      <c r="K16" s="76">
        <v>100</v>
      </c>
      <c r="L16" s="76">
        <v>107</v>
      </c>
      <c r="M16" s="76">
        <v>112</v>
      </c>
      <c r="N16" s="20">
        <v>112</v>
      </c>
      <c r="O16" s="20">
        <f t="shared" si="0"/>
        <v>204</v>
      </c>
      <c r="P16" s="5">
        <v>4</v>
      </c>
      <c r="Q16" s="12">
        <f t="shared" ref="Q16:Q21" si="4">IF(O16=0,0,10^(0.794358141*LOG10(F16/174.393)^2)*O16)</f>
        <v>238.27903257058827</v>
      </c>
      <c r="R16" s="51" t="s">
        <v>99</v>
      </c>
    </row>
    <row r="17" spans="1:18" s="82" customFormat="1" x14ac:dyDescent="0.25">
      <c r="A17" s="79">
        <v>53</v>
      </c>
      <c r="B17" s="80" t="s">
        <v>131</v>
      </c>
      <c r="C17" s="80">
        <v>2004</v>
      </c>
      <c r="D17" s="80" t="s">
        <v>120</v>
      </c>
      <c r="E17" s="80" t="s">
        <v>67</v>
      </c>
      <c r="F17" s="84">
        <v>89.35</v>
      </c>
      <c r="G17" s="76">
        <v>90</v>
      </c>
      <c r="H17" s="76">
        <v>95</v>
      </c>
      <c r="I17" s="76">
        <v>100</v>
      </c>
      <c r="J17" s="20">
        <v>100</v>
      </c>
      <c r="K17" s="76">
        <v>112</v>
      </c>
      <c r="L17" s="76">
        <v>117</v>
      </c>
      <c r="M17" s="76">
        <v>120</v>
      </c>
      <c r="N17" s="20">
        <v>120</v>
      </c>
      <c r="O17" s="20">
        <f t="shared" si="0"/>
        <v>220</v>
      </c>
      <c r="P17" s="79">
        <v>2</v>
      </c>
      <c r="Q17" s="81">
        <f>IF(O17=0,0,10^(0.794358141*LOG10(F17/174.393)^2)*O17)</f>
        <v>256.70157475215552</v>
      </c>
      <c r="R17" s="80" t="s">
        <v>121</v>
      </c>
    </row>
    <row r="18" spans="1:18" x14ac:dyDescent="0.25">
      <c r="A18" s="85" t="s">
        <v>58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7"/>
    </row>
    <row r="19" spans="1:18" s="82" customFormat="1" x14ac:dyDescent="0.25">
      <c r="A19" s="79">
        <v>1</v>
      </c>
      <c r="B19" s="80" t="s">
        <v>105</v>
      </c>
      <c r="C19" s="80">
        <v>2004</v>
      </c>
      <c r="D19" s="80" t="s">
        <v>63</v>
      </c>
      <c r="E19" s="80" t="s">
        <v>30</v>
      </c>
      <c r="F19" s="84">
        <v>112.1</v>
      </c>
      <c r="G19" s="72">
        <v>85</v>
      </c>
      <c r="H19" s="76">
        <v>85</v>
      </c>
      <c r="I19" s="76">
        <v>90</v>
      </c>
      <c r="J19" s="20">
        <v>90</v>
      </c>
      <c r="K19" s="76">
        <v>100</v>
      </c>
      <c r="L19" s="76">
        <v>108</v>
      </c>
      <c r="M19" s="76">
        <v>115</v>
      </c>
      <c r="N19" s="20">
        <v>115</v>
      </c>
      <c r="O19" s="20">
        <f t="shared" ref="O19" si="5">J19+N19</f>
        <v>205</v>
      </c>
      <c r="P19" s="79">
        <v>3</v>
      </c>
      <c r="Q19" s="81">
        <f t="shared" si="4"/>
        <v>219.28742591865301</v>
      </c>
      <c r="R19" s="80" t="s">
        <v>88</v>
      </c>
    </row>
    <row r="20" spans="1:18" s="82" customFormat="1" x14ac:dyDescent="0.25">
      <c r="A20" s="79">
        <v>10</v>
      </c>
      <c r="B20" s="80" t="s">
        <v>106</v>
      </c>
      <c r="C20" s="80">
        <v>2005</v>
      </c>
      <c r="D20" s="83" t="s">
        <v>44</v>
      </c>
      <c r="E20" s="80" t="s">
        <v>34</v>
      </c>
      <c r="F20" s="84">
        <v>98.4</v>
      </c>
      <c r="G20" s="77">
        <v>95</v>
      </c>
      <c r="H20" s="76">
        <v>100</v>
      </c>
      <c r="I20" s="76">
        <v>104</v>
      </c>
      <c r="J20" s="25">
        <v>104</v>
      </c>
      <c r="K20" s="76">
        <v>115</v>
      </c>
      <c r="L20" s="69">
        <v>120</v>
      </c>
      <c r="M20" s="69">
        <v>123</v>
      </c>
      <c r="N20" s="20">
        <v>115</v>
      </c>
      <c r="O20" s="20">
        <f t="shared" ref="O20" si="6">J20+N20</f>
        <v>219</v>
      </c>
      <c r="P20" s="79">
        <v>2</v>
      </c>
      <c r="Q20" s="81">
        <f>IF(O20=0,0,10^(0.794358141*LOG10(F20/174.393)^2)*O20)</f>
        <v>245.19461149229969</v>
      </c>
      <c r="R20" s="80" t="s">
        <v>35</v>
      </c>
    </row>
    <row r="21" spans="1:18" s="82" customFormat="1" x14ac:dyDescent="0.25">
      <c r="A21" s="79">
        <v>66</v>
      </c>
      <c r="B21" s="80" t="s">
        <v>107</v>
      </c>
      <c r="C21" s="80">
        <v>1991</v>
      </c>
      <c r="D21" s="80" t="s">
        <v>63</v>
      </c>
      <c r="E21" s="80" t="s">
        <v>30</v>
      </c>
      <c r="F21" s="84">
        <v>105.9</v>
      </c>
      <c r="G21" s="77">
        <v>130</v>
      </c>
      <c r="H21" s="76">
        <v>140</v>
      </c>
      <c r="I21" s="76">
        <v>145</v>
      </c>
      <c r="J21" s="20">
        <v>145</v>
      </c>
      <c r="K21" s="76">
        <v>160</v>
      </c>
      <c r="L21" s="76">
        <v>170</v>
      </c>
      <c r="M21" s="76">
        <v>181</v>
      </c>
      <c r="N21" s="25">
        <v>181</v>
      </c>
      <c r="O21" s="20">
        <f t="shared" ref="O21" si="7">J21+N21</f>
        <v>326</v>
      </c>
      <c r="P21" s="79">
        <v>1</v>
      </c>
      <c r="Q21" s="81">
        <f t="shared" si="4"/>
        <v>355.21945554096141</v>
      </c>
      <c r="R21" s="80" t="s">
        <v>88</v>
      </c>
    </row>
    <row r="22" spans="1:18" x14ac:dyDescent="0.25">
      <c r="A22" s="93" t="s">
        <v>17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</row>
    <row r="23" spans="1:18" x14ac:dyDescent="0.25">
      <c r="A23" s="95" t="s">
        <v>15</v>
      </c>
      <c r="B23" s="96"/>
      <c r="C23" s="94" t="s">
        <v>14</v>
      </c>
      <c r="D23" s="94"/>
      <c r="E23" s="94"/>
      <c r="F23" s="95" t="s">
        <v>12</v>
      </c>
      <c r="G23" s="96"/>
      <c r="H23" s="88" t="s">
        <v>16</v>
      </c>
      <c r="I23" s="88"/>
      <c r="J23" s="97"/>
      <c r="K23" s="97"/>
      <c r="L23" s="97"/>
      <c r="M23" s="23"/>
      <c r="N23" s="23"/>
      <c r="O23" s="22"/>
      <c r="P23" s="38"/>
      <c r="Q23" s="38"/>
      <c r="R23" s="38"/>
    </row>
    <row r="24" spans="1:18" x14ac:dyDescent="0.25">
      <c r="A24" s="89" t="s">
        <v>13</v>
      </c>
      <c r="B24" s="90"/>
      <c r="C24" s="92" t="s">
        <v>36</v>
      </c>
      <c r="D24" s="92"/>
      <c r="E24" s="92"/>
      <c r="F24" s="89" t="s">
        <v>23</v>
      </c>
      <c r="G24" s="90"/>
      <c r="H24" s="98" t="s">
        <v>42</v>
      </c>
      <c r="I24" s="98"/>
      <c r="J24" s="99"/>
      <c r="K24" s="99"/>
      <c r="L24" s="99"/>
      <c r="M24" s="23"/>
      <c r="N24" s="23"/>
      <c r="O24" s="24"/>
      <c r="P24" s="7"/>
      <c r="Q24" s="8"/>
      <c r="R24" s="8"/>
    </row>
    <row r="25" spans="1:18" x14ac:dyDescent="0.25">
      <c r="A25" s="91" t="s">
        <v>33</v>
      </c>
      <c r="B25" s="90"/>
      <c r="C25" s="89" t="s">
        <v>150</v>
      </c>
      <c r="D25" s="91"/>
      <c r="E25" s="90"/>
      <c r="F25" s="89" t="s">
        <v>120</v>
      </c>
      <c r="G25" s="90"/>
      <c r="H25" s="100" t="s">
        <v>151</v>
      </c>
      <c r="I25" s="101"/>
      <c r="J25" s="39"/>
      <c r="K25" s="39"/>
      <c r="L25" s="39"/>
      <c r="M25" s="23"/>
      <c r="N25" s="23"/>
      <c r="O25" s="24"/>
      <c r="P25" s="7"/>
      <c r="Q25" s="8"/>
      <c r="R25" s="8"/>
    </row>
    <row r="26" spans="1:18" x14ac:dyDescent="0.25">
      <c r="A26" s="1" t="s">
        <v>18</v>
      </c>
      <c r="B26" s="9"/>
      <c r="C26" s="9"/>
      <c r="D26" s="9"/>
      <c r="E26" s="9"/>
      <c r="F26" s="10"/>
      <c r="G26" s="18"/>
      <c r="H26" s="18"/>
      <c r="I26" s="18"/>
      <c r="J26" s="18"/>
      <c r="K26" s="18"/>
      <c r="L26" s="18"/>
      <c r="M26" s="18"/>
      <c r="N26" s="18"/>
      <c r="O26" s="18"/>
      <c r="P26" s="11"/>
      <c r="Q26" s="9"/>
      <c r="R26" s="9"/>
    </row>
  </sheetData>
  <mergeCells count="33">
    <mergeCell ref="A3:R3"/>
    <mergeCell ref="A4:R4"/>
    <mergeCell ref="A5:R5"/>
    <mergeCell ref="A6:A7"/>
    <mergeCell ref="B6:B7"/>
    <mergeCell ref="C6:C7"/>
    <mergeCell ref="D6:D7"/>
    <mergeCell ref="E6:E7"/>
    <mergeCell ref="F6:F7"/>
    <mergeCell ref="G6:J6"/>
    <mergeCell ref="K6:N6"/>
    <mergeCell ref="O6:O7"/>
    <mergeCell ref="J23:L23"/>
    <mergeCell ref="H24:I24"/>
    <mergeCell ref="F24:G24"/>
    <mergeCell ref="J24:L24"/>
    <mergeCell ref="C24:E24"/>
    <mergeCell ref="A18:R18"/>
    <mergeCell ref="A24:B24"/>
    <mergeCell ref="Q6:Q7"/>
    <mergeCell ref="F25:G25"/>
    <mergeCell ref="P6:P7"/>
    <mergeCell ref="R6:R7"/>
    <mergeCell ref="A8:R8"/>
    <mergeCell ref="A25:B25"/>
    <mergeCell ref="C25:E25"/>
    <mergeCell ref="H25:I25"/>
    <mergeCell ref="A13:R13"/>
    <mergeCell ref="A22:R22"/>
    <mergeCell ref="A23:B23"/>
    <mergeCell ref="C23:E23"/>
    <mergeCell ref="F23:G23"/>
    <mergeCell ref="H23:I23"/>
  </mergeCells>
  <pageMargins left="0.7" right="0.7" top="0.75" bottom="0.75" header="0.3" footer="0.3"/>
  <pageSetup paperSize="9"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zoomScale="115" zoomScaleNormal="115" workbookViewId="0">
      <selection activeCell="U5" sqref="U5"/>
    </sheetView>
  </sheetViews>
  <sheetFormatPr defaultRowHeight="13.2" x14ac:dyDescent="0.25"/>
  <cols>
    <col min="1" max="1" width="4.109375" customWidth="1"/>
    <col min="2" max="2" width="20.88671875" customWidth="1"/>
    <col min="3" max="3" width="5.88671875" customWidth="1"/>
    <col min="4" max="4" width="10.6640625" customWidth="1"/>
    <col min="5" max="5" width="6.109375" customWidth="1"/>
    <col min="6" max="6" width="6.44140625" customWidth="1"/>
    <col min="7" max="7" width="5.6640625" style="19" customWidth="1"/>
    <col min="8" max="8" width="5.88671875" style="19" customWidth="1"/>
    <col min="9" max="9" width="5.44140625" style="19" customWidth="1"/>
    <col min="10" max="10" width="5.6640625" style="19" customWidth="1"/>
    <col min="11" max="11" width="5.44140625" style="19" customWidth="1"/>
    <col min="12" max="14" width="5.5546875" style="19" customWidth="1"/>
    <col min="15" max="15" width="5.88671875" style="19" customWidth="1"/>
    <col min="16" max="16" width="4.109375" customWidth="1"/>
    <col min="17" max="17" width="8.88671875" customWidth="1"/>
    <col min="18" max="18" width="16.6640625" customWidth="1"/>
  </cols>
  <sheetData>
    <row r="1" spans="1:18" x14ac:dyDescent="0.25">
      <c r="A1" s="1" t="s">
        <v>18</v>
      </c>
      <c r="B1" s="2"/>
      <c r="C1" s="2"/>
      <c r="D1" s="2"/>
      <c r="E1" s="2"/>
      <c r="F1" s="3"/>
      <c r="G1" s="16"/>
      <c r="H1" s="16"/>
      <c r="I1" s="16"/>
      <c r="J1" s="16"/>
      <c r="K1" s="16"/>
      <c r="L1" s="16"/>
      <c r="M1" s="16"/>
      <c r="N1" s="16"/>
      <c r="O1" s="16"/>
      <c r="P1" s="4"/>
      <c r="Q1" s="2"/>
      <c r="R1" s="2"/>
    </row>
    <row r="2" spans="1:18" x14ac:dyDescent="0.2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x14ac:dyDescent="0.25">
      <c r="A3" s="103" t="s">
        <v>46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4" spans="1:18" x14ac:dyDescent="0.2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</row>
    <row r="5" spans="1:18" ht="30.75" customHeight="1" x14ac:dyDescent="0.25">
      <c r="A5" s="105" t="s">
        <v>8</v>
      </c>
      <c r="B5" s="106" t="s">
        <v>14</v>
      </c>
      <c r="C5" s="112" t="s">
        <v>9</v>
      </c>
      <c r="D5" s="108" t="s">
        <v>11</v>
      </c>
      <c r="E5" s="108" t="s">
        <v>22</v>
      </c>
      <c r="F5" s="105" t="s">
        <v>10</v>
      </c>
      <c r="G5" s="110" t="s">
        <v>1</v>
      </c>
      <c r="H5" s="110"/>
      <c r="I5" s="110"/>
      <c r="J5" s="110"/>
      <c r="K5" s="110" t="s">
        <v>2</v>
      </c>
      <c r="L5" s="110"/>
      <c r="M5" s="110"/>
      <c r="N5" s="110"/>
      <c r="O5" s="111" t="s">
        <v>7</v>
      </c>
      <c r="P5" s="107" t="s">
        <v>20</v>
      </c>
      <c r="Q5" s="115" t="s">
        <v>19</v>
      </c>
      <c r="R5" s="114" t="s">
        <v>21</v>
      </c>
    </row>
    <row r="6" spans="1:18" ht="15.75" customHeight="1" x14ac:dyDescent="0.25">
      <c r="A6" s="105"/>
      <c r="B6" s="106"/>
      <c r="C6" s="113"/>
      <c r="D6" s="109"/>
      <c r="E6" s="109"/>
      <c r="F6" s="105"/>
      <c r="G6" s="17" t="s">
        <v>3</v>
      </c>
      <c r="H6" s="17" t="s">
        <v>4</v>
      </c>
      <c r="I6" s="17" t="s">
        <v>5</v>
      </c>
      <c r="J6" s="21" t="s">
        <v>6</v>
      </c>
      <c r="K6" s="17" t="s">
        <v>3</v>
      </c>
      <c r="L6" s="17" t="s">
        <v>4</v>
      </c>
      <c r="M6" s="17" t="s">
        <v>5</v>
      </c>
      <c r="N6" s="21" t="s">
        <v>6</v>
      </c>
      <c r="O6" s="111"/>
      <c r="P6" s="107"/>
      <c r="Q6" s="116"/>
      <c r="R6" s="114"/>
    </row>
    <row r="7" spans="1:18" x14ac:dyDescent="0.25">
      <c r="A7" s="5">
        <v>64</v>
      </c>
      <c r="B7" s="61" t="s">
        <v>129</v>
      </c>
      <c r="C7" s="61">
        <v>2006</v>
      </c>
      <c r="D7" s="61" t="s">
        <v>120</v>
      </c>
      <c r="E7" s="61" t="s">
        <v>67</v>
      </c>
      <c r="F7" s="62">
        <v>60.8</v>
      </c>
      <c r="G7" s="76">
        <v>55</v>
      </c>
      <c r="H7" s="76">
        <v>60</v>
      </c>
      <c r="I7" s="76">
        <v>64</v>
      </c>
      <c r="J7" s="20">
        <v>64</v>
      </c>
      <c r="K7" s="76">
        <v>68</v>
      </c>
      <c r="L7" s="76">
        <v>72</v>
      </c>
      <c r="M7" s="40" t="s">
        <v>148</v>
      </c>
      <c r="N7" s="20">
        <v>72</v>
      </c>
      <c r="O7" s="20">
        <f>J7+N7</f>
        <v>136</v>
      </c>
      <c r="P7" s="5">
        <v>1</v>
      </c>
      <c r="Q7" s="12">
        <f t="shared" ref="Q7:Q36" si="0">IF(O7=0,0,10^(0.794358141*LOG10(F7/174.393)^2)*O7)</f>
        <v>199.47764870600278</v>
      </c>
      <c r="R7" s="61" t="s">
        <v>121</v>
      </c>
    </row>
    <row r="8" spans="1:18" s="71" customFormat="1" hidden="1" x14ac:dyDescent="0.25">
      <c r="A8" s="65">
        <v>13</v>
      </c>
      <c r="B8" s="66" t="s">
        <v>134</v>
      </c>
      <c r="C8" s="66">
        <v>2007</v>
      </c>
      <c r="D8" s="67" t="s">
        <v>135</v>
      </c>
      <c r="E8" s="66" t="s">
        <v>30</v>
      </c>
      <c r="F8" s="68"/>
      <c r="G8" s="69"/>
      <c r="H8" s="69"/>
      <c r="I8" s="69"/>
      <c r="J8" s="69"/>
      <c r="K8" s="69"/>
      <c r="L8" s="69"/>
      <c r="M8" s="69"/>
      <c r="N8" s="69"/>
      <c r="O8" s="69"/>
      <c r="P8" s="65"/>
      <c r="Q8" s="70">
        <f t="shared" si="0"/>
        <v>0</v>
      </c>
      <c r="R8" s="66" t="s">
        <v>136</v>
      </c>
    </row>
    <row r="9" spans="1:18" x14ac:dyDescent="0.25">
      <c r="A9" s="5">
        <v>30</v>
      </c>
      <c r="B9" s="61" t="s">
        <v>84</v>
      </c>
      <c r="C9" s="61">
        <v>2006</v>
      </c>
      <c r="D9" s="61" t="s">
        <v>66</v>
      </c>
      <c r="E9" s="61" t="s">
        <v>67</v>
      </c>
      <c r="F9" s="62">
        <v>46.9</v>
      </c>
      <c r="G9" s="77">
        <v>45</v>
      </c>
      <c r="H9" s="76">
        <v>48</v>
      </c>
      <c r="I9" s="69">
        <v>51</v>
      </c>
      <c r="J9" s="20">
        <v>48</v>
      </c>
      <c r="K9" s="76">
        <v>55</v>
      </c>
      <c r="L9" s="76">
        <v>60</v>
      </c>
      <c r="M9" s="69">
        <v>63</v>
      </c>
      <c r="N9" s="20">
        <v>60</v>
      </c>
      <c r="O9" s="20">
        <f>J9+N9</f>
        <v>108</v>
      </c>
      <c r="P9" s="5">
        <v>2</v>
      </c>
      <c r="Q9" s="12">
        <f t="shared" si="0"/>
        <v>195.8093316848709</v>
      </c>
      <c r="R9" s="61" t="s">
        <v>68</v>
      </c>
    </row>
    <row r="10" spans="1:18" x14ac:dyDescent="0.25">
      <c r="A10" s="5">
        <v>32</v>
      </c>
      <c r="B10" s="61" t="s">
        <v>61</v>
      </c>
      <c r="C10" s="61">
        <v>2010</v>
      </c>
      <c r="D10" s="45" t="s">
        <v>44</v>
      </c>
      <c r="E10" s="61" t="s">
        <v>34</v>
      </c>
      <c r="F10" s="6">
        <v>25.3</v>
      </c>
      <c r="G10" s="76">
        <v>20</v>
      </c>
      <c r="H10" s="76">
        <v>22</v>
      </c>
      <c r="I10" s="69">
        <v>23</v>
      </c>
      <c r="J10" s="25">
        <v>22</v>
      </c>
      <c r="K10" s="76">
        <v>27</v>
      </c>
      <c r="L10" s="69">
        <v>30</v>
      </c>
      <c r="M10" s="76">
        <v>30</v>
      </c>
      <c r="N10" s="20">
        <v>30</v>
      </c>
      <c r="O10" s="20">
        <v>52</v>
      </c>
      <c r="P10" s="5">
        <v>3</v>
      </c>
      <c r="Q10" s="12">
        <f t="shared" si="0"/>
        <v>188.09645272374834</v>
      </c>
      <c r="R10" s="61" t="s">
        <v>35</v>
      </c>
    </row>
    <row r="11" spans="1:18" x14ac:dyDescent="0.25">
      <c r="A11" s="5">
        <v>60</v>
      </c>
      <c r="B11" s="61" t="s">
        <v>94</v>
      </c>
      <c r="C11" s="61">
        <v>2007</v>
      </c>
      <c r="D11" s="61" t="s">
        <v>39</v>
      </c>
      <c r="E11" s="61" t="s">
        <v>34</v>
      </c>
      <c r="F11" s="62">
        <v>66.400000000000006</v>
      </c>
      <c r="G11" s="76">
        <v>50</v>
      </c>
      <c r="H11" s="76">
        <v>55</v>
      </c>
      <c r="I11" s="76">
        <v>58</v>
      </c>
      <c r="J11" s="20">
        <v>58</v>
      </c>
      <c r="K11" s="76">
        <v>70</v>
      </c>
      <c r="L11" s="76">
        <v>73</v>
      </c>
      <c r="M11" s="69">
        <v>75</v>
      </c>
      <c r="N11" s="20">
        <v>73</v>
      </c>
      <c r="O11" s="20">
        <f>J11+N11</f>
        <v>131</v>
      </c>
      <c r="P11" s="5"/>
      <c r="Q11" s="12">
        <f t="shared" si="0"/>
        <v>180.70492784067622</v>
      </c>
      <c r="R11" s="61" t="s">
        <v>40</v>
      </c>
    </row>
    <row r="12" spans="1:18" x14ac:dyDescent="0.25">
      <c r="A12" s="5">
        <v>34</v>
      </c>
      <c r="B12" s="61" t="s">
        <v>128</v>
      </c>
      <c r="C12" s="61">
        <v>2008</v>
      </c>
      <c r="D12" s="45" t="s">
        <v>120</v>
      </c>
      <c r="E12" s="61" t="s">
        <v>67</v>
      </c>
      <c r="F12" s="63">
        <v>58.7</v>
      </c>
      <c r="G12" s="77">
        <v>45</v>
      </c>
      <c r="H12" s="69">
        <v>49</v>
      </c>
      <c r="I12" s="76">
        <v>50</v>
      </c>
      <c r="J12" s="20">
        <v>50</v>
      </c>
      <c r="K12" s="76">
        <v>60</v>
      </c>
      <c r="L12" s="76">
        <v>64</v>
      </c>
      <c r="M12" s="69">
        <v>68</v>
      </c>
      <c r="N12" s="20">
        <v>64</v>
      </c>
      <c r="O12" s="20">
        <f>J12+N12</f>
        <v>114</v>
      </c>
      <c r="P12" s="5"/>
      <c r="Q12" s="12">
        <f t="shared" si="0"/>
        <v>171.61050304937544</v>
      </c>
      <c r="R12" s="61" t="s">
        <v>121</v>
      </c>
    </row>
    <row r="13" spans="1:18" x14ac:dyDescent="0.25">
      <c r="A13" s="5">
        <v>46</v>
      </c>
      <c r="B13" s="61" t="s">
        <v>65</v>
      </c>
      <c r="C13" s="61">
        <v>2006</v>
      </c>
      <c r="D13" s="61" t="s">
        <v>66</v>
      </c>
      <c r="E13" s="61" t="s">
        <v>67</v>
      </c>
      <c r="F13" s="6">
        <v>31.45</v>
      </c>
      <c r="G13" s="76">
        <v>25</v>
      </c>
      <c r="H13" s="76">
        <v>27</v>
      </c>
      <c r="I13" s="76">
        <v>28</v>
      </c>
      <c r="J13" s="25">
        <v>28</v>
      </c>
      <c r="K13" s="69">
        <v>30</v>
      </c>
      <c r="L13" s="76">
        <v>30</v>
      </c>
      <c r="M13" s="76">
        <v>33</v>
      </c>
      <c r="N13" s="20">
        <v>33</v>
      </c>
      <c r="O13" s="20">
        <v>61</v>
      </c>
      <c r="P13" s="5"/>
      <c r="Q13" s="12">
        <f t="shared" si="0"/>
        <v>167.85233870044854</v>
      </c>
      <c r="R13" s="61" t="s">
        <v>68</v>
      </c>
    </row>
    <row r="14" spans="1:18" x14ac:dyDescent="0.25">
      <c r="A14" s="5">
        <v>22</v>
      </c>
      <c r="B14" s="61" t="s">
        <v>90</v>
      </c>
      <c r="C14" s="61">
        <v>2007</v>
      </c>
      <c r="D14" s="45" t="s">
        <v>44</v>
      </c>
      <c r="E14" s="61" t="s">
        <v>34</v>
      </c>
      <c r="F14" s="63">
        <v>59</v>
      </c>
      <c r="G14" s="77">
        <v>40</v>
      </c>
      <c r="H14" s="76">
        <v>44</v>
      </c>
      <c r="I14" s="76">
        <v>46</v>
      </c>
      <c r="J14" s="20">
        <v>46</v>
      </c>
      <c r="K14" s="76">
        <v>54</v>
      </c>
      <c r="L14" s="76">
        <v>57</v>
      </c>
      <c r="M14" s="69">
        <v>59</v>
      </c>
      <c r="N14" s="20">
        <v>57</v>
      </c>
      <c r="O14" s="20">
        <f>J14+N14</f>
        <v>103</v>
      </c>
      <c r="P14" s="5"/>
      <c r="Q14" s="12">
        <f t="shared" si="0"/>
        <v>154.46028914015253</v>
      </c>
      <c r="R14" s="61" t="s">
        <v>35</v>
      </c>
    </row>
    <row r="15" spans="1:18" s="71" customFormat="1" hidden="1" x14ac:dyDescent="0.25">
      <c r="A15" s="65">
        <v>12</v>
      </c>
      <c r="B15" s="66" t="s">
        <v>142</v>
      </c>
      <c r="C15" s="66">
        <v>2009</v>
      </c>
      <c r="D15" s="67" t="s">
        <v>120</v>
      </c>
      <c r="E15" s="66" t="s">
        <v>67</v>
      </c>
      <c r="F15" s="68"/>
      <c r="G15" s="72"/>
      <c r="H15" s="69"/>
      <c r="I15" s="73"/>
      <c r="J15" s="69"/>
      <c r="K15" s="69"/>
      <c r="L15" s="69"/>
      <c r="M15" s="69"/>
      <c r="N15" s="69"/>
      <c r="O15" s="69"/>
      <c r="P15" s="65"/>
      <c r="Q15" s="70">
        <f t="shared" si="0"/>
        <v>0</v>
      </c>
      <c r="R15" s="66" t="s">
        <v>121</v>
      </c>
    </row>
    <row r="16" spans="1:18" x14ac:dyDescent="0.25">
      <c r="A16" s="5">
        <v>73</v>
      </c>
      <c r="B16" s="61" t="s">
        <v>81</v>
      </c>
      <c r="C16" s="61">
        <v>2007</v>
      </c>
      <c r="D16" s="61" t="s">
        <v>63</v>
      </c>
      <c r="E16" s="61" t="s">
        <v>30</v>
      </c>
      <c r="F16" s="6">
        <v>37.799999999999997</v>
      </c>
      <c r="G16" s="76">
        <v>25</v>
      </c>
      <c r="H16" s="76">
        <v>27</v>
      </c>
      <c r="I16" s="76">
        <v>29</v>
      </c>
      <c r="J16" s="20">
        <v>29</v>
      </c>
      <c r="K16" s="76">
        <v>34</v>
      </c>
      <c r="L16" s="76">
        <v>36</v>
      </c>
      <c r="M16" s="76">
        <v>38</v>
      </c>
      <c r="N16" s="20">
        <v>38</v>
      </c>
      <c r="O16" s="20">
        <v>67</v>
      </c>
      <c r="P16" s="5"/>
      <c r="Q16" s="12">
        <f t="shared" si="0"/>
        <v>150.08712026931195</v>
      </c>
      <c r="R16" s="61" t="s">
        <v>64</v>
      </c>
    </row>
    <row r="17" spans="1:18" x14ac:dyDescent="0.25">
      <c r="A17" s="5">
        <v>15</v>
      </c>
      <c r="B17" s="61" t="s">
        <v>124</v>
      </c>
      <c r="C17" s="61">
        <v>2007</v>
      </c>
      <c r="D17" s="61" t="s">
        <v>120</v>
      </c>
      <c r="E17" s="61" t="s">
        <v>67</v>
      </c>
      <c r="F17" s="62">
        <v>47.8</v>
      </c>
      <c r="G17" s="77">
        <v>30</v>
      </c>
      <c r="H17" s="76">
        <v>33</v>
      </c>
      <c r="I17" s="69">
        <v>36</v>
      </c>
      <c r="J17" s="20">
        <v>33</v>
      </c>
      <c r="K17" s="76">
        <v>45</v>
      </c>
      <c r="L17" s="76">
        <v>48</v>
      </c>
      <c r="M17" s="76">
        <v>50</v>
      </c>
      <c r="N17" s="20">
        <v>50</v>
      </c>
      <c r="O17" s="20">
        <f>J17+N17</f>
        <v>83</v>
      </c>
      <c r="P17" s="5"/>
      <c r="Q17" s="12">
        <f t="shared" si="0"/>
        <v>147.93184292572366</v>
      </c>
      <c r="R17" s="61" t="s">
        <v>121</v>
      </c>
    </row>
    <row r="18" spans="1:18" x14ac:dyDescent="0.25">
      <c r="A18" s="5">
        <v>40</v>
      </c>
      <c r="B18" s="61" t="s">
        <v>100</v>
      </c>
      <c r="C18" s="61">
        <v>2007</v>
      </c>
      <c r="D18" s="61" t="s">
        <v>66</v>
      </c>
      <c r="E18" s="61" t="s">
        <v>67</v>
      </c>
      <c r="F18" s="6">
        <v>85.2</v>
      </c>
      <c r="G18" s="76">
        <v>50</v>
      </c>
      <c r="H18" s="76">
        <v>52</v>
      </c>
      <c r="I18" s="69">
        <v>54</v>
      </c>
      <c r="J18" s="20">
        <v>52</v>
      </c>
      <c r="K18" s="76">
        <v>65</v>
      </c>
      <c r="L18" s="69">
        <v>70</v>
      </c>
      <c r="M18" s="76">
        <v>70</v>
      </c>
      <c r="N18" s="20">
        <v>70</v>
      </c>
      <c r="O18" s="20">
        <f>J18+N18</f>
        <v>122</v>
      </c>
      <c r="P18" s="5"/>
      <c r="Q18" s="12">
        <f t="shared" si="0"/>
        <v>145.62473536377837</v>
      </c>
      <c r="R18" s="61" t="s">
        <v>68</v>
      </c>
    </row>
    <row r="19" spans="1:18" x14ac:dyDescent="0.25">
      <c r="A19" s="5">
        <v>71</v>
      </c>
      <c r="B19" s="61" t="s">
        <v>80</v>
      </c>
      <c r="C19" s="61">
        <v>2007</v>
      </c>
      <c r="D19" s="61" t="s">
        <v>39</v>
      </c>
      <c r="E19" s="61" t="s">
        <v>34</v>
      </c>
      <c r="F19" s="6">
        <v>43.95</v>
      </c>
      <c r="G19" s="76">
        <v>30</v>
      </c>
      <c r="H19" s="76">
        <v>33</v>
      </c>
      <c r="I19" s="69">
        <v>35</v>
      </c>
      <c r="J19" s="20">
        <v>33</v>
      </c>
      <c r="K19" s="76">
        <v>38</v>
      </c>
      <c r="L19" s="69">
        <v>40</v>
      </c>
      <c r="M19" s="69">
        <v>40</v>
      </c>
      <c r="N19" s="20">
        <v>38</v>
      </c>
      <c r="O19" s="20">
        <v>71</v>
      </c>
      <c r="P19" s="5"/>
      <c r="Q19" s="12">
        <f t="shared" si="0"/>
        <v>136.73067137624258</v>
      </c>
      <c r="R19" s="61" t="s">
        <v>40</v>
      </c>
    </row>
    <row r="20" spans="1:18" x14ac:dyDescent="0.25">
      <c r="A20" s="5">
        <v>28</v>
      </c>
      <c r="B20" s="61" t="s">
        <v>127</v>
      </c>
      <c r="C20" s="61">
        <v>2007</v>
      </c>
      <c r="D20" s="45" t="s">
        <v>120</v>
      </c>
      <c r="E20" s="61" t="s">
        <v>67</v>
      </c>
      <c r="F20" s="63">
        <v>59.2</v>
      </c>
      <c r="G20" s="77">
        <v>35</v>
      </c>
      <c r="H20" s="69">
        <v>38</v>
      </c>
      <c r="I20" s="76">
        <v>40</v>
      </c>
      <c r="J20" s="20">
        <v>40</v>
      </c>
      <c r="K20" s="76">
        <v>45</v>
      </c>
      <c r="L20" s="76">
        <v>49</v>
      </c>
      <c r="M20" s="76">
        <v>51</v>
      </c>
      <c r="N20" s="20">
        <v>51</v>
      </c>
      <c r="O20" s="20">
        <f>J20+N20</f>
        <v>91</v>
      </c>
      <c r="P20" s="5"/>
      <c r="Q20" s="12">
        <f t="shared" si="0"/>
        <v>136.1205608032692</v>
      </c>
      <c r="R20" s="61" t="s">
        <v>121</v>
      </c>
    </row>
    <row r="21" spans="1:18" x14ac:dyDescent="0.25">
      <c r="A21" s="5">
        <v>5</v>
      </c>
      <c r="B21" s="61" t="s">
        <v>69</v>
      </c>
      <c r="C21" s="61">
        <v>2008</v>
      </c>
      <c r="D21" s="45" t="s">
        <v>70</v>
      </c>
      <c r="E21" s="61" t="s">
        <v>67</v>
      </c>
      <c r="F21" s="6">
        <v>34.85</v>
      </c>
      <c r="G21" s="76">
        <v>17</v>
      </c>
      <c r="H21" s="76">
        <v>20</v>
      </c>
      <c r="I21" s="76">
        <v>23</v>
      </c>
      <c r="J21" s="25">
        <v>23</v>
      </c>
      <c r="K21" s="76">
        <v>28</v>
      </c>
      <c r="L21" s="76">
        <v>30</v>
      </c>
      <c r="M21" s="76">
        <v>32</v>
      </c>
      <c r="N21" s="20">
        <v>32</v>
      </c>
      <c r="O21" s="20">
        <v>55</v>
      </c>
      <c r="P21" s="5"/>
      <c r="Q21" s="12">
        <f t="shared" si="0"/>
        <v>134.53933568391227</v>
      </c>
      <c r="R21" s="61" t="s">
        <v>71</v>
      </c>
    </row>
    <row r="22" spans="1:18" x14ac:dyDescent="0.25">
      <c r="A22" s="5">
        <v>36</v>
      </c>
      <c r="B22" s="61" t="s">
        <v>62</v>
      </c>
      <c r="C22" s="61">
        <v>2008</v>
      </c>
      <c r="D22" s="61" t="s">
        <v>63</v>
      </c>
      <c r="E22" s="61" t="s">
        <v>30</v>
      </c>
      <c r="F22" s="6">
        <v>30.15</v>
      </c>
      <c r="G22" s="76">
        <v>17</v>
      </c>
      <c r="H22" s="76">
        <v>19</v>
      </c>
      <c r="I22" s="76">
        <v>20</v>
      </c>
      <c r="J22" s="25">
        <v>20</v>
      </c>
      <c r="K22" s="76">
        <v>26</v>
      </c>
      <c r="L22" s="69">
        <v>29</v>
      </c>
      <c r="M22" s="69">
        <v>30</v>
      </c>
      <c r="N22" s="20">
        <v>26</v>
      </c>
      <c r="O22" s="20">
        <v>46</v>
      </c>
      <c r="P22" s="5"/>
      <c r="Q22" s="12">
        <f t="shared" si="0"/>
        <v>133.1342536562974</v>
      </c>
      <c r="R22" s="61" t="s">
        <v>64</v>
      </c>
    </row>
    <row r="23" spans="1:18" x14ac:dyDescent="0.25">
      <c r="A23" s="5">
        <v>11</v>
      </c>
      <c r="B23" s="61" t="s">
        <v>75</v>
      </c>
      <c r="C23" s="61">
        <v>2008</v>
      </c>
      <c r="D23" s="45" t="s">
        <v>44</v>
      </c>
      <c r="E23" s="61" t="s">
        <v>34</v>
      </c>
      <c r="F23" s="6">
        <v>39.700000000000003</v>
      </c>
      <c r="G23" s="77">
        <v>25</v>
      </c>
      <c r="H23" s="69">
        <v>27</v>
      </c>
      <c r="I23" s="78">
        <v>27</v>
      </c>
      <c r="J23" s="20">
        <v>27</v>
      </c>
      <c r="K23" s="69">
        <v>35</v>
      </c>
      <c r="L23" s="76">
        <v>35</v>
      </c>
      <c r="M23" s="69">
        <v>41</v>
      </c>
      <c r="N23" s="20">
        <v>35</v>
      </c>
      <c r="O23" s="20">
        <v>62</v>
      </c>
      <c r="P23" s="5"/>
      <c r="Q23" s="12">
        <f t="shared" si="0"/>
        <v>131.99310088787524</v>
      </c>
      <c r="R23" s="61" t="s">
        <v>35</v>
      </c>
    </row>
    <row r="24" spans="1:18" x14ac:dyDescent="0.25">
      <c r="A24" s="5">
        <v>58</v>
      </c>
      <c r="B24" s="61" t="s">
        <v>93</v>
      </c>
      <c r="C24" s="61">
        <v>2008</v>
      </c>
      <c r="D24" s="61" t="s">
        <v>39</v>
      </c>
      <c r="E24" s="61" t="s">
        <v>34</v>
      </c>
      <c r="F24" s="62">
        <v>61.6</v>
      </c>
      <c r="G24" s="76">
        <v>30</v>
      </c>
      <c r="H24" s="76">
        <v>35</v>
      </c>
      <c r="I24" s="69">
        <v>38</v>
      </c>
      <c r="J24" s="20">
        <v>35</v>
      </c>
      <c r="K24" s="76">
        <v>40</v>
      </c>
      <c r="L24" s="76">
        <v>45</v>
      </c>
      <c r="M24" s="76">
        <v>50</v>
      </c>
      <c r="N24" s="20">
        <v>50</v>
      </c>
      <c r="O24" s="20">
        <f>J24+N24</f>
        <v>85</v>
      </c>
      <c r="P24" s="5"/>
      <c r="Q24" s="12">
        <f t="shared" si="0"/>
        <v>123.50154025527624</v>
      </c>
      <c r="R24" s="61" t="s">
        <v>40</v>
      </c>
    </row>
    <row r="25" spans="1:18" x14ac:dyDescent="0.25">
      <c r="A25" s="5">
        <v>2</v>
      </c>
      <c r="B25" s="61" t="s">
        <v>72</v>
      </c>
      <c r="C25" s="61">
        <v>2008</v>
      </c>
      <c r="D25" s="45" t="s">
        <v>63</v>
      </c>
      <c r="E25" s="61" t="s">
        <v>30</v>
      </c>
      <c r="F25" s="6">
        <v>37.6</v>
      </c>
      <c r="G25" s="77">
        <v>20</v>
      </c>
      <c r="H25" s="76">
        <v>22</v>
      </c>
      <c r="I25" s="78">
        <v>24</v>
      </c>
      <c r="J25" s="20">
        <v>24</v>
      </c>
      <c r="K25" s="76">
        <v>27</v>
      </c>
      <c r="L25" s="76">
        <v>30</v>
      </c>
      <c r="M25" s="69">
        <v>33</v>
      </c>
      <c r="N25" s="20">
        <v>30</v>
      </c>
      <c r="O25" s="20">
        <v>54</v>
      </c>
      <c r="P25" s="5"/>
      <c r="Q25" s="12">
        <f t="shared" si="0"/>
        <v>121.64582118442638</v>
      </c>
      <c r="R25" s="61" t="s">
        <v>64</v>
      </c>
    </row>
    <row r="26" spans="1:18" s="71" customFormat="1" hidden="1" x14ac:dyDescent="0.25">
      <c r="A26" s="65">
        <v>63</v>
      </c>
      <c r="B26" s="66" t="s">
        <v>85</v>
      </c>
      <c r="C26" s="66">
        <v>2009</v>
      </c>
      <c r="D26" s="66" t="s">
        <v>45</v>
      </c>
      <c r="E26" s="66" t="s">
        <v>34</v>
      </c>
      <c r="F26" s="74"/>
      <c r="G26" s="72"/>
      <c r="H26" s="69"/>
      <c r="I26" s="69"/>
      <c r="J26" s="69"/>
      <c r="K26" s="69"/>
      <c r="L26" s="69"/>
      <c r="M26" s="69"/>
      <c r="N26" s="69"/>
      <c r="O26" s="20">
        <f>J26+N26</f>
        <v>0</v>
      </c>
      <c r="P26" s="65"/>
      <c r="Q26" s="70">
        <f t="shared" si="0"/>
        <v>0</v>
      </c>
      <c r="R26" s="66" t="s">
        <v>78</v>
      </c>
    </row>
    <row r="27" spans="1:18" x14ac:dyDescent="0.25">
      <c r="A27" s="79">
        <v>43</v>
      </c>
      <c r="B27" s="80" t="s">
        <v>95</v>
      </c>
      <c r="C27" s="80">
        <v>2008</v>
      </c>
      <c r="D27" s="80" t="s">
        <v>63</v>
      </c>
      <c r="E27" s="80" t="s">
        <v>30</v>
      </c>
      <c r="F27" s="75">
        <v>74.099999999999994</v>
      </c>
      <c r="G27" s="69">
        <v>35</v>
      </c>
      <c r="H27" s="76">
        <v>35</v>
      </c>
      <c r="I27" s="76">
        <v>40</v>
      </c>
      <c r="J27" s="20">
        <v>40</v>
      </c>
      <c r="K27" s="76">
        <v>47</v>
      </c>
      <c r="L27" s="76">
        <v>52</v>
      </c>
      <c r="M27" s="69">
        <v>55</v>
      </c>
      <c r="N27" s="20">
        <v>52</v>
      </c>
      <c r="O27" s="25">
        <f>J27+N27</f>
        <v>92</v>
      </c>
      <c r="P27" s="79"/>
      <c r="Q27" s="81">
        <f t="shared" si="0"/>
        <v>118.45228882440529</v>
      </c>
      <c r="R27" s="80" t="s">
        <v>88</v>
      </c>
    </row>
    <row r="28" spans="1:18" x14ac:dyDescent="0.25">
      <c r="A28" s="5">
        <v>33</v>
      </c>
      <c r="B28" s="61" t="s">
        <v>89</v>
      </c>
      <c r="C28" s="61">
        <v>2008</v>
      </c>
      <c r="D28" s="61" t="s">
        <v>63</v>
      </c>
      <c r="E28" s="61" t="s">
        <v>30</v>
      </c>
      <c r="F28" s="63">
        <v>58.05</v>
      </c>
      <c r="G28" s="77">
        <v>28</v>
      </c>
      <c r="H28" s="76">
        <v>30</v>
      </c>
      <c r="I28" s="76">
        <v>32</v>
      </c>
      <c r="J28" s="20">
        <v>32</v>
      </c>
      <c r="K28" s="76">
        <v>40</v>
      </c>
      <c r="L28" s="76">
        <v>43</v>
      </c>
      <c r="M28" s="69">
        <v>45</v>
      </c>
      <c r="N28" s="20">
        <v>43</v>
      </c>
      <c r="O28" s="20">
        <f>J28+N28</f>
        <v>75</v>
      </c>
      <c r="P28" s="5"/>
      <c r="Q28" s="12">
        <f t="shared" si="0"/>
        <v>113.85497100636758</v>
      </c>
      <c r="R28" s="61" t="s">
        <v>88</v>
      </c>
    </row>
    <row r="29" spans="1:18" x14ac:dyDescent="0.25">
      <c r="A29" s="5">
        <v>85</v>
      </c>
      <c r="B29" s="61" t="s">
        <v>83</v>
      </c>
      <c r="C29" s="61">
        <v>2007</v>
      </c>
      <c r="D29" s="61" t="s">
        <v>66</v>
      </c>
      <c r="E29" s="61" t="s">
        <v>67</v>
      </c>
      <c r="F29" s="6">
        <v>34.9</v>
      </c>
      <c r="G29" s="76">
        <v>16</v>
      </c>
      <c r="H29" s="76">
        <v>17</v>
      </c>
      <c r="I29" s="76">
        <v>18</v>
      </c>
      <c r="J29" s="25">
        <v>18</v>
      </c>
      <c r="K29" s="76">
        <v>21</v>
      </c>
      <c r="L29" s="76">
        <v>23</v>
      </c>
      <c r="M29" s="76">
        <v>25</v>
      </c>
      <c r="N29" s="20">
        <v>25</v>
      </c>
      <c r="O29" s="20">
        <v>43</v>
      </c>
      <c r="P29" s="5"/>
      <c r="Q29" s="12">
        <f t="shared" si="0"/>
        <v>105.01795947752268</v>
      </c>
      <c r="R29" s="61" t="s">
        <v>68</v>
      </c>
    </row>
    <row r="30" spans="1:18" x14ac:dyDescent="0.25">
      <c r="A30" s="5">
        <v>14</v>
      </c>
      <c r="B30" s="61" t="s">
        <v>73</v>
      </c>
      <c r="C30" s="61">
        <v>2008</v>
      </c>
      <c r="D30" s="45" t="s">
        <v>66</v>
      </c>
      <c r="E30" s="61" t="s">
        <v>67</v>
      </c>
      <c r="F30" s="6">
        <v>41.35</v>
      </c>
      <c r="G30" s="77">
        <v>18</v>
      </c>
      <c r="H30" s="76">
        <v>19</v>
      </c>
      <c r="I30" s="78">
        <v>20</v>
      </c>
      <c r="J30" s="20">
        <v>20</v>
      </c>
      <c r="K30" s="76">
        <v>21</v>
      </c>
      <c r="L30" s="76">
        <v>23</v>
      </c>
      <c r="M30" s="76">
        <v>25</v>
      </c>
      <c r="N30" s="20">
        <v>25</v>
      </c>
      <c r="O30" s="20">
        <v>45</v>
      </c>
      <c r="P30" s="5"/>
      <c r="Q30" s="12">
        <f t="shared" si="0"/>
        <v>91.95213600508086</v>
      </c>
      <c r="R30" s="61" t="s">
        <v>68</v>
      </c>
    </row>
    <row r="31" spans="1:18" x14ac:dyDescent="0.25">
      <c r="A31" s="5">
        <v>74</v>
      </c>
      <c r="B31" s="61" t="s">
        <v>86</v>
      </c>
      <c r="C31" s="61">
        <v>2009</v>
      </c>
      <c r="D31" s="61" t="s">
        <v>45</v>
      </c>
      <c r="E31" s="61" t="s">
        <v>34</v>
      </c>
      <c r="F31" s="62">
        <v>49</v>
      </c>
      <c r="G31" s="77">
        <v>18</v>
      </c>
      <c r="H31" s="76">
        <v>21</v>
      </c>
      <c r="I31" s="69">
        <v>23</v>
      </c>
      <c r="J31" s="20">
        <v>21</v>
      </c>
      <c r="K31" s="76">
        <v>25</v>
      </c>
      <c r="L31" s="76">
        <v>30</v>
      </c>
      <c r="M31" s="69">
        <v>33</v>
      </c>
      <c r="N31" s="20">
        <v>30</v>
      </c>
      <c r="O31" s="20">
        <f>J31+N31</f>
        <v>51</v>
      </c>
      <c r="P31" s="5"/>
      <c r="Q31" s="12">
        <f t="shared" si="0"/>
        <v>88.926185815605422</v>
      </c>
      <c r="R31" s="61" t="s">
        <v>78</v>
      </c>
    </row>
    <row r="32" spans="1:18" x14ac:dyDescent="0.25">
      <c r="A32" s="5">
        <v>80</v>
      </c>
      <c r="B32" s="61" t="s">
        <v>82</v>
      </c>
      <c r="C32" s="61">
        <v>2007</v>
      </c>
      <c r="D32" s="61" t="s">
        <v>45</v>
      </c>
      <c r="E32" s="61" t="s">
        <v>34</v>
      </c>
      <c r="F32" s="6">
        <v>44.2</v>
      </c>
      <c r="G32" s="76">
        <v>17</v>
      </c>
      <c r="H32" s="76">
        <v>19</v>
      </c>
      <c r="I32" s="69">
        <v>21</v>
      </c>
      <c r="J32" s="20">
        <v>19</v>
      </c>
      <c r="K32" s="76">
        <v>25</v>
      </c>
      <c r="L32" s="76">
        <v>27</v>
      </c>
      <c r="M32" s="69">
        <v>30</v>
      </c>
      <c r="N32" s="20">
        <v>27</v>
      </c>
      <c r="O32" s="20">
        <v>46</v>
      </c>
      <c r="P32" s="5"/>
      <c r="Q32" s="12">
        <f t="shared" si="0"/>
        <v>88.110500629889884</v>
      </c>
      <c r="R32" s="61" t="s">
        <v>78</v>
      </c>
    </row>
    <row r="33" spans="1:18" x14ac:dyDescent="0.25">
      <c r="A33" s="5">
        <v>27</v>
      </c>
      <c r="B33" s="61" t="s">
        <v>74</v>
      </c>
      <c r="C33" s="61">
        <v>2010</v>
      </c>
      <c r="D33" s="45" t="s">
        <v>63</v>
      </c>
      <c r="E33" s="61" t="s">
        <v>30</v>
      </c>
      <c r="F33" s="6">
        <v>40.5</v>
      </c>
      <c r="G33" s="77">
        <v>15</v>
      </c>
      <c r="H33" s="76">
        <v>17</v>
      </c>
      <c r="I33" s="73">
        <v>18</v>
      </c>
      <c r="J33" s="20">
        <v>17</v>
      </c>
      <c r="K33" s="76">
        <v>20</v>
      </c>
      <c r="L33" s="76">
        <v>23</v>
      </c>
      <c r="M33" s="69">
        <v>29</v>
      </c>
      <c r="N33" s="25">
        <v>23</v>
      </c>
      <c r="O33" s="20">
        <v>40</v>
      </c>
      <c r="P33" s="5"/>
      <c r="Q33" s="12">
        <f t="shared" si="0"/>
        <v>83.45100639062197</v>
      </c>
      <c r="R33" s="61" t="s">
        <v>64</v>
      </c>
    </row>
    <row r="34" spans="1:18" x14ac:dyDescent="0.25">
      <c r="A34" s="5">
        <v>48</v>
      </c>
      <c r="B34" s="61" t="s">
        <v>79</v>
      </c>
      <c r="C34" s="61">
        <v>2009</v>
      </c>
      <c r="D34" s="61" t="s">
        <v>44</v>
      </c>
      <c r="E34" s="61" t="s">
        <v>34</v>
      </c>
      <c r="F34" s="6">
        <v>38.5</v>
      </c>
      <c r="G34" s="76">
        <v>14</v>
      </c>
      <c r="H34" s="76">
        <v>16</v>
      </c>
      <c r="I34" s="69">
        <v>17</v>
      </c>
      <c r="J34" s="20">
        <v>16</v>
      </c>
      <c r="K34" s="69">
        <v>18</v>
      </c>
      <c r="L34" s="76">
        <v>18</v>
      </c>
      <c r="M34" s="76">
        <v>20</v>
      </c>
      <c r="N34" s="20">
        <v>20</v>
      </c>
      <c r="O34" s="20">
        <v>36</v>
      </c>
      <c r="P34" s="5"/>
      <c r="Q34" s="12">
        <f t="shared" si="0"/>
        <v>79.106944739533361</v>
      </c>
      <c r="R34" s="61" t="s">
        <v>35</v>
      </c>
    </row>
    <row r="35" spans="1:18" x14ac:dyDescent="0.25">
      <c r="A35" s="5">
        <v>62</v>
      </c>
      <c r="B35" s="61" t="s">
        <v>77</v>
      </c>
      <c r="C35" s="61">
        <v>2009</v>
      </c>
      <c r="D35" s="61" t="s">
        <v>45</v>
      </c>
      <c r="E35" s="61" t="s">
        <v>34</v>
      </c>
      <c r="F35" s="6">
        <v>40</v>
      </c>
      <c r="G35" s="77">
        <v>14</v>
      </c>
      <c r="H35" s="76">
        <v>15</v>
      </c>
      <c r="I35" s="73">
        <v>16</v>
      </c>
      <c r="J35" s="20">
        <v>15</v>
      </c>
      <c r="K35" s="76">
        <v>17</v>
      </c>
      <c r="L35" s="76">
        <v>19</v>
      </c>
      <c r="M35" s="76">
        <v>21</v>
      </c>
      <c r="N35" s="20">
        <v>21</v>
      </c>
      <c r="O35" s="20">
        <v>36</v>
      </c>
      <c r="P35" s="5"/>
      <c r="Q35" s="12">
        <f t="shared" si="0"/>
        <v>76.055735095981859</v>
      </c>
      <c r="R35" s="61" t="s">
        <v>78</v>
      </c>
    </row>
    <row r="36" spans="1:18" x14ac:dyDescent="0.25">
      <c r="A36" s="5">
        <v>41</v>
      </c>
      <c r="B36" s="61" t="s">
        <v>76</v>
      </c>
      <c r="C36" s="61">
        <v>2009</v>
      </c>
      <c r="D36" s="45" t="s">
        <v>70</v>
      </c>
      <c r="E36" s="61" t="s">
        <v>67</v>
      </c>
      <c r="F36" s="6">
        <v>41.9</v>
      </c>
      <c r="G36" s="77">
        <v>13</v>
      </c>
      <c r="H36" s="69">
        <v>16</v>
      </c>
      <c r="I36" s="78">
        <v>16</v>
      </c>
      <c r="J36" s="20">
        <v>16</v>
      </c>
      <c r="K36" s="76">
        <v>17</v>
      </c>
      <c r="L36" s="76">
        <v>20</v>
      </c>
      <c r="M36" s="69">
        <v>22</v>
      </c>
      <c r="N36" s="20">
        <v>20</v>
      </c>
      <c r="O36" s="20">
        <v>36</v>
      </c>
      <c r="P36" s="5"/>
      <c r="Q36" s="12">
        <f t="shared" si="0"/>
        <v>72.607158425581616</v>
      </c>
      <c r="R36" s="61" t="s">
        <v>71</v>
      </c>
    </row>
    <row r="37" spans="1:18" x14ac:dyDescent="0.25">
      <c r="A37" s="5"/>
      <c r="B37" s="61"/>
      <c r="C37" s="61"/>
      <c r="D37" s="61"/>
      <c r="E37" s="61"/>
      <c r="F37" s="6"/>
      <c r="G37" s="76"/>
      <c r="H37" s="76"/>
      <c r="I37" s="76"/>
      <c r="J37" s="25"/>
      <c r="K37" s="69"/>
      <c r="L37" s="76"/>
      <c r="M37" s="76"/>
      <c r="N37" s="20"/>
      <c r="O37" s="20"/>
      <c r="P37" s="5"/>
      <c r="Q37" s="12"/>
      <c r="R37" s="61"/>
    </row>
    <row r="38" spans="1:18" x14ac:dyDescent="0.25">
      <c r="A38" s="79">
        <v>53</v>
      </c>
      <c r="B38" s="80" t="s">
        <v>131</v>
      </c>
      <c r="C38" s="80">
        <v>2004</v>
      </c>
      <c r="D38" s="80" t="s">
        <v>120</v>
      </c>
      <c r="E38" s="80" t="s">
        <v>67</v>
      </c>
      <c r="F38" s="84">
        <v>89.35</v>
      </c>
      <c r="G38" s="76">
        <v>90</v>
      </c>
      <c r="H38" s="76">
        <v>95</v>
      </c>
      <c r="I38" s="76">
        <v>100</v>
      </c>
      <c r="J38" s="20">
        <v>100</v>
      </c>
      <c r="K38" s="76">
        <v>112</v>
      </c>
      <c r="L38" s="76">
        <v>117</v>
      </c>
      <c r="M38" s="76">
        <v>120</v>
      </c>
      <c r="N38" s="20">
        <v>120</v>
      </c>
      <c r="O38" s="20">
        <f>J38+N38</f>
        <v>220</v>
      </c>
      <c r="P38" s="79">
        <v>1</v>
      </c>
      <c r="Q38" s="81">
        <f t="shared" ref="Q38:Q51" si="1">IF(O38=0,0,10^(0.794358141*LOG10(F38/174.393)^2)*O38)</f>
        <v>256.70157475215552</v>
      </c>
      <c r="R38" s="80" t="s">
        <v>121</v>
      </c>
    </row>
    <row r="39" spans="1:18" x14ac:dyDescent="0.25">
      <c r="A39" s="79">
        <v>10</v>
      </c>
      <c r="B39" s="80" t="s">
        <v>106</v>
      </c>
      <c r="C39" s="80">
        <v>2005</v>
      </c>
      <c r="D39" s="83" t="s">
        <v>44</v>
      </c>
      <c r="E39" s="80" t="s">
        <v>34</v>
      </c>
      <c r="F39" s="84">
        <v>98.4</v>
      </c>
      <c r="G39" s="77">
        <v>95</v>
      </c>
      <c r="H39" s="76">
        <v>100</v>
      </c>
      <c r="I39" s="76">
        <v>104</v>
      </c>
      <c r="J39" s="25">
        <v>104</v>
      </c>
      <c r="K39" s="76">
        <v>115</v>
      </c>
      <c r="L39" s="69">
        <v>120</v>
      </c>
      <c r="M39" s="69">
        <v>123</v>
      </c>
      <c r="N39" s="20">
        <v>115</v>
      </c>
      <c r="O39" s="20">
        <f>J39+N39</f>
        <v>219</v>
      </c>
      <c r="P39" s="79">
        <v>2</v>
      </c>
      <c r="Q39" s="81">
        <f t="shared" si="1"/>
        <v>245.19461149229969</v>
      </c>
      <c r="R39" s="80" t="s">
        <v>35</v>
      </c>
    </row>
    <row r="40" spans="1:18" x14ac:dyDescent="0.25">
      <c r="A40" s="79">
        <v>1</v>
      </c>
      <c r="B40" s="80" t="s">
        <v>105</v>
      </c>
      <c r="C40" s="80">
        <v>2004</v>
      </c>
      <c r="D40" s="80" t="s">
        <v>63</v>
      </c>
      <c r="E40" s="80" t="s">
        <v>30</v>
      </c>
      <c r="F40" s="84">
        <v>112.1</v>
      </c>
      <c r="G40" s="72">
        <v>85</v>
      </c>
      <c r="H40" s="76">
        <v>85</v>
      </c>
      <c r="I40" s="76">
        <v>90</v>
      </c>
      <c r="J40" s="20">
        <v>90</v>
      </c>
      <c r="K40" s="76">
        <v>100</v>
      </c>
      <c r="L40" s="76">
        <v>108</v>
      </c>
      <c r="M40" s="76">
        <v>115</v>
      </c>
      <c r="N40" s="20">
        <v>115</v>
      </c>
      <c r="O40" s="20">
        <f>J40+N40</f>
        <v>205</v>
      </c>
      <c r="P40" s="79">
        <v>3</v>
      </c>
      <c r="Q40" s="81">
        <f t="shared" si="1"/>
        <v>219.28742591865301</v>
      </c>
      <c r="R40" s="80" t="s">
        <v>88</v>
      </c>
    </row>
    <row r="41" spans="1:18" x14ac:dyDescent="0.25">
      <c r="A41" s="5"/>
      <c r="B41" s="61" t="s">
        <v>149</v>
      </c>
      <c r="C41" s="61">
        <v>2005</v>
      </c>
      <c r="D41" s="61" t="s">
        <v>29</v>
      </c>
      <c r="E41" s="61" t="s">
        <v>30</v>
      </c>
      <c r="F41" s="62">
        <v>70.3</v>
      </c>
      <c r="G41" s="76">
        <v>63</v>
      </c>
      <c r="H41" s="76">
        <v>66</v>
      </c>
      <c r="I41" s="76">
        <v>68</v>
      </c>
      <c r="J41" s="20">
        <v>68</v>
      </c>
      <c r="K41" s="76">
        <v>80</v>
      </c>
      <c r="L41" s="76">
        <v>85</v>
      </c>
      <c r="M41" s="76">
        <v>86</v>
      </c>
      <c r="N41" s="20">
        <v>86</v>
      </c>
      <c r="O41" s="20">
        <v>154</v>
      </c>
      <c r="P41" s="5"/>
      <c r="Q41" s="12">
        <f t="shared" si="1"/>
        <v>204.73546888340343</v>
      </c>
      <c r="R41" s="64" t="s">
        <v>31</v>
      </c>
    </row>
    <row r="42" spans="1:18" x14ac:dyDescent="0.25">
      <c r="A42" s="5">
        <v>95</v>
      </c>
      <c r="B42" s="61" t="s">
        <v>145</v>
      </c>
      <c r="C42" s="61">
        <v>2004</v>
      </c>
      <c r="D42" s="61" t="s">
        <v>29</v>
      </c>
      <c r="E42" s="61" t="s">
        <v>30</v>
      </c>
      <c r="F42" s="63">
        <v>56.8</v>
      </c>
      <c r="G42" s="77">
        <v>55</v>
      </c>
      <c r="H42" s="76">
        <v>57</v>
      </c>
      <c r="I42" s="69">
        <v>60</v>
      </c>
      <c r="J42" s="20">
        <v>57</v>
      </c>
      <c r="K42" s="76">
        <v>65</v>
      </c>
      <c r="L42" s="69">
        <v>68</v>
      </c>
      <c r="M42" s="76">
        <v>68</v>
      </c>
      <c r="N42" s="25">
        <v>68</v>
      </c>
      <c r="O42" s="20">
        <f>J42+N42</f>
        <v>125</v>
      </c>
      <c r="P42" s="5"/>
      <c r="Q42" s="12">
        <f t="shared" si="1"/>
        <v>192.950977648486</v>
      </c>
      <c r="R42" s="64" t="s">
        <v>31</v>
      </c>
    </row>
    <row r="43" spans="1:18" s="82" customFormat="1" x14ac:dyDescent="0.25">
      <c r="A43" s="5">
        <v>20</v>
      </c>
      <c r="B43" s="61" t="s">
        <v>125</v>
      </c>
      <c r="C43" s="61">
        <v>2005</v>
      </c>
      <c r="D43" s="61" t="s">
        <v>120</v>
      </c>
      <c r="E43" s="61" t="s">
        <v>67</v>
      </c>
      <c r="F43" s="63">
        <v>50.5</v>
      </c>
      <c r="G43" s="77">
        <v>48</v>
      </c>
      <c r="H43" s="69">
        <v>50</v>
      </c>
      <c r="I43" s="76">
        <v>50</v>
      </c>
      <c r="J43" s="20">
        <v>50</v>
      </c>
      <c r="K43" s="76">
        <v>55</v>
      </c>
      <c r="L43" s="76">
        <v>59</v>
      </c>
      <c r="M43" s="69">
        <v>62</v>
      </c>
      <c r="N43" s="20">
        <v>59</v>
      </c>
      <c r="O43" s="20">
        <v>109</v>
      </c>
      <c r="P43" s="5"/>
      <c r="Q43" s="12">
        <f t="shared" si="1"/>
        <v>185.16200916535649</v>
      </c>
      <c r="R43" s="61" t="s">
        <v>121</v>
      </c>
    </row>
    <row r="44" spans="1:18" x14ac:dyDescent="0.25">
      <c r="A44" s="5">
        <v>70</v>
      </c>
      <c r="B44" s="61" t="s">
        <v>92</v>
      </c>
      <c r="C44" s="61">
        <v>2004</v>
      </c>
      <c r="D44" s="61" t="s">
        <v>29</v>
      </c>
      <c r="E44" s="61" t="s">
        <v>30</v>
      </c>
      <c r="F44" s="63">
        <v>58.2</v>
      </c>
      <c r="G44" s="77">
        <v>48</v>
      </c>
      <c r="H44" s="69">
        <v>51</v>
      </c>
      <c r="I44" s="76">
        <v>51</v>
      </c>
      <c r="J44" s="20">
        <v>51</v>
      </c>
      <c r="K44" s="76">
        <v>64</v>
      </c>
      <c r="L44" s="76">
        <v>67</v>
      </c>
      <c r="M44" s="69">
        <v>70</v>
      </c>
      <c r="N44" s="20">
        <v>67</v>
      </c>
      <c r="O44" s="20">
        <f t="shared" ref="O44:O51" si="2">J44+N44</f>
        <v>118</v>
      </c>
      <c r="P44" s="5"/>
      <c r="Q44" s="12">
        <f t="shared" si="1"/>
        <v>178.7817205170897</v>
      </c>
      <c r="R44" s="61" t="s">
        <v>31</v>
      </c>
    </row>
    <row r="45" spans="1:18" ht="15" customHeight="1" x14ac:dyDescent="0.25">
      <c r="A45" s="5">
        <v>61</v>
      </c>
      <c r="B45" s="61" t="s">
        <v>91</v>
      </c>
      <c r="C45" s="61">
        <v>2005</v>
      </c>
      <c r="D45" s="61" t="s">
        <v>29</v>
      </c>
      <c r="E45" s="61" t="s">
        <v>30</v>
      </c>
      <c r="F45" s="63">
        <v>59</v>
      </c>
      <c r="G45" s="77">
        <v>46</v>
      </c>
      <c r="H45" s="76">
        <v>48</v>
      </c>
      <c r="I45" s="76">
        <v>50</v>
      </c>
      <c r="J45" s="20">
        <v>50</v>
      </c>
      <c r="K45" s="76">
        <v>60</v>
      </c>
      <c r="L45" s="76">
        <v>63</v>
      </c>
      <c r="M45" s="76">
        <v>64</v>
      </c>
      <c r="N45" s="20">
        <v>64</v>
      </c>
      <c r="O45" s="20">
        <f t="shared" si="2"/>
        <v>114</v>
      </c>
      <c r="P45" s="5"/>
      <c r="Q45" s="12">
        <f t="shared" si="1"/>
        <v>170.95604817453773</v>
      </c>
      <c r="R45" s="61" t="s">
        <v>31</v>
      </c>
    </row>
    <row r="46" spans="1:18" ht="15" customHeight="1" x14ac:dyDescent="0.25">
      <c r="A46" s="5">
        <v>38</v>
      </c>
      <c r="B46" s="61" t="s">
        <v>139</v>
      </c>
      <c r="C46" s="61">
        <v>2005</v>
      </c>
      <c r="D46" s="61" t="s">
        <v>63</v>
      </c>
      <c r="E46" s="61" t="s">
        <v>30</v>
      </c>
      <c r="F46" s="62">
        <v>71.8</v>
      </c>
      <c r="G46" s="76">
        <v>47</v>
      </c>
      <c r="H46" s="69">
        <v>52</v>
      </c>
      <c r="I46" s="76">
        <v>52</v>
      </c>
      <c r="J46" s="20">
        <v>52</v>
      </c>
      <c r="K46" s="76">
        <v>62</v>
      </c>
      <c r="L46" s="76">
        <v>67</v>
      </c>
      <c r="M46" s="76">
        <v>70</v>
      </c>
      <c r="N46" s="20">
        <v>70</v>
      </c>
      <c r="O46" s="20">
        <f t="shared" si="2"/>
        <v>122</v>
      </c>
      <c r="P46" s="5"/>
      <c r="Q46" s="12">
        <f t="shared" si="1"/>
        <v>160.08519701448427</v>
      </c>
      <c r="R46" s="61" t="s">
        <v>88</v>
      </c>
    </row>
    <row r="47" spans="1:18" x14ac:dyDescent="0.25">
      <c r="A47" s="5">
        <v>84</v>
      </c>
      <c r="B47" s="61" t="s">
        <v>87</v>
      </c>
      <c r="C47" s="61">
        <v>2005</v>
      </c>
      <c r="D47" s="61" t="s">
        <v>63</v>
      </c>
      <c r="E47" s="61" t="s">
        <v>30</v>
      </c>
      <c r="F47" s="62">
        <v>47.2</v>
      </c>
      <c r="G47" s="77">
        <v>35</v>
      </c>
      <c r="H47" s="76">
        <v>40</v>
      </c>
      <c r="I47" s="40" t="s">
        <v>146</v>
      </c>
      <c r="J47" s="20">
        <v>40</v>
      </c>
      <c r="K47" s="76">
        <v>45</v>
      </c>
      <c r="L47" s="76">
        <v>48</v>
      </c>
      <c r="M47" s="40" t="s">
        <v>146</v>
      </c>
      <c r="N47" s="20">
        <v>48</v>
      </c>
      <c r="O47" s="20">
        <f t="shared" si="2"/>
        <v>88</v>
      </c>
      <c r="P47" s="5"/>
      <c r="Q47" s="12">
        <f t="shared" si="1"/>
        <v>158.63140333903385</v>
      </c>
      <c r="R47" s="61" t="s">
        <v>88</v>
      </c>
    </row>
    <row r="48" spans="1:18" s="82" customFormat="1" x14ac:dyDescent="0.25">
      <c r="A48" s="5">
        <v>54</v>
      </c>
      <c r="B48" s="61" t="s">
        <v>130</v>
      </c>
      <c r="C48" s="61">
        <v>2004</v>
      </c>
      <c r="D48" s="45" t="s">
        <v>120</v>
      </c>
      <c r="E48" s="61" t="s">
        <v>67</v>
      </c>
      <c r="F48" s="62">
        <v>72.900000000000006</v>
      </c>
      <c r="G48" s="76">
        <v>47</v>
      </c>
      <c r="H48" s="76">
        <v>51</v>
      </c>
      <c r="I48" s="69">
        <v>53</v>
      </c>
      <c r="J48" s="20">
        <v>51</v>
      </c>
      <c r="K48" s="76">
        <v>60</v>
      </c>
      <c r="L48" s="76">
        <v>64</v>
      </c>
      <c r="M48" s="69">
        <v>66</v>
      </c>
      <c r="N48" s="20">
        <v>64</v>
      </c>
      <c r="O48" s="20">
        <f t="shared" si="2"/>
        <v>115</v>
      </c>
      <c r="P48" s="5"/>
      <c r="Q48" s="12">
        <f t="shared" si="1"/>
        <v>149.51362119102001</v>
      </c>
      <c r="R48" s="61" t="s">
        <v>121</v>
      </c>
    </row>
    <row r="49" spans="1:18" s="71" customFormat="1" ht="15" hidden="1" customHeight="1" x14ac:dyDescent="0.25">
      <c r="A49" s="65">
        <v>19</v>
      </c>
      <c r="B49" s="66" t="s">
        <v>140</v>
      </c>
      <c r="C49" s="66">
        <v>2004</v>
      </c>
      <c r="D49" s="66" t="s">
        <v>135</v>
      </c>
      <c r="E49" s="66" t="s">
        <v>30</v>
      </c>
      <c r="F49" s="68"/>
      <c r="G49" s="69"/>
      <c r="H49" s="69"/>
      <c r="I49" s="69"/>
      <c r="J49" s="69"/>
      <c r="K49" s="69"/>
      <c r="L49" s="69"/>
      <c r="M49" s="69"/>
      <c r="N49" s="69"/>
      <c r="O49" s="20">
        <f t="shared" si="2"/>
        <v>0</v>
      </c>
      <c r="P49" s="65"/>
      <c r="Q49" s="70">
        <f t="shared" si="1"/>
        <v>0</v>
      </c>
      <c r="R49" s="66" t="s">
        <v>136</v>
      </c>
    </row>
    <row r="50" spans="1:18" s="82" customFormat="1" ht="15" customHeight="1" x14ac:dyDescent="0.25">
      <c r="A50" s="5">
        <v>29</v>
      </c>
      <c r="B50" s="61" t="s">
        <v>126</v>
      </c>
      <c r="C50" s="61">
        <v>2005</v>
      </c>
      <c r="D50" s="61" t="s">
        <v>120</v>
      </c>
      <c r="E50" s="61" t="s">
        <v>67</v>
      </c>
      <c r="F50" s="63">
        <v>53.5</v>
      </c>
      <c r="G50" s="77">
        <v>30</v>
      </c>
      <c r="H50" s="76">
        <v>33</v>
      </c>
      <c r="I50" s="76">
        <v>35</v>
      </c>
      <c r="J50" s="20">
        <v>35</v>
      </c>
      <c r="K50" s="76">
        <v>38</v>
      </c>
      <c r="L50" s="76">
        <v>42</v>
      </c>
      <c r="M50" s="76">
        <v>45</v>
      </c>
      <c r="N50" s="20">
        <v>45</v>
      </c>
      <c r="O50" s="20">
        <f t="shared" si="2"/>
        <v>80</v>
      </c>
      <c r="P50" s="5"/>
      <c r="Q50" s="12">
        <f t="shared" si="1"/>
        <v>129.50403299305978</v>
      </c>
      <c r="R50" s="61" t="s">
        <v>121</v>
      </c>
    </row>
    <row r="51" spans="1:18" s="82" customFormat="1" x14ac:dyDescent="0.25">
      <c r="A51" s="5">
        <v>86</v>
      </c>
      <c r="B51" s="61" t="s">
        <v>143</v>
      </c>
      <c r="C51" s="61">
        <v>2005</v>
      </c>
      <c r="D51" s="61" t="s">
        <v>44</v>
      </c>
      <c r="E51" s="61" t="s">
        <v>34</v>
      </c>
      <c r="F51" s="63">
        <v>55</v>
      </c>
      <c r="G51" s="77">
        <v>25</v>
      </c>
      <c r="H51" s="76">
        <v>29</v>
      </c>
      <c r="I51" s="76">
        <v>31</v>
      </c>
      <c r="J51" s="20">
        <v>31</v>
      </c>
      <c r="K51" s="76">
        <v>35</v>
      </c>
      <c r="L51" s="76">
        <v>38</v>
      </c>
      <c r="M51" s="69">
        <v>40</v>
      </c>
      <c r="N51" s="20">
        <v>38</v>
      </c>
      <c r="O51" s="20">
        <f t="shared" si="2"/>
        <v>69</v>
      </c>
      <c r="P51" s="5"/>
      <c r="Q51" s="12">
        <f t="shared" si="1"/>
        <v>109.23610684303378</v>
      </c>
      <c r="R51" s="61" t="s">
        <v>35</v>
      </c>
    </row>
    <row r="52" spans="1:18" s="82" customFormat="1" x14ac:dyDescent="0.25">
      <c r="A52" s="5"/>
      <c r="B52" s="61"/>
      <c r="C52" s="61"/>
      <c r="D52" s="45"/>
      <c r="E52" s="61"/>
      <c r="F52" s="62"/>
      <c r="G52" s="76"/>
      <c r="H52" s="76"/>
      <c r="I52" s="69"/>
      <c r="J52" s="20"/>
      <c r="K52" s="76"/>
      <c r="L52" s="76"/>
      <c r="M52" s="69"/>
      <c r="N52" s="20"/>
      <c r="O52" s="20"/>
      <c r="P52" s="5"/>
      <c r="Q52" s="12"/>
      <c r="R52" s="61"/>
    </row>
    <row r="53" spans="1:18" x14ac:dyDescent="0.25">
      <c r="A53" s="79">
        <v>6</v>
      </c>
      <c r="B53" s="80" t="s">
        <v>132</v>
      </c>
      <c r="C53" s="80">
        <v>2003</v>
      </c>
      <c r="D53" s="80" t="s">
        <v>120</v>
      </c>
      <c r="E53" s="80" t="s">
        <v>67</v>
      </c>
      <c r="F53" s="84">
        <v>93.9</v>
      </c>
      <c r="G53" s="76">
        <v>110</v>
      </c>
      <c r="H53" s="76">
        <v>115</v>
      </c>
      <c r="I53" s="76">
        <v>119</v>
      </c>
      <c r="J53" s="20">
        <v>119</v>
      </c>
      <c r="K53" s="76">
        <v>130</v>
      </c>
      <c r="L53" s="69">
        <v>135</v>
      </c>
      <c r="M53" s="76">
        <v>138</v>
      </c>
      <c r="N53" s="20">
        <v>138</v>
      </c>
      <c r="O53" s="20">
        <f t="shared" ref="O53:O59" si="3">J53+N53</f>
        <v>257</v>
      </c>
      <c r="P53" s="79">
        <v>1</v>
      </c>
      <c r="Q53" s="81">
        <f t="shared" ref="Q53:Q59" si="4">IF(O53=0,0,10^(0.794358141*LOG10(F53/174.393)^2)*O53)</f>
        <v>293.32922424909867</v>
      </c>
      <c r="R53" s="80" t="s">
        <v>121</v>
      </c>
    </row>
    <row r="54" spans="1:18" x14ac:dyDescent="0.25">
      <c r="A54" s="5">
        <v>35</v>
      </c>
      <c r="B54" s="61" t="s">
        <v>104</v>
      </c>
      <c r="C54" s="61">
        <v>2002</v>
      </c>
      <c r="D54" s="61" t="s">
        <v>101</v>
      </c>
      <c r="E54" s="61" t="s">
        <v>67</v>
      </c>
      <c r="F54" s="6">
        <v>89.15</v>
      </c>
      <c r="G54" s="77">
        <v>80</v>
      </c>
      <c r="H54" s="69">
        <v>90</v>
      </c>
      <c r="I54" s="76">
        <v>92</v>
      </c>
      <c r="J54" s="20">
        <v>92</v>
      </c>
      <c r="K54" s="76">
        <v>100</v>
      </c>
      <c r="L54" s="76">
        <v>107</v>
      </c>
      <c r="M54" s="76">
        <v>112</v>
      </c>
      <c r="N54" s="20">
        <v>112</v>
      </c>
      <c r="O54" s="20">
        <f t="shared" si="3"/>
        <v>204</v>
      </c>
      <c r="P54" s="5">
        <v>2</v>
      </c>
      <c r="Q54" s="12">
        <f t="shared" si="4"/>
        <v>238.27903257058827</v>
      </c>
      <c r="R54" s="61" t="s">
        <v>99</v>
      </c>
    </row>
    <row r="55" spans="1:18" x14ac:dyDescent="0.25">
      <c r="A55" s="79">
        <v>25</v>
      </c>
      <c r="B55" s="80" t="s">
        <v>133</v>
      </c>
      <c r="C55" s="80">
        <v>2003</v>
      </c>
      <c r="D55" s="80" t="s">
        <v>120</v>
      </c>
      <c r="E55" s="80" t="s">
        <v>67</v>
      </c>
      <c r="F55" s="84">
        <v>96</v>
      </c>
      <c r="G55" s="76">
        <v>86</v>
      </c>
      <c r="H55" s="76">
        <v>91</v>
      </c>
      <c r="I55" s="76">
        <v>93</v>
      </c>
      <c r="J55" s="20">
        <v>93</v>
      </c>
      <c r="K55" s="76">
        <v>105</v>
      </c>
      <c r="L55" s="76">
        <v>110</v>
      </c>
      <c r="M55" s="76">
        <v>112</v>
      </c>
      <c r="N55" s="20">
        <v>112</v>
      </c>
      <c r="O55" s="20">
        <f t="shared" si="3"/>
        <v>205</v>
      </c>
      <c r="P55" s="79">
        <v>3</v>
      </c>
      <c r="Q55" s="81">
        <f t="shared" si="4"/>
        <v>231.8175639061462</v>
      </c>
      <c r="R55" s="80" t="s">
        <v>121</v>
      </c>
    </row>
    <row r="56" spans="1:18" x14ac:dyDescent="0.25">
      <c r="A56" s="79">
        <v>4</v>
      </c>
      <c r="B56" s="80" t="s">
        <v>97</v>
      </c>
      <c r="C56" s="80">
        <v>2002</v>
      </c>
      <c r="D56" s="80" t="s">
        <v>45</v>
      </c>
      <c r="E56" s="80" t="s">
        <v>34</v>
      </c>
      <c r="F56" s="75">
        <v>80.95</v>
      </c>
      <c r="G56" s="76">
        <v>83</v>
      </c>
      <c r="H56" s="69">
        <v>88</v>
      </c>
      <c r="I56" s="76">
        <v>88</v>
      </c>
      <c r="J56" s="20">
        <v>88</v>
      </c>
      <c r="K56" s="76">
        <v>100</v>
      </c>
      <c r="L56" s="69">
        <v>105</v>
      </c>
      <c r="M56" s="69">
        <v>105</v>
      </c>
      <c r="N56" s="20">
        <v>100</v>
      </c>
      <c r="O56" s="20">
        <f t="shared" si="3"/>
        <v>188</v>
      </c>
      <c r="P56" s="79"/>
      <c r="Q56" s="81">
        <f t="shared" si="4"/>
        <v>230.36084946443225</v>
      </c>
      <c r="R56" s="80" t="s">
        <v>78</v>
      </c>
    </row>
    <row r="57" spans="1:18" s="82" customFormat="1" x14ac:dyDescent="0.25">
      <c r="A57" s="5">
        <v>67</v>
      </c>
      <c r="B57" s="61" t="s">
        <v>96</v>
      </c>
      <c r="C57" s="61">
        <v>2003</v>
      </c>
      <c r="D57" s="61" t="s">
        <v>29</v>
      </c>
      <c r="E57" s="61" t="s">
        <v>30</v>
      </c>
      <c r="F57" s="62">
        <v>68.599999999999994</v>
      </c>
      <c r="G57" s="69">
        <v>63</v>
      </c>
      <c r="H57" s="76">
        <v>63</v>
      </c>
      <c r="I57" s="76">
        <v>66</v>
      </c>
      <c r="J57" s="20">
        <v>66</v>
      </c>
      <c r="K57" s="76">
        <v>83</v>
      </c>
      <c r="L57" s="76">
        <v>86</v>
      </c>
      <c r="M57" s="76">
        <v>89</v>
      </c>
      <c r="N57" s="20">
        <v>89</v>
      </c>
      <c r="O57" s="20">
        <f t="shared" si="3"/>
        <v>155</v>
      </c>
      <c r="P57" s="5"/>
      <c r="Q57" s="12">
        <f t="shared" si="4"/>
        <v>209.2946782604281</v>
      </c>
      <c r="R57" s="61" t="s">
        <v>31</v>
      </c>
    </row>
    <row r="58" spans="1:18" s="82" customFormat="1" x14ac:dyDescent="0.25">
      <c r="A58" s="79">
        <v>31</v>
      </c>
      <c r="B58" s="80" t="s">
        <v>141</v>
      </c>
      <c r="C58" s="80">
        <v>2003</v>
      </c>
      <c r="D58" s="83" t="s">
        <v>63</v>
      </c>
      <c r="E58" s="80" t="s">
        <v>30</v>
      </c>
      <c r="F58" s="84">
        <v>77</v>
      </c>
      <c r="G58" s="76">
        <v>65</v>
      </c>
      <c r="H58" s="76">
        <v>70</v>
      </c>
      <c r="I58" s="69">
        <v>73</v>
      </c>
      <c r="J58" s="20">
        <v>70</v>
      </c>
      <c r="K58" s="76">
        <v>85</v>
      </c>
      <c r="L58" s="69">
        <v>88</v>
      </c>
      <c r="M58" s="69">
        <v>88</v>
      </c>
      <c r="N58" s="20">
        <v>85</v>
      </c>
      <c r="O58" s="25">
        <f t="shared" si="3"/>
        <v>155</v>
      </c>
      <c r="P58" s="79"/>
      <c r="Q58" s="81">
        <f t="shared" si="4"/>
        <v>195.19212777590795</v>
      </c>
      <c r="R58" s="80" t="s">
        <v>88</v>
      </c>
    </row>
    <row r="59" spans="1:18" x14ac:dyDescent="0.25">
      <c r="A59" s="79"/>
      <c r="B59" s="80" t="s">
        <v>144</v>
      </c>
      <c r="C59" s="80">
        <v>2003</v>
      </c>
      <c r="D59" s="80" t="s">
        <v>70</v>
      </c>
      <c r="E59" s="80" t="s">
        <v>67</v>
      </c>
      <c r="F59" s="75">
        <v>63</v>
      </c>
      <c r="G59" s="76">
        <v>40</v>
      </c>
      <c r="H59" s="76">
        <v>45</v>
      </c>
      <c r="I59" s="76">
        <v>50</v>
      </c>
      <c r="J59" s="20">
        <v>50</v>
      </c>
      <c r="K59" s="76">
        <v>50</v>
      </c>
      <c r="L59" s="76">
        <v>55</v>
      </c>
      <c r="M59" s="76">
        <v>60</v>
      </c>
      <c r="N59" s="20">
        <v>60</v>
      </c>
      <c r="O59" s="20">
        <f t="shared" si="3"/>
        <v>110</v>
      </c>
      <c r="P59" s="79"/>
      <c r="Q59" s="81">
        <f t="shared" si="4"/>
        <v>157.29469070895033</v>
      </c>
      <c r="R59" s="80" t="s">
        <v>71</v>
      </c>
    </row>
    <row r="60" spans="1:18" x14ac:dyDescent="0.25">
      <c r="A60" s="79"/>
      <c r="B60" s="80"/>
      <c r="C60" s="80"/>
      <c r="D60" s="80"/>
      <c r="E60" s="80"/>
      <c r="F60" s="75"/>
      <c r="G60" s="76"/>
      <c r="H60" s="69"/>
      <c r="I60" s="76"/>
      <c r="J60" s="20"/>
      <c r="K60" s="76"/>
      <c r="L60" s="69"/>
      <c r="M60" s="69"/>
      <c r="N60" s="20"/>
      <c r="O60" s="20"/>
      <c r="P60" s="79"/>
      <c r="Q60" s="81"/>
      <c r="R60" s="80"/>
    </row>
    <row r="61" spans="1:18" s="82" customFormat="1" x14ac:dyDescent="0.25">
      <c r="A61" s="79">
        <v>66</v>
      </c>
      <c r="B61" s="80" t="s">
        <v>107</v>
      </c>
      <c r="C61" s="80">
        <v>1991</v>
      </c>
      <c r="D61" s="80" t="s">
        <v>63</v>
      </c>
      <c r="E61" s="80" t="s">
        <v>30</v>
      </c>
      <c r="F61" s="84">
        <v>105.9</v>
      </c>
      <c r="G61" s="77">
        <v>130</v>
      </c>
      <c r="H61" s="76">
        <v>140</v>
      </c>
      <c r="I61" s="76">
        <v>145</v>
      </c>
      <c r="J61" s="20">
        <v>145</v>
      </c>
      <c r="K61" s="76">
        <v>160</v>
      </c>
      <c r="L61" s="76">
        <v>170</v>
      </c>
      <c r="M61" s="76">
        <v>181</v>
      </c>
      <c r="N61" s="25">
        <v>181</v>
      </c>
      <c r="O61" s="20">
        <f>J61+N61</f>
        <v>326</v>
      </c>
      <c r="P61" s="79">
        <v>1</v>
      </c>
      <c r="Q61" s="81">
        <f>IF(O61=0,0,10^(0.794358141*LOG10(F61/174.393)^2)*O61)</f>
        <v>355.21945554096141</v>
      </c>
      <c r="R61" s="80" t="s">
        <v>88</v>
      </c>
    </row>
    <row r="62" spans="1:18" s="82" customFormat="1" x14ac:dyDescent="0.25">
      <c r="A62" s="5">
        <v>7</v>
      </c>
      <c r="B62" s="61" t="s">
        <v>98</v>
      </c>
      <c r="C62" s="61">
        <v>1977</v>
      </c>
      <c r="D62" s="61" t="s">
        <v>101</v>
      </c>
      <c r="E62" s="61" t="s">
        <v>67</v>
      </c>
      <c r="F62" s="6">
        <v>86</v>
      </c>
      <c r="G62" s="76">
        <v>96</v>
      </c>
      <c r="H62" s="76">
        <v>101</v>
      </c>
      <c r="I62" s="69">
        <v>105</v>
      </c>
      <c r="J62" s="20">
        <v>101</v>
      </c>
      <c r="K62" s="76">
        <v>110</v>
      </c>
      <c r="L62" s="76">
        <v>115</v>
      </c>
      <c r="M62" s="40" t="s">
        <v>148</v>
      </c>
      <c r="N62" s="20">
        <v>115</v>
      </c>
      <c r="O62" s="20">
        <f>J62+N62</f>
        <v>216</v>
      </c>
      <c r="P62" s="5">
        <v>2</v>
      </c>
      <c r="Q62" s="12">
        <f>IF(O62=0,0,10^(0.794358141*LOG10(F62/174.393)^2)*O62)</f>
        <v>256.64696675098219</v>
      </c>
      <c r="R62" s="61" t="s">
        <v>99</v>
      </c>
    </row>
    <row r="63" spans="1:18" s="82" customFormat="1" x14ac:dyDescent="0.25">
      <c r="A63" s="5">
        <v>57</v>
      </c>
      <c r="B63" s="61" t="s">
        <v>102</v>
      </c>
      <c r="C63" s="61">
        <v>2001</v>
      </c>
      <c r="D63" s="61" t="s">
        <v>29</v>
      </c>
      <c r="E63" s="61" t="s">
        <v>30</v>
      </c>
      <c r="F63" s="6">
        <v>83.4</v>
      </c>
      <c r="G63" s="76">
        <v>93</v>
      </c>
      <c r="H63" s="76">
        <v>96</v>
      </c>
      <c r="I63" s="69">
        <v>99</v>
      </c>
      <c r="J63" s="20">
        <v>96</v>
      </c>
      <c r="K63" s="76">
        <v>115</v>
      </c>
      <c r="L63" s="69">
        <v>118</v>
      </c>
      <c r="M63" s="69">
        <v>118</v>
      </c>
      <c r="N63" s="20">
        <v>115</v>
      </c>
      <c r="O63" s="20">
        <f>J63+N63</f>
        <v>211</v>
      </c>
      <c r="P63" s="5">
        <v>3</v>
      </c>
      <c r="Q63" s="12">
        <f>IF(O63=0,0,10^(0.794358141*LOG10(F63/174.393)^2)*O63)</f>
        <v>254.57126339949761</v>
      </c>
      <c r="R63" s="61" t="s">
        <v>31</v>
      </c>
    </row>
    <row r="64" spans="1:18" s="82" customFormat="1" x14ac:dyDescent="0.25">
      <c r="A64" s="5">
        <v>75</v>
      </c>
      <c r="B64" s="61" t="s">
        <v>103</v>
      </c>
      <c r="C64" s="61">
        <v>2001</v>
      </c>
      <c r="D64" s="61" t="s">
        <v>29</v>
      </c>
      <c r="E64" s="61" t="s">
        <v>30</v>
      </c>
      <c r="F64" s="6">
        <v>83.6</v>
      </c>
      <c r="G64" s="76">
        <v>65</v>
      </c>
      <c r="H64" s="76">
        <v>70</v>
      </c>
      <c r="I64" s="69">
        <v>75</v>
      </c>
      <c r="J64" s="20">
        <v>70</v>
      </c>
      <c r="K64" s="76">
        <v>90</v>
      </c>
      <c r="L64" s="76">
        <v>95</v>
      </c>
      <c r="M64" s="76">
        <v>100</v>
      </c>
      <c r="N64" s="20">
        <v>100</v>
      </c>
      <c r="O64" s="20">
        <f>J64+N64</f>
        <v>170</v>
      </c>
      <c r="P64" s="5"/>
      <c r="Q64" s="12">
        <f>IF(O64=0,0,10^(0.794358141*LOG10(F64/174.393)^2)*O64)</f>
        <v>204.85532787287852</v>
      </c>
      <c r="R64" s="61" t="s">
        <v>31</v>
      </c>
    </row>
  </sheetData>
  <sortState ref="A61:R64">
    <sortCondition descending="1" ref="Q61:Q64"/>
  </sortState>
  <mergeCells count="15">
    <mergeCell ref="A2:R2"/>
    <mergeCell ref="A3:R3"/>
    <mergeCell ref="A4:R4"/>
    <mergeCell ref="A5:A6"/>
    <mergeCell ref="B5:B6"/>
    <mergeCell ref="C5:C6"/>
    <mergeCell ref="D5:D6"/>
    <mergeCell ref="E5:E6"/>
    <mergeCell ref="F5:F6"/>
    <mergeCell ref="G5:J5"/>
    <mergeCell ref="K5:N5"/>
    <mergeCell ref="O5:O6"/>
    <mergeCell ref="P5:P6"/>
    <mergeCell ref="Q5:Q6"/>
    <mergeCell ref="R5:R6"/>
  </mergeCells>
  <pageMargins left="0.55118110236220474" right="0.55118110236220474" top="0.39370078740157483" bottom="0.39370078740157483" header="0.51181102362204722" footer="0.51181102362204722"/>
  <pageSetup paperSize="9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6</vt:i4>
      </vt:variant>
    </vt:vector>
  </HeadingPairs>
  <TitlesOfParts>
    <vt:vector size="6" baseType="lpstr">
      <vt:lpstr> 35, 40, 45 kg</vt:lpstr>
      <vt:lpstr>sievietes</vt:lpstr>
      <vt:lpstr> 49, 55, 61 kg</vt:lpstr>
      <vt:lpstr>67, 73, 81 kg</vt:lpstr>
      <vt:lpstr>89,96 un virs 96 kg</vt:lpstr>
      <vt:lpstr>kopvert</vt:lpstr>
    </vt:vector>
  </TitlesOfParts>
  <Manager>Māris Andžāns</Manager>
  <Company>Māris Andžāns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Sacensību protokols</dc:title>
  <dc:subject>Sacensību protokols</dc:subject>
  <dc:creator>Māris Andžāns</dc:creator>
  <cp:keywords>Māris Andžāns</cp:keywords>
  <dc:description>Nepārkāp manas autortiesības!</dc:description>
  <cp:lastModifiedBy>Kasutaja</cp:lastModifiedBy>
  <cp:lastPrinted>2019-09-21T18:27:48Z</cp:lastPrinted>
  <dcterms:created xsi:type="dcterms:W3CDTF">2001-11-17T12:29:41Z</dcterms:created>
  <dcterms:modified xsi:type="dcterms:W3CDTF">2019-10-02T07:59:23Z</dcterms:modified>
  <cp:category>Māris Andžāns</cp:category>
</cp:coreProperties>
</file>