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MKV 2021" sheetId="1" r:id="rId1"/>
    <sheet name="Veteranide lahtine EMV 2021" sheetId="2" r:id="rId2"/>
  </sheets>
  <definedNames/>
  <calcPr fullCalcOnLoad="1"/>
</workbook>
</file>

<file path=xl/sharedStrings.xml><?xml version="1.0" encoding="utf-8"?>
<sst xmlns="http://schemas.openxmlformats.org/spreadsheetml/2006/main" count="468" uniqueCount="219">
  <si>
    <t>XXXIV Tartumaa Suurmeistrite nimeline karikavõistlus</t>
  </si>
  <si>
    <t>Melliste spordihoone</t>
  </si>
  <si>
    <t>I grupp</t>
  </si>
  <si>
    <t>Kaalumine 9.00-10.00</t>
  </si>
  <si>
    <t>Võistluse algus 10.30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</si>
  <si>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</si>
  <si>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</si>
  <si>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</si>
  <si>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</si>
  <si>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</si>
  <si>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</si>
  <si>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</si>
  <si>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</si>
  <si>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</si>
  <si>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</si>
  <si>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</si>
  <si>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</si>
  <si>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</si>
  <si>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</si>
  <si>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</si>
  <si>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</si>
  <si>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Mehed U13</t>
  </si>
  <si>
    <t>Daniel Purk</t>
  </si>
  <si>
    <t>21.09.2010</t>
  </si>
  <si>
    <t>Vargamäe</t>
  </si>
  <si>
    <t>31x</t>
  </si>
  <si>
    <t>43x</t>
  </si>
  <si>
    <t>Nikita Silin</t>
  </si>
  <si>
    <t>01.09.2010</t>
  </si>
  <si>
    <t>Jõud Junior</t>
  </si>
  <si>
    <t>32x</t>
  </si>
  <si>
    <t>Daniil Balanov</t>
  </si>
  <si>
    <t>06.02.2009</t>
  </si>
  <si>
    <t>Nikita Merkurjev</t>
  </si>
  <si>
    <t>12.07.2010</t>
  </si>
  <si>
    <t>35x</t>
  </si>
  <si>
    <t>Csaba Babinszky</t>
  </si>
  <si>
    <t>23.12.2008</t>
  </si>
  <si>
    <t>Budapest</t>
  </si>
  <si>
    <t>68x</t>
  </si>
  <si>
    <t>75x</t>
  </si>
  <si>
    <t>90x</t>
  </si>
  <si>
    <t>Mehed U15</t>
  </si>
  <si>
    <t>Morris Ploomipuu</t>
  </si>
  <si>
    <t>20.08.2007</t>
  </si>
  <si>
    <t>Individuaal</t>
  </si>
  <si>
    <t>Gustas Luomonas</t>
  </si>
  <si>
    <t>16.05.2006</t>
  </si>
  <si>
    <t>Panevežis</t>
  </si>
  <si>
    <t>60x</t>
  </si>
  <si>
    <t>Minvydas Mikšys</t>
  </si>
  <si>
    <t>29.10.2007</t>
  </si>
  <si>
    <t>49x</t>
  </si>
  <si>
    <t>58x</t>
  </si>
  <si>
    <t>61x</t>
  </si>
  <si>
    <t>Robin Kangur</t>
  </si>
  <si>
    <t>02.04.2007</t>
  </si>
  <si>
    <t>55x</t>
  </si>
  <si>
    <t>80x</t>
  </si>
  <si>
    <t>Kait Viks</t>
  </si>
  <si>
    <t>07.07.2007</t>
  </si>
  <si>
    <t>77x</t>
  </si>
  <si>
    <t>.-</t>
  </si>
  <si>
    <t>Žürii:</t>
  </si>
  <si>
    <t>Kohtunikud:</t>
  </si>
  <si>
    <t>Nikita Klevtsov</t>
  </si>
  <si>
    <t>Sekretär:</t>
  </si>
  <si>
    <t>Reelika Põdersoo</t>
  </si>
  <si>
    <t>Mona Saar</t>
  </si>
  <si>
    <t>Aeg:</t>
  </si>
  <si>
    <t>Hanna-Liisa Mat</t>
  </si>
  <si>
    <t>Jaan Korobov</t>
  </si>
  <si>
    <t>II grupp</t>
  </si>
  <si>
    <t>Kaalumine  10.00-11.00</t>
  </si>
  <si>
    <t>Võistluse algus 12.00</t>
  </si>
  <si>
    <t>Naised U13</t>
  </si>
  <si>
    <t>Liisa Babak</t>
  </si>
  <si>
    <t>03.07.2010</t>
  </si>
  <si>
    <t>37x</t>
  </si>
  <si>
    <t>Nele Marie Palmeos</t>
  </si>
  <si>
    <t>09.01.2010</t>
  </si>
  <si>
    <t>Inger Iris Prants</t>
  </si>
  <si>
    <t>15.07.2009</t>
  </si>
  <si>
    <t>Naised  U15</t>
  </si>
  <si>
    <t>Emma Kivirand</t>
  </si>
  <si>
    <t>22.08.2006</t>
  </si>
  <si>
    <t>50x</t>
  </si>
  <si>
    <t>Naised U20</t>
  </si>
  <si>
    <t>04.05.2002</t>
  </si>
  <si>
    <t>Mäksa</t>
  </si>
  <si>
    <t>69x</t>
  </si>
  <si>
    <t>87x</t>
  </si>
  <si>
    <t>Martin Lind</t>
  </si>
  <si>
    <t>III grupp</t>
  </si>
  <si>
    <t>Kaalumine  11.15-12.15</t>
  </si>
  <si>
    <t>Võistluse algus 13.15</t>
  </si>
  <si>
    <t>Meltzer</t>
  </si>
  <si>
    <t>Naised</t>
  </si>
  <si>
    <t>Jekaterina Gritsinina</t>
  </si>
  <si>
    <t>09.01.1995</t>
  </si>
  <si>
    <t>Sparta</t>
  </si>
  <si>
    <t>59x</t>
  </si>
  <si>
    <t>78x</t>
  </si>
  <si>
    <t>Una Bassila</t>
  </si>
  <si>
    <t>06.11.1994</t>
  </si>
  <si>
    <t>63x</t>
  </si>
  <si>
    <t>65x</t>
  </si>
  <si>
    <t>Eliise Peterson</t>
  </si>
  <si>
    <t>07.04.1992</t>
  </si>
  <si>
    <t>93x</t>
  </si>
  <si>
    <t>Naised  Veteranid W35</t>
  </si>
  <si>
    <t>Merit Mandel</t>
  </si>
  <si>
    <t>03.081986</t>
  </si>
  <si>
    <t>62x</t>
  </si>
  <si>
    <t>Naised  Veteranid W40</t>
  </si>
  <si>
    <t>Viivi Järve</t>
  </si>
  <si>
    <t>01.08.1981</t>
  </si>
  <si>
    <t>MV Spordiklubi</t>
  </si>
  <si>
    <t>41x</t>
  </si>
  <si>
    <t>53x</t>
  </si>
  <si>
    <t>Anna Günter</t>
  </si>
  <si>
    <t>23.10.1979</t>
  </si>
  <si>
    <t>39x</t>
  </si>
  <si>
    <t>44x</t>
  </si>
  <si>
    <t>Naised  Veteranid W45</t>
  </si>
  <si>
    <t>Marju Vaagen</t>
  </si>
  <si>
    <t>28.05.1972</t>
  </si>
  <si>
    <t>Eesti rekord Naised kk.87kg Eliise Peterson 112kg tõukamine</t>
  </si>
  <si>
    <t>Kaisa Kivirand</t>
  </si>
  <si>
    <t>Martin Lind/Reelika Põdersoo</t>
  </si>
  <si>
    <t>Viktor Korobov</t>
  </si>
  <si>
    <t>IV grupp</t>
  </si>
  <si>
    <t>Kaalumine  12.30-13.30</t>
  </si>
  <si>
    <t>Võistluse algus 14.40</t>
  </si>
  <si>
    <t>Mehed U17</t>
  </si>
  <si>
    <t>Mikas Šredersas</t>
  </si>
  <si>
    <t>11.11.2004</t>
  </si>
  <si>
    <t>Karl Jaagup Kägu</t>
  </si>
  <si>
    <t>28.08.2004</t>
  </si>
  <si>
    <t>Aimar Kiivits</t>
  </si>
  <si>
    <t>07.09.2005</t>
  </si>
  <si>
    <t>88x</t>
  </si>
  <si>
    <t>Mehed U20</t>
  </si>
  <si>
    <t>Gergö Harasztovics</t>
  </si>
  <si>
    <t>2002</t>
  </si>
  <si>
    <t>110x</t>
  </si>
  <si>
    <t>127x</t>
  </si>
  <si>
    <t>Mehed Veteranid  M35</t>
  </si>
  <si>
    <t>Lauri Kuusk</t>
  </si>
  <si>
    <t>102x</t>
  </si>
  <si>
    <t>Viljar Roosma</t>
  </si>
  <si>
    <t>1985</t>
  </si>
  <si>
    <t>Olustvere</t>
  </si>
  <si>
    <t>125x</t>
  </si>
  <si>
    <t>Riho Kägo</t>
  </si>
  <si>
    <t>1984</t>
  </si>
  <si>
    <t>160x</t>
  </si>
  <si>
    <t>Mehed Veteranid M40</t>
  </si>
  <si>
    <t>Erik Kuningas</t>
  </si>
  <si>
    <t>118x</t>
  </si>
  <si>
    <t>156x</t>
  </si>
  <si>
    <t>Reelika Põdersoo/Triin Põdersoo</t>
  </si>
  <si>
    <t>Urmas Treier</t>
  </si>
  <si>
    <t>V grupp</t>
  </si>
  <si>
    <t>Kaalumine  13.45-14.45</t>
  </si>
  <si>
    <t>Võistluse algus 15.45</t>
  </si>
  <si>
    <t xml:space="preserve">Mehed </t>
  </si>
  <si>
    <t>Mihaly Csordas</t>
  </si>
  <si>
    <t>24.07.1991</t>
  </si>
  <si>
    <t>100x</t>
  </si>
  <si>
    <t>Tarvi Torn</t>
  </si>
  <si>
    <t>1992</t>
  </si>
  <si>
    <t>120x</t>
  </si>
  <si>
    <t>121x</t>
  </si>
  <si>
    <t>Johannes Muru</t>
  </si>
  <si>
    <t>20.12.1995</t>
  </si>
  <si>
    <t>130x</t>
  </si>
  <si>
    <t>Robert Põldoja</t>
  </si>
  <si>
    <t>24.10.2000</t>
  </si>
  <si>
    <t>Jõusport</t>
  </si>
  <si>
    <t>Leho Pent</t>
  </si>
  <si>
    <t>02.04.1990</t>
  </si>
  <si>
    <t>195x</t>
  </si>
  <si>
    <t>Triin Põdersoo</t>
  </si>
  <si>
    <t>Eesti Rekord Mehed kk.-96kg Leho Pent 146kg rebimine</t>
  </si>
  <si>
    <t>Eesti Rekord Mehed kk.-96kg Leho Pent 150kg rebimine</t>
  </si>
  <si>
    <t>Eesti Rekord Mehed kk.-96kg Leho Pent 155kg rebimine</t>
  </si>
  <si>
    <t>Eesti Rekord Mehed kk.-96kg Leho Pent 181kg tõukamine</t>
  </si>
  <si>
    <t>Eesti Rekord Mehed kk.-96kg Leho Pent 336kg kogusumma</t>
  </si>
  <si>
    <t>Eesti Rekord Mehed kk.-96kg Leho Pent 190kg tõukamine</t>
  </si>
  <si>
    <t>Eesti Rekord Mehed kk.-96kg Leho Pent 345kg kogusumma</t>
  </si>
  <si>
    <t>VI grupp</t>
  </si>
  <si>
    <t>Kaalumine  15.00-16.00</t>
  </si>
  <si>
    <t>Võistluse algus 17.00</t>
  </si>
  <si>
    <t>Mehed Veteranid M45</t>
  </si>
  <si>
    <t>Vitali Dronkin</t>
  </si>
  <si>
    <t>1972</t>
  </si>
  <si>
    <t>Kalev</t>
  </si>
  <si>
    <t>Sverre Ploomipuu</t>
  </si>
  <si>
    <t>04.07.1975</t>
  </si>
  <si>
    <t>Jõud</t>
  </si>
  <si>
    <t>Jaanus Hiiemäe</t>
  </si>
  <si>
    <t>1974</t>
  </si>
  <si>
    <t>116x</t>
  </si>
  <si>
    <t>Mehed Veteranid M55</t>
  </si>
  <si>
    <t>Igor Burakov</t>
  </si>
  <si>
    <t>1963</t>
  </si>
  <si>
    <t>71x</t>
  </si>
  <si>
    <t>Mehed Veteranid M60</t>
  </si>
  <si>
    <t>Gintautas Ceponis</t>
  </si>
  <si>
    <t>08.02.1959</t>
  </si>
  <si>
    <t>Liisbeth Rosenstein</t>
  </si>
  <si>
    <t>Paremusjärjestus Sinclairi punktisüsteemi järgi</t>
  </si>
  <si>
    <t xml:space="preserve">Veteranid </t>
  </si>
  <si>
    <t>Mehed</t>
  </si>
  <si>
    <t>EESTI LAHTISED MEISTRIVÕISTLUSED MASTERS KLASSIS 2021</t>
  </si>
  <si>
    <t>.+109</t>
  </si>
  <si>
    <t>NAISVETERANID</t>
  </si>
  <si>
    <t>MEESVETERANID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</si>
</sst>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[$-409]m/d/yyyy"/>
    <numFmt numFmtId="167" formatCode="0.000000"/>
    <numFmt numFmtId="168" formatCode="@"/>
    <numFmt numFmtId="169" formatCode="0.000"/>
    <numFmt numFmtId="170" formatCode="General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9" fontId="0" fillId="0" borderId="1" xfId="0" applyNumberFormat="1" applyFont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4" borderId="1" xfId="0" applyFont="1" applyFill="1" applyBorder="1" applyAlignment="1" applyProtection="1">
      <alignment horizontal="center"/>
      <protection locked="0"/>
    </xf>
    <xf numFmtId="164" fontId="0" fillId="4" borderId="1" xfId="0" applyFont="1" applyFill="1" applyBorder="1" applyAlignment="1">
      <alignment horizontal="center"/>
    </xf>
    <xf numFmtId="164" fontId="0" fillId="3" borderId="1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4" fontId="0" fillId="5" borderId="1" xfId="0" applyFont="1" applyFill="1" applyBorder="1" applyAlignment="1" applyProtection="1">
      <alignment horizontal="center"/>
      <protection locked="0"/>
    </xf>
    <xf numFmtId="164" fontId="0" fillId="0" borderId="1" xfId="0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right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8" fontId="1" fillId="6" borderId="2" xfId="0" applyNumberFormat="1" applyFont="1" applyFill="1" applyBorder="1" applyAlignment="1">
      <alignment horizontal="center"/>
    </xf>
    <xf numFmtId="168" fontId="1" fillId="6" borderId="1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7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0" fillId="0" borderId="3" xfId="0" applyFill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4" fontId="0" fillId="3" borderId="4" xfId="0" applyFill="1" applyBorder="1" applyAlignment="1">
      <alignment horizontal="center"/>
    </xf>
    <xf numFmtId="164" fontId="0" fillId="3" borderId="4" xfId="0" applyFont="1" applyFill="1" applyBorder="1" applyAlignment="1" applyProtection="1">
      <alignment horizontal="center"/>
      <protection locked="0"/>
    </xf>
    <xf numFmtId="164" fontId="0" fillId="4" borderId="4" xfId="0" applyFont="1" applyFill="1" applyBorder="1" applyAlignment="1">
      <alignment horizontal="center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4" xfId="0" applyFill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left"/>
    </xf>
    <xf numFmtId="164" fontId="0" fillId="8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9" fontId="0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8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8" borderId="1" xfId="0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4" fontId="6" fillId="0" borderId="0" xfId="0" applyFont="1" applyBorder="1" applyAlignment="1">
      <alignment vertical="center" wrapText="1"/>
    </xf>
    <xf numFmtId="164" fontId="0" fillId="9" borderId="0" xfId="0" applyFill="1" applyAlignment="1">
      <alignment horizontal="center"/>
    </xf>
    <xf numFmtId="164" fontId="0" fillId="10" borderId="0" xfId="0" applyFont="1" applyFill="1" applyAlignment="1">
      <alignment horizontal="center"/>
    </xf>
    <xf numFmtId="164" fontId="0" fillId="0" borderId="0" xfId="0" applyFill="1" applyAlignment="1">
      <alignment horizontal="right"/>
    </xf>
    <xf numFmtId="164" fontId="4" fillId="3" borderId="5" xfId="0" applyFont="1" applyFill="1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8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tabSelected="1" workbookViewId="0" topLeftCell="A78">
      <selection activeCell="P101" sqref="P101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1.8515625" style="0" customWidth="1"/>
    <col min="4" max="4" width="11.140625" style="0" customWidth="1"/>
    <col min="5" max="5" width="8.00390625" style="1" customWidth="1"/>
    <col min="6" max="6" width="8.00390625" style="0" customWidth="1"/>
    <col min="7" max="7" width="6.57421875" style="0" customWidth="1"/>
    <col min="8" max="8" width="7.421875" style="0" customWidth="1"/>
    <col min="9" max="12" width="6.57421875" style="0" customWidth="1"/>
    <col min="13" max="13" width="7.28125" style="0" customWidth="1"/>
    <col min="14" max="14" width="7.7109375" style="0" customWidth="1"/>
    <col min="15" max="15" width="7.00390625" style="0" customWidth="1"/>
    <col min="16" max="16" width="7.00390625" style="2" customWidth="1"/>
    <col min="17" max="17" width="9.421875" style="0" customWidth="1"/>
  </cols>
  <sheetData>
    <row r="1" spans="1:17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4">
        <v>44499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4" ht="14.25">
      <c r="A6" s="6"/>
      <c r="B6" s="2" t="s">
        <v>2</v>
      </c>
      <c r="D6" s="2"/>
      <c r="E6" s="7"/>
      <c r="F6" s="8"/>
      <c r="G6" s="9"/>
      <c r="H6" s="10" t="s">
        <v>3</v>
      </c>
      <c r="I6" s="2"/>
      <c r="J6" s="11"/>
      <c r="K6" s="12"/>
      <c r="L6" s="2" t="s">
        <v>4</v>
      </c>
      <c r="M6" s="2"/>
      <c r="N6" s="2"/>
    </row>
    <row r="7" spans="1:17" ht="14.25">
      <c r="A7" s="13" t="s">
        <v>5</v>
      </c>
      <c r="B7" s="13"/>
      <c r="C7" s="13"/>
      <c r="D7" s="13"/>
      <c r="E7" s="13"/>
      <c r="F7" s="13"/>
      <c r="G7" s="13" t="s">
        <v>6</v>
      </c>
      <c r="H7" s="13"/>
      <c r="I7" s="13"/>
      <c r="J7" s="13"/>
      <c r="K7" s="13"/>
      <c r="L7" s="13"/>
      <c r="M7" s="13" t="s">
        <v>7</v>
      </c>
      <c r="N7" s="13"/>
      <c r="O7" s="13"/>
      <c r="P7" s="13"/>
      <c r="Q7" s="13"/>
    </row>
    <row r="8" spans="1:17" ht="12" customHeight="1">
      <c r="A8" s="14" t="s">
        <v>8</v>
      </c>
      <c r="B8" s="14" t="s">
        <v>9</v>
      </c>
      <c r="C8" s="14" t="s">
        <v>10</v>
      </c>
      <c r="D8" s="14" t="s">
        <v>11</v>
      </c>
      <c r="E8" s="15" t="s">
        <v>12</v>
      </c>
      <c r="F8" s="16" t="s">
        <v>13</v>
      </c>
      <c r="G8" s="17" t="s">
        <v>14</v>
      </c>
      <c r="H8" s="17"/>
      <c r="I8" s="17"/>
      <c r="J8" s="17" t="s">
        <v>15</v>
      </c>
      <c r="K8" s="17"/>
      <c r="L8" s="17"/>
      <c r="M8" s="17" t="s">
        <v>16</v>
      </c>
      <c r="N8" s="17" t="s">
        <v>17</v>
      </c>
      <c r="O8" s="17" t="s">
        <v>18</v>
      </c>
      <c r="P8" s="18" t="s">
        <v>19</v>
      </c>
      <c r="Q8" s="19" t="s">
        <v>20</v>
      </c>
    </row>
    <row r="9" spans="1:17" ht="14.25">
      <c r="A9" s="14"/>
      <c r="B9" s="14"/>
      <c r="C9" s="14"/>
      <c r="D9" s="14"/>
      <c r="E9" s="15"/>
      <c r="F9" s="16"/>
      <c r="G9" s="17">
        <v>1</v>
      </c>
      <c r="H9" s="17">
        <v>2</v>
      </c>
      <c r="I9" s="17">
        <v>3</v>
      </c>
      <c r="J9" s="17">
        <v>1</v>
      </c>
      <c r="K9" s="17">
        <v>2</v>
      </c>
      <c r="L9" s="17">
        <v>3</v>
      </c>
      <c r="M9" s="17"/>
      <c r="N9" s="17"/>
      <c r="O9" s="17"/>
      <c r="P9" s="18"/>
      <c r="Q9" s="19"/>
    </row>
    <row r="10" spans="1:17" ht="14.2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4.25">
      <c r="A11" s="21">
        <v>27</v>
      </c>
      <c r="B11" s="22" t="s">
        <v>22</v>
      </c>
      <c r="C11" s="23" t="s">
        <v>23</v>
      </c>
      <c r="D11" s="24" t="s">
        <v>24</v>
      </c>
      <c r="E11" s="25">
        <v>31.85</v>
      </c>
      <c r="F11" s="26">
        <f aca="true" t="shared" si="0" ref="F11:F15">POWER(10,(0.75194503*(LOG10(E11/175.508)*LOG10(E11/175.508))))</f>
        <v>2.5887355070796474</v>
      </c>
      <c r="G11" s="27">
        <v>29</v>
      </c>
      <c r="H11" s="28" t="s">
        <v>25</v>
      </c>
      <c r="I11" s="29" t="s">
        <v>25</v>
      </c>
      <c r="J11" s="27">
        <v>37</v>
      </c>
      <c r="K11" s="30">
        <v>40</v>
      </c>
      <c r="L11" s="28" t="s">
        <v>26</v>
      </c>
      <c r="M11" s="24">
        <f aca="true" t="shared" si="1" ref="M11:M15">MAX(G11:I11)</f>
        <v>29</v>
      </c>
      <c r="N11" s="24">
        <f aca="true" t="shared" si="2" ref="N11:N15">MAX(J11:L11)</f>
        <v>40</v>
      </c>
      <c r="O11" s="22">
        <f aca="true" t="shared" si="3" ref="O11:O15">M11+N11</f>
        <v>69</v>
      </c>
      <c r="P11" s="31">
        <v>2</v>
      </c>
      <c r="Q11" s="32">
        <f aca="true" t="shared" si="4" ref="Q11:Q15">O11*F11</f>
        <v>178.62274998849568</v>
      </c>
    </row>
    <row r="12" spans="1:17" ht="14.25">
      <c r="A12" s="21">
        <v>2</v>
      </c>
      <c r="B12" s="22" t="s">
        <v>27</v>
      </c>
      <c r="C12" s="23" t="s">
        <v>28</v>
      </c>
      <c r="D12" s="24" t="s">
        <v>29</v>
      </c>
      <c r="E12" s="25">
        <v>35.95</v>
      </c>
      <c r="F12" s="26">
        <f t="shared" si="0"/>
        <v>2.272729227109331</v>
      </c>
      <c r="G12" s="27">
        <v>28</v>
      </c>
      <c r="H12" s="30">
        <v>30</v>
      </c>
      <c r="I12" s="29" t="s">
        <v>30</v>
      </c>
      <c r="J12" s="27">
        <v>35</v>
      </c>
      <c r="K12" s="30">
        <v>38</v>
      </c>
      <c r="L12" s="30">
        <v>40</v>
      </c>
      <c r="M12" s="24">
        <f t="shared" si="1"/>
        <v>30</v>
      </c>
      <c r="N12" s="24">
        <f t="shared" si="2"/>
        <v>40</v>
      </c>
      <c r="O12" s="22">
        <f t="shared" si="3"/>
        <v>70</v>
      </c>
      <c r="P12" s="31">
        <v>4</v>
      </c>
      <c r="Q12" s="32">
        <f t="shared" si="4"/>
        <v>159.09104589765317</v>
      </c>
    </row>
    <row r="13" spans="1:17" ht="14.25">
      <c r="A13" s="21">
        <v>51</v>
      </c>
      <c r="B13" s="22" t="s">
        <v>31</v>
      </c>
      <c r="C13" s="23" t="s">
        <v>32</v>
      </c>
      <c r="D13" s="24" t="s">
        <v>29</v>
      </c>
      <c r="E13" s="25">
        <v>54.9</v>
      </c>
      <c r="F13" s="26">
        <f t="shared" si="0"/>
        <v>1.5543744936643056</v>
      </c>
      <c r="G13" s="27">
        <v>28</v>
      </c>
      <c r="H13" s="30">
        <v>30</v>
      </c>
      <c r="I13" s="22">
        <v>32</v>
      </c>
      <c r="J13" s="27">
        <v>36</v>
      </c>
      <c r="K13" s="30">
        <v>39</v>
      </c>
      <c r="L13" s="30">
        <v>42</v>
      </c>
      <c r="M13" s="24">
        <f t="shared" si="1"/>
        <v>32</v>
      </c>
      <c r="N13" s="24">
        <f t="shared" si="2"/>
        <v>42</v>
      </c>
      <c r="O13" s="22">
        <f t="shared" si="3"/>
        <v>74</v>
      </c>
      <c r="P13" s="31">
        <v>5</v>
      </c>
      <c r="Q13" s="32">
        <f t="shared" si="4"/>
        <v>115.02371253115861</v>
      </c>
    </row>
    <row r="14" spans="1:17" ht="14.25">
      <c r="A14" s="21">
        <v>17</v>
      </c>
      <c r="B14" s="22" t="s">
        <v>33</v>
      </c>
      <c r="C14" s="23" t="s">
        <v>34</v>
      </c>
      <c r="D14" s="24" t="s">
        <v>29</v>
      </c>
      <c r="E14" s="25">
        <v>38.9</v>
      </c>
      <c r="F14" s="26">
        <f t="shared" si="0"/>
        <v>2.098749529016192</v>
      </c>
      <c r="G14" s="27">
        <v>30</v>
      </c>
      <c r="H14" s="30">
        <v>33</v>
      </c>
      <c r="I14" s="29" t="s">
        <v>35</v>
      </c>
      <c r="J14" s="27">
        <v>38</v>
      </c>
      <c r="K14" s="30">
        <v>41</v>
      </c>
      <c r="L14" s="30">
        <v>44</v>
      </c>
      <c r="M14" s="24">
        <f t="shared" si="1"/>
        <v>33</v>
      </c>
      <c r="N14" s="24">
        <f t="shared" si="2"/>
        <v>44</v>
      </c>
      <c r="O14" s="22">
        <f t="shared" si="3"/>
        <v>77</v>
      </c>
      <c r="P14" s="31">
        <v>3</v>
      </c>
      <c r="Q14" s="32">
        <f t="shared" si="4"/>
        <v>161.60371373424678</v>
      </c>
    </row>
    <row r="15" spans="1:17" ht="14.25">
      <c r="A15" s="21">
        <v>20</v>
      </c>
      <c r="B15" s="22" t="s">
        <v>36</v>
      </c>
      <c r="C15" s="23" t="s">
        <v>37</v>
      </c>
      <c r="D15" s="24" t="s">
        <v>38</v>
      </c>
      <c r="E15" s="25">
        <v>72.9</v>
      </c>
      <c r="F15" s="26">
        <f t="shared" si="0"/>
        <v>1.2867067698638015</v>
      </c>
      <c r="G15" s="33" t="s">
        <v>39</v>
      </c>
      <c r="H15" s="30">
        <v>68</v>
      </c>
      <c r="I15" s="29" t="s">
        <v>40</v>
      </c>
      <c r="J15" s="27">
        <v>81</v>
      </c>
      <c r="K15" s="30">
        <v>86</v>
      </c>
      <c r="L15" s="28" t="s">
        <v>41</v>
      </c>
      <c r="M15" s="24">
        <f t="shared" si="1"/>
        <v>68</v>
      </c>
      <c r="N15" s="24">
        <f t="shared" si="2"/>
        <v>86</v>
      </c>
      <c r="O15" s="22">
        <f t="shared" si="3"/>
        <v>154</v>
      </c>
      <c r="P15" s="31">
        <v>1</v>
      </c>
      <c r="Q15" s="32">
        <f t="shared" si="4"/>
        <v>198.15284255902543</v>
      </c>
    </row>
    <row r="16" spans="1:17" ht="14.25">
      <c r="A16" s="34" t="s">
        <v>42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4.25">
      <c r="A17" s="21">
        <v>43</v>
      </c>
      <c r="B17" s="22" t="s">
        <v>43</v>
      </c>
      <c r="C17" s="23" t="s">
        <v>44</v>
      </c>
      <c r="D17" s="24" t="s">
        <v>45</v>
      </c>
      <c r="E17" s="25">
        <v>50.95</v>
      </c>
      <c r="F17" s="26">
        <f aca="true" t="shared" si="5" ref="F17:F21">POWER(10,(0.75194503*(LOG10(E17/175.508)*LOG10(E17/175.508))))</f>
        <v>1.6480143769487452</v>
      </c>
      <c r="G17" s="27">
        <v>42</v>
      </c>
      <c r="H17" s="30">
        <v>45</v>
      </c>
      <c r="I17" s="22">
        <v>46</v>
      </c>
      <c r="J17" s="27">
        <v>55</v>
      </c>
      <c r="K17" s="30">
        <v>57</v>
      </c>
      <c r="L17" s="30">
        <v>58</v>
      </c>
      <c r="M17" s="24">
        <f aca="true" t="shared" si="6" ref="M17:M21">MAX(G17:I17)</f>
        <v>46</v>
      </c>
      <c r="N17" s="24">
        <f aca="true" t="shared" si="7" ref="N17:N21">MAX(J17:L17)</f>
        <v>58</v>
      </c>
      <c r="O17" s="22">
        <f aca="true" t="shared" si="8" ref="O17:O21">M17+N17</f>
        <v>104</v>
      </c>
      <c r="P17" s="31">
        <v>2</v>
      </c>
      <c r="Q17" s="32">
        <f aca="true" t="shared" si="9" ref="Q17:Q21">O17*F17</f>
        <v>171.3934952026695</v>
      </c>
    </row>
    <row r="18" spans="1:17" ht="14.25">
      <c r="A18" s="21">
        <v>25</v>
      </c>
      <c r="B18" s="22" t="s">
        <v>46</v>
      </c>
      <c r="C18" s="23" t="s">
        <v>47</v>
      </c>
      <c r="D18" s="24" t="s">
        <v>48</v>
      </c>
      <c r="E18" s="25">
        <v>63.65</v>
      </c>
      <c r="F18" s="26">
        <f t="shared" si="5"/>
        <v>1.3992864029248293</v>
      </c>
      <c r="G18" s="27">
        <v>43</v>
      </c>
      <c r="H18" s="30">
        <v>46</v>
      </c>
      <c r="I18" s="22">
        <v>48</v>
      </c>
      <c r="J18" s="27">
        <v>55</v>
      </c>
      <c r="K18" s="30">
        <v>58</v>
      </c>
      <c r="L18" s="28" t="s">
        <v>49</v>
      </c>
      <c r="M18" s="24">
        <f t="shared" si="6"/>
        <v>48</v>
      </c>
      <c r="N18" s="24">
        <f t="shared" si="7"/>
        <v>58</v>
      </c>
      <c r="O18" s="22">
        <f t="shared" si="8"/>
        <v>106</v>
      </c>
      <c r="P18" s="31">
        <v>4</v>
      </c>
      <c r="Q18" s="32">
        <f t="shared" si="9"/>
        <v>148.3243587100319</v>
      </c>
    </row>
    <row r="19" spans="1:17" ht="14.25">
      <c r="A19" s="21">
        <v>7</v>
      </c>
      <c r="B19" s="22" t="s">
        <v>50</v>
      </c>
      <c r="C19" s="23" t="s">
        <v>51</v>
      </c>
      <c r="D19" s="24" t="s">
        <v>48</v>
      </c>
      <c r="E19" s="25">
        <v>75.4</v>
      </c>
      <c r="F19" s="26">
        <f t="shared" si="5"/>
        <v>1.262518204743843</v>
      </c>
      <c r="G19" s="27">
        <v>45</v>
      </c>
      <c r="H19" s="35" t="s">
        <v>52</v>
      </c>
      <c r="I19" s="22">
        <v>49</v>
      </c>
      <c r="J19" s="33" t="s">
        <v>53</v>
      </c>
      <c r="K19" s="30">
        <v>58</v>
      </c>
      <c r="L19" s="28" t="s">
        <v>54</v>
      </c>
      <c r="M19" s="24">
        <f t="shared" si="6"/>
        <v>49</v>
      </c>
      <c r="N19" s="24">
        <f t="shared" si="7"/>
        <v>58</v>
      </c>
      <c r="O19" s="22">
        <f t="shared" si="8"/>
        <v>107</v>
      </c>
      <c r="P19" s="31">
        <v>5</v>
      </c>
      <c r="Q19" s="32">
        <f t="shared" si="9"/>
        <v>135.0894479075912</v>
      </c>
    </row>
    <row r="20" spans="1:17" ht="14.25">
      <c r="A20" s="21">
        <v>44</v>
      </c>
      <c r="B20" s="22" t="s">
        <v>55</v>
      </c>
      <c r="C20" s="23" t="s">
        <v>56</v>
      </c>
      <c r="D20" s="24" t="s">
        <v>24</v>
      </c>
      <c r="E20" s="25">
        <v>85.8</v>
      </c>
      <c r="F20" s="26">
        <f t="shared" si="5"/>
        <v>1.1820609333325562</v>
      </c>
      <c r="G20" s="27">
        <v>50</v>
      </c>
      <c r="H20" s="28" t="s">
        <v>57</v>
      </c>
      <c r="I20" s="22">
        <v>55</v>
      </c>
      <c r="J20" s="27">
        <v>75</v>
      </c>
      <c r="K20" s="28" t="s">
        <v>58</v>
      </c>
      <c r="L20" s="28" t="s">
        <v>58</v>
      </c>
      <c r="M20" s="24">
        <f t="shared" si="6"/>
        <v>55</v>
      </c>
      <c r="N20" s="24">
        <f t="shared" si="7"/>
        <v>75</v>
      </c>
      <c r="O20" s="22">
        <f t="shared" si="8"/>
        <v>130</v>
      </c>
      <c r="P20" s="31">
        <v>3</v>
      </c>
      <c r="Q20" s="32">
        <f t="shared" si="9"/>
        <v>153.6679213332323</v>
      </c>
    </row>
    <row r="21" spans="1:17" ht="14.25">
      <c r="A21" s="21">
        <v>28</v>
      </c>
      <c r="B21" s="22" t="s">
        <v>59</v>
      </c>
      <c r="C21" s="23" t="s">
        <v>60</v>
      </c>
      <c r="D21" s="24" t="s">
        <v>24</v>
      </c>
      <c r="E21" s="25">
        <v>77.7</v>
      </c>
      <c r="F21" s="26">
        <f t="shared" si="5"/>
        <v>1.2421232362093202</v>
      </c>
      <c r="G21" s="27">
        <v>70</v>
      </c>
      <c r="H21" s="30">
        <v>75</v>
      </c>
      <c r="I21" s="29" t="s">
        <v>61</v>
      </c>
      <c r="J21" s="27">
        <v>85</v>
      </c>
      <c r="K21" s="30">
        <v>90</v>
      </c>
      <c r="L21" s="36" t="s">
        <v>62</v>
      </c>
      <c r="M21" s="24">
        <f t="shared" si="6"/>
        <v>75</v>
      </c>
      <c r="N21" s="24">
        <f t="shared" si="7"/>
        <v>90</v>
      </c>
      <c r="O21" s="22">
        <f t="shared" si="8"/>
        <v>165</v>
      </c>
      <c r="P21" s="31">
        <v>1</v>
      </c>
      <c r="Q21" s="32">
        <f t="shared" si="9"/>
        <v>204.95033397453784</v>
      </c>
    </row>
    <row r="22" spans="2:17" ht="14.25">
      <c r="B22" s="37" t="s">
        <v>63</v>
      </c>
      <c r="C22" s="38"/>
      <c r="D22" s="39"/>
      <c r="E22" s="40" t="s">
        <v>64</v>
      </c>
      <c r="F22" s="40"/>
      <c r="G22" s="41" t="s">
        <v>65</v>
      </c>
      <c r="H22" s="41"/>
      <c r="I22" s="42"/>
      <c r="J22" s="12"/>
      <c r="K22" s="43" t="s">
        <v>66</v>
      </c>
      <c r="L22" s="43"/>
      <c r="M22" s="44" t="s">
        <v>67</v>
      </c>
      <c r="N22" s="5"/>
      <c r="O22" s="5"/>
      <c r="P22" s="5"/>
      <c r="Q22" s="5"/>
    </row>
    <row r="23" spans="2:17" ht="14.25">
      <c r="B23" s="45"/>
      <c r="C23" s="38"/>
      <c r="D23" s="39"/>
      <c r="E23" s="7"/>
      <c r="F23" s="8"/>
      <c r="G23" s="41" t="s">
        <v>68</v>
      </c>
      <c r="H23" s="41"/>
      <c r="I23" s="42"/>
      <c r="J23" s="12"/>
      <c r="K23" s="6"/>
      <c r="L23" s="9" t="s">
        <v>69</v>
      </c>
      <c r="M23" s="44" t="s">
        <v>70</v>
      </c>
      <c r="N23" s="5"/>
      <c r="O23" s="5"/>
      <c r="P23" s="5"/>
      <c r="Q23" s="5"/>
    </row>
    <row r="24" spans="1:17" ht="14.25">
      <c r="A24" s="5"/>
      <c r="B24" s="5"/>
      <c r="C24" s="5"/>
      <c r="D24" s="5"/>
      <c r="E24" s="5"/>
      <c r="F24" s="5"/>
      <c r="G24" s="46" t="s">
        <v>71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>
      <c r="A25" s="5"/>
      <c r="B25" s="5"/>
      <c r="C25" s="5"/>
      <c r="D25" s="5"/>
      <c r="E25" s="5"/>
      <c r="F25" s="5"/>
      <c r="G25" s="46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4.25">
      <c r="A26" s="5"/>
      <c r="B26" s="5"/>
      <c r="C26" s="5"/>
      <c r="D26" s="5"/>
      <c r="E26" s="5"/>
      <c r="F26" s="5"/>
      <c r="G26" s="4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>
      <c r="A27" s="5"/>
      <c r="B27" s="5"/>
      <c r="C27" s="5"/>
      <c r="D27" s="5"/>
      <c r="E27" s="5"/>
      <c r="F27" s="5"/>
      <c r="G27" s="46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"/>
      <c r="B28" s="5"/>
      <c r="C28" s="5"/>
      <c r="D28" s="5"/>
      <c r="E28" s="5"/>
      <c r="F28" s="5"/>
      <c r="G28" s="46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6.5">
      <c r="A33" s="4">
        <v>44499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5" t="s">
        <v>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4.25">
      <c r="A36" s="6"/>
      <c r="B36" s="2" t="s">
        <v>72</v>
      </c>
      <c r="D36" s="2"/>
      <c r="E36" s="47"/>
      <c r="F36" s="48"/>
      <c r="G36" s="48"/>
      <c r="H36" s="5"/>
      <c r="I36" s="5" t="s">
        <v>73</v>
      </c>
      <c r="J36" s="5"/>
      <c r="K36" s="12"/>
      <c r="L36" s="11"/>
      <c r="M36" s="49" t="s">
        <v>74</v>
      </c>
      <c r="N36" s="10"/>
      <c r="O36" s="50"/>
      <c r="P36" s="10"/>
      <c r="Q36" s="50"/>
    </row>
    <row r="37" spans="1:17" ht="14.25" customHeight="1">
      <c r="A37" s="13" t="s">
        <v>5</v>
      </c>
      <c r="B37" s="13"/>
      <c r="C37" s="13"/>
      <c r="D37" s="13"/>
      <c r="E37" s="13"/>
      <c r="F37" s="13"/>
      <c r="G37" s="13" t="s">
        <v>6</v>
      </c>
      <c r="H37" s="13"/>
      <c r="I37" s="13"/>
      <c r="J37" s="13"/>
      <c r="K37" s="13"/>
      <c r="L37" s="13"/>
      <c r="M37" s="13" t="s">
        <v>7</v>
      </c>
      <c r="N37" s="13"/>
      <c r="O37" s="13"/>
      <c r="P37" s="13"/>
      <c r="Q37" s="13"/>
    </row>
    <row r="38" spans="1:17" ht="14.25" customHeight="1">
      <c r="A38" s="14" t="s">
        <v>8</v>
      </c>
      <c r="B38" s="14" t="s">
        <v>9</v>
      </c>
      <c r="C38" s="14" t="s">
        <v>10</v>
      </c>
      <c r="D38" s="14" t="s">
        <v>11</v>
      </c>
      <c r="E38" s="15" t="s">
        <v>12</v>
      </c>
      <c r="F38" s="16" t="s">
        <v>13</v>
      </c>
      <c r="G38" s="17" t="s">
        <v>14</v>
      </c>
      <c r="H38" s="17"/>
      <c r="I38" s="17"/>
      <c r="J38" s="17" t="s">
        <v>15</v>
      </c>
      <c r="K38" s="17"/>
      <c r="L38" s="17"/>
      <c r="M38" s="17" t="s">
        <v>16</v>
      </c>
      <c r="N38" s="17" t="s">
        <v>17</v>
      </c>
      <c r="O38" s="17" t="s">
        <v>18</v>
      </c>
      <c r="P38" s="18" t="s">
        <v>19</v>
      </c>
      <c r="Q38" s="19" t="s">
        <v>20</v>
      </c>
    </row>
    <row r="39" spans="1:17" ht="14.25">
      <c r="A39" s="14"/>
      <c r="B39" s="14"/>
      <c r="C39" s="14"/>
      <c r="D39" s="14"/>
      <c r="E39" s="15"/>
      <c r="F39" s="16"/>
      <c r="G39" s="17">
        <v>1</v>
      </c>
      <c r="H39" s="17">
        <v>2</v>
      </c>
      <c r="I39" s="17">
        <v>3</v>
      </c>
      <c r="J39" s="17">
        <v>1</v>
      </c>
      <c r="K39" s="17">
        <v>2</v>
      </c>
      <c r="L39" s="17">
        <v>3</v>
      </c>
      <c r="M39" s="17"/>
      <c r="N39" s="17"/>
      <c r="O39" s="17"/>
      <c r="P39" s="18"/>
      <c r="Q39" s="19"/>
    </row>
    <row r="40" spans="1:17" ht="14.25">
      <c r="A40" s="51" t="s">
        <v>75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4.25">
      <c r="A41" s="21">
        <v>4</v>
      </c>
      <c r="B41" s="22" t="s">
        <v>76</v>
      </c>
      <c r="C41" s="23" t="s">
        <v>77</v>
      </c>
      <c r="D41" s="24" t="s">
        <v>24</v>
      </c>
      <c r="E41" s="25">
        <v>38.7</v>
      </c>
      <c r="F41" s="26">
        <f aca="true" t="shared" si="10" ref="F41:F43">POWER(10,(0.783497476*(LOG10(E41/153.655)*LOG10(E41/153.655))))</f>
        <v>1.909701600596251</v>
      </c>
      <c r="G41" s="22">
        <v>26</v>
      </c>
      <c r="H41" s="30">
        <v>28</v>
      </c>
      <c r="I41" s="22">
        <v>30</v>
      </c>
      <c r="J41" s="29" t="s">
        <v>35</v>
      </c>
      <c r="K41" s="30">
        <v>35</v>
      </c>
      <c r="L41" s="28" t="s">
        <v>78</v>
      </c>
      <c r="M41" s="24">
        <f aca="true" t="shared" si="11" ref="M41:M43">MAX(G41:I41)</f>
        <v>30</v>
      </c>
      <c r="N41" s="24">
        <f aca="true" t="shared" si="12" ref="N41:N43">MAX(J41:L41)</f>
        <v>35</v>
      </c>
      <c r="O41" s="22">
        <f aca="true" t="shared" si="13" ref="O41:O43">M41+N41</f>
        <v>65</v>
      </c>
      <c r="P41" s="31">
        <v>1</v>
      </c>
      <c r="Q41" s="32">
        <f aca="true" t="shared" si="14" ref="Q41:Q43">O41*F41</f>
        <v>124.13060403875632</v>
      </c>
    </row>
    <row r="42" spans="1:17" ht="14.25">
      <c r="A42" s="21">
        <v>54</v>
      </c>
      <c r="B42" s="22" t="s">
        <v>79</v>
      </c>
      <c r="C42" s="23" t="s">
        <v>80</v>
      </c>
      <c r="D42" s="24" t="s">
        <v>24</v>
      </c>
      <c r="E42" s="25">
        <v>61.8</v>
      </c>
      <c r="F42" s="26">
        <f t="shared" si="10"/>
        <v>1.3261448299965517</v>
      </c>
      <c r="G42" s="22">
        <v>28</v>
      </c>
      <c r="H42" s="30">
        <v>31</v>
      </c>
      <c r="I42" s="22">
        <v>33</v>
      </c>
      <c r="J42" s="22">
        <v>38</v>
      </c>
      <c r="K42" s="30">
        <v>41</v>
      </c>
      <c r="L42" s="30">
        <v>43</v>
      </c>
      <c r="M42" s="24">
        <f t="shared" si="11"/>
        <v>33</v>
      </c>
      <c r="N42" s="24">
        <f t="shared" si="12"/>
        <v>43</v>
      </c>
      <c r="O42" s="22">
        <f t="shared" si="13"/>
        <v>76</v>
      </c>
      <c r="P42" s="31">
        <v>2</v>
      </c>
      <c r="Q42" s="32">
        <f t="shared" si="14"/>
        <v>100.78700707973793</v>
      </c>
    </row>
    <row r="43" spans="1:17" ht="14.25">
      <c r="A43" s="21">
        <v>11</v>
      </c>
      <c r="B43" s="22" t="s">
        <v>81</v>
      </c>
      <c r="C43" s="23" t="s">
        <v>82</v>
      </c>
      <c r="D43" s="24" t="s">
        <v>24</v>
      </c>
      <c r="E43" s="25">
        <v>80.15</v>
      </c>
      <c r="F43" s="26">
        <f t="shared" si="10"/>
        <v>1.155025013599677</v>
      </c>
      <c r="G43" s="22">
        <v>35</v>
      </c>
      <c r="H43" s="30">
        <v>40</v>
      </c>
      <c r="I43" s="29" t="s">
        <v>26</v>
      </c>
      <c r="J43" s="22">
        <v>45</v>
      </c>
      <c r="K43" s="28" t="s">
        <v>52</v>
      </c>
      <c r="L43" s="28" t="s">
        <v>52</v>
      </c>
      <c r="M43" s="24">
        <f t="shared" si="11"/>
        <v>40</v>
      </c>
      <c r="N43" s="24">
        <f t="shared" si="12"/>
        <v>45</v>
      </c>
      <c r="O43" s="22">
        <f t="shared" si="13"/>
        <v>85</v>
      </c>
      <c r="P43" s="31">
        <v>3</v>
      </c>
      <c r="Q43" s="32">
        <f t="shared" si="14"/>
        <v>98.17712615597253</v>
      </c>
    </row>
    <row r="44" spans="1:17" ht="14.25">
      <c r="A44" s="52" t="s">
        <v>83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>
      <c r="A45" s="21">
        <v>56</v>
      </c>
      <c r="B45" s="53" t="s">
        <v>84</v>
      </c>
      <c r="C45" s="54" t="s">
        <v>85</v>
      </c>
      <c r="D45" s="24" t="s">
        <v>24</v>
      </c>
      <c r="E45" s="25">
        <v>65.2</v>
      </c>
      <c r="F45" s="26">
        <f>POWER(10,(0.783497476*(LOG10(E45/153.655)*LOG10(E45/153.655))))</f>
        <v>1.2840973139618959</v>
      </c>
      <c r="G45" s="27">
        <v>44</v>
      </c>
      <c r="H45" s="30">
        <v>48</v>
      </c>
      <c r="I45" s="29" t="s">
        <v>86</v>
      </c>
      <c r="J45" s="27">
        <v>55</v>
      </c>
      <c r="K45" s="28" t="s">
        <v>49</v>
      </c>
      <c r="L45" s="28" t="s">
        <v>49</v>
      </c>
      <c r="M45" s="24">
        <f>MAX(G45:I45)</f>
        <v>48</v>
      </c>
      <c r="N45" s="24">
        <f>MAX(J45:L45)</f>
        <v>55</v>
      </c>
      <c r="O45" s="22">
        <f>M45+N45</f>
        <v>103</v>
      </c>
      <c r="P45" s="31">
        <v>1</v>
      </c>
      <c r="Q45" s="32">
        <f>O45*F45</f>
        <v>132.26202333807527</v>
      </c>
    </row>
    <row r="46" spans="1:17" ht="14.25">
      <c r="A46" s="52" t="s">
        <v>87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14.25">
      <c r="A47" s="21">
        <v>12</v>
      </c>
      <c r="B47" s="22" t="s">
        <v>68</v>
      </c>
      <c r="C47" s="23" t="s">
        <v>88</v>
      </c>
      <c r="D47" s="24" t="s">
        <v>89</v>
      </c>
      <c r="E47" s="25">
        <v>67.35</v>
      </c>
      <c r="F47" s="26">
        <f>POWER(10,(0.783497476*(LOG10(E47/153.655)*LOG10(E47/153.655))))</f>
        <v>1.260472876730299</v>
      </c>
      <c r="G47" s="27">
        <v>65</v>
      </c>
      <c r="H47" s="28" t="s">
        <v>90</v>
      </c>
      <c r="I47" s="22">
        <v>69</v>
      </c>
      <c r="J47" s="27">
        <v>80</v>
      </c>
      <c r="K47" s="30">
        <v>84</v>
      </c>
      <c r="L47" s="28" t="s">
        <v>91</v>
      </c>
      <c r="M47" s="24">
        <f>MAX(G47:I47)</f>
        <v>69</v>
      </c>
      <c r="N47" s="24">
        <f>MAX(J47:L47)</f>
        <v>84</v>
      </c>
      <c r="O47" s="22">
        <f>M47+N47</f>
        <v>153</v>
      </c>
      <c r="P47" s="31">
        <v>1</v>
      </c>
      <c r="Q47" s="32">
        <f>O47*F47</f>
        <v>192.85235013973576</v>
      </c>
    </row>
    <row r="48" spans="2:16" ht="14.25">
      <c r="B48" s="37" t="s">
        <v>63</v>
      </c>
      <c r="C48" s="38"/>
      <c r="D48" s="39"/>
      <c r="E48" s="40" t="s">
        <v>64</v>
      </c>
      <c r="F48" s="40"/>
      <c r="G48" s="41" t="s">
        <v>65</v>
      </c>
      <c r="H48" s="41"/>
      <c r="I48" s="42"/>
      <c r="J48" s="12"/>
      <c r="K48" s="43" t="s">
        <v>66</v>
      </c>
      <c r="L48" s="43"/>
      <c r="M48" s="44" t="s">
        <v>92</v>
      </c>
      <c r="P48"/>
    </row>
    <row r="49" spans="2:16" ht="14.25">
      <c r="B49" s="45"/>
      <c r="C49" s="38"/>
      <c r="D49" s="39"/>
      <c r="E49" s="7"/>
      <c r="F49" s="8"/>
      <c r="G49" s="41" t="s">
        <v>71</v>
      </c>
      <c r="H49" s="41"/>
      <c r="I49" s="42"/>
      <c r="J49" s="12"/>
      <c r="K49" s="6"/>
      <c r="L49" s="9" t="s">
        <v>69</v>
      </c>
      <c r="M49" s="44" t="s">
        <v>70</v>
      </c>
      <c r="P49"/>
    </row>
    <row r="50" spans="5:16" ht="14.25">
      <c r="E50"/>
      <c r="G50" t="s">
        <v>67</v>
      </c>
      <c r="P50"/>
    </row>
    <row r="51" spans="5:16" ht="14.25">
      <c r="E51"/>
      <c r="P51"/>
    </row>
    <row r="52" spans="5:16" ht="14.25">
      <c r="E52"/>
      <c r="P52"/>
    </row>
    <row r="53" spans="5:16" ht="14.25">
      <c r="E53"/>
      <c r="P53"/>
    </row>
    <row r="54" spans="5:16" ht="14.25">
      <c r="E54"/>
      <c r="P54"/>
    </row>
    <row r="55" spans="5:16" ht="14.25">
      <c r="E55"/>
      <c r="P55"/>
    </row>
    <row r="56" spans="5:16" ht="14.25">
      <c r="E56"/>
      <c r="P56"/>
    </row>
    <row r="57" spans="1:17" ht="18.75">
      <c r="A57" s="3" t="s">
        <v>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6.5">
      <c r="A58" s="4">
        <v>44499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4.25">
      <c r="A59" s="5" t="s">
        <v>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1" spans="1:19" ht="14.25">
      <c r="A61" s="6"/>
      <c r="B61" s="2" t="s">
        <v>93</v>
      </c>
      <c r="D61" s="2"/>
      <c r="E61" s="47"/>
      <c r="F61" s="48"/>
      <c r="G61" s="48"/>
      <c r="H61" s="5"/>
      <c r="I61" s="5" t="s">
        <v>94</v>
      </c>
      <c r="J61" s="5"/>
      <c r="K61" s="12"/>
      <c r="L61" s="11"/>
      <c r="M61" s="49" t="s">
        <v>95</v>
      </c>
      <c r="N61" s="10"/>
      <c r="O61" s="50"/>
      <c r="P61" s="10"/>
      <c r="Q61" s="50"/>
      <c r="S61" t="s">
        <v>96</v>
      </c>
    </row>
    <row r="62" spans="1:17" ht="12.75">
      <c r="A62" s="52" t="s">
        <v>97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ht="14.25">
      <c r="A63" s="21">
        <v>32</v>
      </c>
      <c r="B63" s="22" t="s">
        <v>98</v>
      </c>
      <c r="C63" s="23" t="s">
        <v>99</v>
      </c>
      <c r="D63" s="24" t="s">
        <v>100</v>
      </c>
      <c r="E63" s="25">
        <v>63.75</v>
      </c>
      <c r="F63" s="26">
        <f aca="true" t="shared" si="15" ref="F63:F65">POWER(10,(0.783497476*(LOG10(E63/153.655)*LOG10(E63/153.655))))</f>
        <v>1.3012804352641811</v>
      </c>
      <c r="G63" s="27">
        <v>55</v>
      </c>
      <c r="H63" s="28" t="s">
        <v>101</v>
      </c>
      <c r="I63" s="22">
        <v>59</v>
      </c>
      <c r="J63" s="33" t="s">
        <v>102</v>
      </c>
      <c r="K63" s="30">
        <v>78</v>
      </c>
      <c r="L63" s="30">
        <v>83</v>
      </c>
      <c r="M63" s="24">
        <f aca="true" t="shared" si="16" ref="M63:M65">MAX(G63:I63)</f>
        <v>59</v>
      </c>
      <c r="N63" s="24">
        <f aca="true" t="shared" si="17" ref="N63:N65">MAX(J63:L63)</f>
        <v>83</v>
      </c>
      <c r="O63" s="22">
        <f aca="true" t="shared" si="18" ref="O63:O65">M63+N63</f>
        <v>142</v>
      </c>
      <c r="P63" s="31">
        <v>3</v>
      </c>
      <c r="Q63" s="32">
        <f aca="true" t="shared" si="19" ref="Q63:Q65">O63*F63</f>
        <v>184.78182180751372</v>
      </c>
    </row>
    <row r="64" spans="1:17" ht="14.25">
      <c r="A64" s="21">
        <v>14</v>
      </c>
      <c r="B64" s="22" t="s">
        <v>103</v>
      </c>
      <c r="C64" s="23" t="s">
        <v>104</v>
      </c>
      <c r="D64" s="24" t="s">
        <v>100</v>
      </c>
      <c r="E64" s="25">
        <v>57</v>
      </c>
      <c r="F64" s="26">
        <f t="shared" si="15"/>
        <v>1.3974031853188382</v>
      </c>
      <c r="G64" s="33" t="s">
        <v>105</v>
      </c>
      <c r="H64" s="28" t="s">
        <v>106</v>
      </c>
      <c r="I64" s="22">
        <v>65</v>
      </c>
      <c r="J64" s="55" t="s">
        <v>40</v>
      </c>
      <c r="K64" s="30">
        <v>75</v>
      </c>
      <c r="L64" s="35" t="s">
        <v>58</v>
      </c>
      <c r="M64" s="24">
        <f t="shared" si="16"/>
        <v>65</v>
      </c>
      <c r="N64" s="24">
        <f t="shared" si="17"/>
        <v>75</v>
      </c>
      <c r="O64" s="22">
        <f t="shared" si="18"/>
        <v>140</v>
      </c>
      <c r="P64" s="31">
        <v>2</v>
      </c>
      <c r="Q64" s="32">
        <f t="shared" si="19"/>
        <v>195.63644594463736</v>
      </c>
    </row>
    <row r="65" spans="1:17" ht="14.25">
      <c r="A65" s="21">
        <v>1</v>
      </c>
      <c r="B65" s="22" t="s">
        <v>107</v>
      </c>
      <c r="C65" s="23" t="s">
        <v>108</v>
      </c>
      <c r="D65" s="24" t="s">
        <v>100</v>
      </c>
      <c r="E65" s="25">
        <v>82.7</v>
      </c>
      <c r="F65" s="26">
        <f t="shared" si="15"/>
        <v>1.1394939496845433</v>
      </c>
      <c r="G65" s="27">
        <v>87</v>
      </c>
      <c r="H65" s="28" t="s">
        <v>41</v>
      </c>
      <c r="I65" s="29" t="s">
        <v>109</v>
      </c>
      <c r="J65" s="27">
        <v>103</v>
      </c>
      <c r="K65" s="30">
        <v>107</v>
      </c>
      <c r="L65" s="56">
        <v>112</v>
      </c>
      <c r="M65" s="24">
        <f t="shared" si="16"/>
        <v>87</v>
      </c>
      <c r="N65" s="24">
        <f t="shared" si="17"/>
        <v>112</v>
      </c>
      <c r="O65" s="57">
        <f t="shared" si="18"/>
        <v>199</v>
      </c>
      <c r="P65" s="31">
        <v>1</v>
      </c>
      <c r="Q65" s="32">
        <f t="shared" si="19"/>
        <v>226.7592959872241</v>
      </c>
    </row>
    <row r="66" spans="1:17" ht="12.75">
      <c r="A66" s="52" t="s">
        <v>110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9" ht="14.25">
      <c r="A67" s="21">
        <v>33</v>
      </c>
      <c r="B67" s="22" t="s">
        <v>111</v>
      </c>
      <c r="C67" s="23" t="s">
        <v>112</v>
      </c>
      <c r="D67" s="24" t="s">
        <v>45</v>
      </c>
      <c r="E67" s="25">
        <v>59.2</v>
      </c>
      <c r="F67" s="26">
        <f>POWER(10,(0.783497476*(LOG10(E67/153.655)*LOG10(E67/153.655))))</f>
        <v>1.3628069267661904</v>
      </c>
      <c r="G67" s="27">
        <v>59</v>
      </c>
      <c r="H67" s="28" t="s">
        <v>113</v>
      </c>
      <c r="I67" s="22">
        <v>63</v>
      </c>
      <c r="J67" s="27">
        <v>75</v>
      </c>
      <c r="K67" s="30">
        <v>78</v>
      </c>
      <c r="L67" s="30">
        <v>80</v>
      </c>
      <c r="M67" s="24">
        <f>MAX(G67:I67)</f>
        <v>63</v>
      </c>
      <c r="N67" s="24">
        <f>MAX(J67:L67)</f>
        <v>80</v>
      </c>
      <c r="O67" s="22">
        <f>M67+N67</f>
        <v>143</v>
      </c>
      <c r="P67" s="31">
        <v>1</v>
      </c>
      <c r="Q67" s="32">
        <f>O67*F67</f>
        <v>194.88139052756523</v>
      </c>
      <c r="R67">
        <v>1.072</v>
      </c>
      <c r="S67">
        <f>Q67*R67</f>
        <v>208.91285064554995</v>
      </c>
    </row>
    <row r="68" spans="1:17" ht="14.25">
      <c r="A68" s="52" t="s">
        <v>114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9" ht="14.25">
      <c r="A69" s="21">
        <v>16</v>
      </c>
      <c r="B69" s="22" t="s">
        <v>115</v>
      </c>
      <c r="C69" s="23" t="s">
        <v>116</v>
      </c>
      <c r="D69" s="24" t="s">
        <v>117</v>
      </c>
      <c r="E69" s="25">
        <v>76.7</v>
      </c>
      <c r="F69" s="26">
        <f aca="true" t="shared" si="20" ref="F69:F70">POWER(10,(0.783497476*(LOG10(E69/153.655)*LOG10(E69/153.655))))</f>
        <v>1.178529546253815</v>
      </c>
      <c r="G69" s="27">
        <v>37</v>
      </c>
      <c r="H69" s="30">
        <v>39</v>
      </c>
      <c r="I69" s="29" t="s">
        <v>118</v>
      </c>
      <c r="J69" s="27">
        <v>48</v>
      </c>
      <c r="K69" s="30">
        <v>50</v>
      </c>
      <c r="L69" s="28" t="s">
        <v>119</v>
      </c>
      <c r="M69" s="24">
        <f aca="true" t="shared" si="21" ref="M69:M70">MAX(G69:I69)</f>
        <v>39</v>
      </c>
      <c r="N69" s="24">
        <f aca="true" t="shared" si="22" ref="N69:N70">MAX(J69:L69)</f>
        <v>50</v>
      </c>
      <c r="O69" s="22">
        <f aca="true" t="shared" si="23" ref="O69:O70">M69+N69</f>
        <v>89</v>
      </c>
      <c r="P69" s="31">
        <v>2</v>
      </c>
      <c r="Q69" s="32">
        <f aca="true" t="shared" si="24" ref="Q69:Q70">O69*F69</f>
        <v>104.88912961658954</v>
      </c>
      <c r="R69">
        <v>1.135</v>
      </c>
      <c r="S69">
        <f aca="true" t="shared" si="25" ref="S69:S70">Q69*R69</f>
        <v>119.04916211482913</v>
      </c>
    </row>
    <row r="70" spans="1:19" ht="14.25">
      <c r="A70" s="21">
        <v>30</v>
      </c>
      <c r="B70" s="22" t="s">
        <v>120</v>
      </c>
      <c r="C70" s="23" t="s">
        <v>121</v>
      </c>
      <c r="D70" s="24">
        <v>35</v>
      </c>
      <c r="E70" s="25">
        <v>73.1</v>
      </c>
      <c r="F70" s="26">
        <f t="shared" si="20"/>
        <v>1.2065741040410158</v>
      </c>
      <c r="G70" s="33" t="s">
        <v>122</v>
      </c>
      <c r="H70" s="30">
        <v>41</v>
      </c>
      <c r="I70" s="29" t="s">
        <v>123</v>
      </c>
      <c r="J70" s="27">
        <v>49</v>
      </c>
      <c r="K70" s="30">
        <v>52</v>
      </c>
      <c r="L70" s="30">
        <v>55</v>
      </c>
      <c r="M70" s="24">
        <f t="shared" si="21"/>
        <v>41</v>
      </c>
      <c r="N70" s="24">
        <f t="shared" si="22"/>
        <v>55</v>
      </c>
      <c r="O70" s="22">
        <f t="shared" si="23"/>
        <v>96</v>
      </c>
      <c r="P70" s="31">
        <v>1</v>
      </c>
      <c r="Q70" s="32">
        <f t="shared" si="24"/>
        <v>115.83111398793753</v>
      </c>
      <c r="R70">
        <v>1.162</v>
      </c>
      <c r="S70">
        <f t="shared" si="25"/>
        <v>134.5957544539834</v>
      </c>
    </row>
    <row r="71" spans="1:17" ht="14.25">
      <c r="A71" s="52" t="s">
        <v>124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9" ht="14.25">
      <c r="A72" s="21">
        <v>45</v>
      </c>
      <c r="B72" s="22" t="s">
        <v>125</v>
      </c>
      <c r="C72" s="58" t="s">
        <v>126</v>
      </c>
      <c r="D72" s="59" t="s">
        <v>117</v>
      </c>
      <c r="E72" s="25">
        <v>53.9</v>
      </c>
      <c r="F72" s="26">
        <f>POWER(10,(0.783497476*(LOG10(E72/153.655)*LOG10(E72/153.655))))</f>
        <v>1.4526920921946582</v>
      </c>
      <c r="G72" s="27">
        <v>27</v>
      </c>
      <c r="H72" s="30">
        <v>29</v>
      </c>
      <c r="I72" s="22">
        <v>31</v>
      </c>
      <c r="J72" s="27">
        <v>38</v>
      </c>
      <c r="K72" s="30">
        <v>40</v>
      </c>
      <c r="L72" s="30">
        <v>42</v>
      </c>
      <c r="M72" s="24">
        <f>MAX(G72:I72)</f>
        <v>31</v>
      </c>
      <c r="N72" s="24">
        <f>MAX(J72:L72)</f>
        <v>42</v>
      </c>
      <c r="O72" s="22">
        <f>M72+N72</f>
        <v>73</v>
      </c>
      <c r="P72" s="31">
        <v>1</v>
      </c>
      <c r="Q72" s="32">
        <f>O72*F72</f>
        <v>106.04652273021006</v>
      </c>
      <c r="R72">
        <v>1.263</v>
      </c>
      <c r="S72">
        <f>Q72*R72</f>
        <v>133.9367582082553</v>
      </c>
    </row>
    <row r="73" spans="1:17" ht="12.75">
      <c r="A73" s="45"/>
      <c r="B73" s="45"/>
      <c r="C73" s="45"/>
      <c r="D73" s="60"/>
      <c r="E73" s="61"/>
      <c r="F73" s="62"/>
      <c r="G73" s="45"/>
      <c r="H73" s="63"/>
      <c r="I73" s="60"/>
      <c r="J73" s="45"/>
      <c r="K73" s="63"/>
      <c r="L73" s="63"/>
      <c r="M73" s="60"/>
      <c r="N73" s="60"/>
      <c r="O73" s="60"/>
      <c r="P73" s="64"/>
      <c r="Q73" s="65"/>
    </row>
    <row r="74" spans="1:17" ht="14.25">
      <c r="A74" s="45"/>
      <c r="B74" s="45"/>
      <c r="C74" s="66" t="s">
        <v>127</v>
      </c>
      <c r="D74" s="60"/>
      <c r="E74" s="61"/>
      <c r="F74" s="62"/>
      <c r="G74" s="45"/>
      <c r="H74" s="63"/>
      <c r="I74" s="60"/>
      <c r="J74" s="45"/>
      <c r="K74" s="63"/>
      <c r="L74" s="63"/>
      <c r="M74" s="60"/>
      <c r="N74" s="60"/>
      <c r="O74" s="60"/>
      <c r="P74" s="64"/>
      <c r="Q74" s="65"/>
    </row>
    <row r="75" spans="1:17" ht="14.25">
      <c r="A75" s="45"/>
      <c r="B75" s="45"/>
      <c r="C75" s="66"/>
      <c r="D75" s="60"/>
      <c r="E75" s="61"/>
      <c r="F75" s="62"/>
      <c r="G75" s="45"/>
      <c r="H75" s="63"/>
      <c r="I75" s="60"/>
      <c r="J75" s="45"/>
      <c r="K75" s="63"/>
      <c r="L75" s="63"/>
      <c r="M75" s="60"/>
      <c r="N75" s="60"/>
      <c r="O75" s="60"/>
      <c r="P75" s="64"/>
      <c r="Q75" s="65"/>
    </row>
    <row r="76" spans="2:14" ht="12.75">
      <c r="B76" s="37" t="s">
        <v>63</v>
      </c>
      <c r="C76" s="38"/>
      <c r="D76" s="39"/>
      <c r="E76" s="40" t="s">
        <v>64</v>
      </c>
      <c r="F76" s="40"/>
      <c r="G76" s="41" t="s">
        <v>128</v>
      </c>
      <c r="H76" s="41"/>
      <c r="I76" s="42"/>
      <c r="J76" s="12"/>
      <c r="K76" s="43" t="s">
        <v>66</v>
      </c>
      <c r="L76" s="43"/>
      <c r="M76" s="44" t="s">
        <v>129</v>
      </c>
      <c r="N76" s="67"/>
    </row>
    <row r="77" spans="2:17" ht="12.75">
      <c r="B77" s="45"/>
      <c r="C77" s="38"/>
      <c r="D77" s="39"/>
      <c r="E77" s="7"/>
      <c r="F77" s="8"/>
      <c r="G77" s="41" t="s">
        <v>67</v>
      </c>
      <c r="H77" s="41"/>
      <c r="I77" s="42"/>
      <c r="J77" s="12"/>
      <c r="K77" s="6"/>
      <c r="L77" s="9" t="s">
        <v>69</v>
      </c>
      <c r="M77" s="44" t="s">
        <v>70</v>
      </c>
      <c r="Q77" s="68"/>
    </row>
    <row r="78" spans="2:11" ht="12.75">
      <c r="B78" s="49"/>
      <c r="C78" s="41"/>
      <c r="D78" s="39"/>
      <c r="E78" s="7"/>
      <c r="F78" s="8"/>
      <c r="G78" s="41" t="s">
        <v>130</v>
      </c>
      <c r="H78" s="50"/>
      <c r="J78" s="12"/>
      <c r="K78" s="12"/>
    </row>
    <row r="79" spans="2:11" ht="14.25">
      <c r="B79" s="49"/>
      <c r="C79" s="41"/>
      <c r="D79" s="39"/>
      <c r="E79" s="7"/>
      <c r="F79" s="8"/>
      <c r="G79" s="41"/>
      <c r="H79" s="50"/>
      <c r="J79" s="12"/>
      <c r="K79" s="12"/>
    </row>
    <row r="80" spans="2:11" ht="14.25">
      <c r="B80" s="49"/>
      <c r="C80" s="41"/>
      <c r="D80" s="39"/>
      <c r="E80" s="7"/>
      <c r="F80" s="8"/>
      <c r="G80" s="41"/>
      <c r="H80" s="50"/>
      <c r="J80" s="12"/>
      <c r="K80" s="12"/>
    </row>
    <row r="81" spans="2:11" ht="14.25">
      <c r="B81" s="49"/>
      <c r="C81" s="41"/>
      <c r="D81" s="39"/>
      <c r="E81" s="7"/>
      <c r="F81" s="8"/>
      <c r="G81" s="41"/>
      <c r="H81" s="50"/>
      <c r="J81" s="12"/>
      <c r="K81" s="12"/>
    </row>
    <row r="82" spans="2:11" ht="14.25">
      <c r="B82" s="49"/>
      <c r="C82" s="41"/>
      <c r="D82" s="39"/>
      <c r="E82" s="7"/>
      <c r="F82" s="8"/>
      <c r="G82" s="41"/>
      <c r="H82" s="50"/>
      <c r="J82" s="12"/>
      <c r="K82" s="12"/>
    </row>
    <row r="83" spans="2:11" ht="14.25">
      <c r="B83" s="49"/>
      <c r="C83" s="41"/>
      <c r="D83" s="39"/>
      <c r="E83" s="7"/>
      <c r="F83" s="8"/>
      <c r="G83" s="41"/>
      <c r="H83" s="50"/>
      <c r="J83" s="12"/>
      <c r="K83" s="12"/>
    </row>
    <row r="84" spans="1:17" ht="18.75">
      <c r="A84" s="3" t="s">
        <v>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6.5">
      <c r="A85" s="4">
        <v>44499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4.25">
      <c r="A86" s="5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1" ht="14.25">
      <c r="B87" s="49"/>
      <c r="C87" s="41"/>
      <c r="D87" s="39"/>
      <c r="E87" s="7"/>
      <c r="F87" s="8"/>
      <c r="G87" s="41"/>
      <c r="H87" s="50"/>
      <c r="J87" s="12"/>
      <c r="K87" s="12"/>
    </row>
    <row r="88" spans="1:17" ht="14.25">
      <c r="A88" s="6"/>
      <c r="B88" s="2" t="s">
        <v>131</v>
      </c>
      <c r="D88" s="2"/>
      <c r="E88" s="47"/>
      <c r="F88" s="48"/>
      <c r="G88" s="48"/>
      <c r="H88" s="5"/>
      <c r="I88" s="5" t="s">
        <v>132</v>
      </c>
      <c r="J88" s="5"/>
      <c r="K88" s="12"/>
      <c r="L88" s="11"/>
      <c r="M88" s="49" t="s">
        <v>133</v>
      </c>
      <c r="N88" s="10"/>
      <c r="O88" s="50"/>
      <c r="P88" s="10"/>
      <c r="Q88" s="50"/>
    </row>
    <row r="89" spans="1:17" ht="14.25">
      <c r="A89" s="34" t="s">
        <v>134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4.25">
      <c r="A90" s="21">
        <v>49</v>
      </c>
      <c r="B90" s="22" t="s">
        <v>135</v>
      </c>
      <c r="C90" s="23" t="s">
        <v>136</v>
      </c>
      <c r="D90" s="24" t="s">
        <v>48</v>
      </c>
      <c r="E90" s="25">
        <v>69.8</v>
      </c>
      <c r="F90" s="26">
        <f aca="true" t="shared" si="26" ref="F90:F92">POWER(10,(0.75194503*(LOG10(E90/175.508)*LOG10(E90/175.508))))</f>
        <v>1.3200091301642007</v>
      </c>
      <c r="G90" s="27">
        <v>52</v>
      </c>
      <c r="H90" s="28" t="s">
        <v>57</v>
      </c>
      <c r="I90" s="22">
        <v>56</v>
      </c>
      <c r="J90" s="27">
        <v>65</v>
      </c>
      <c r="K90" s="30">
        <v>68</v>
      </c>
      <c r="L90" s="30">
        <v>70</v>
      </c>
      <c r="M90" s="24">
        <f aca="true" t="shared" si="27" ref="M90:M92">MAX(G90:I90)</f>
        <v>56</v>
      </c>
      <c r="N90" s="24">
        <f aca="true" t="shared" si="28" ref="N90:N92">MAX(J90:L90)</f>
        <v>70</v>
      </c>
      <c r="O90" s="22">
        <f aca="true" t="shared" si="29" ref="O90:O92">M90+N90</f>
        <v>126</v>
      </c>
      <c r="P90" s="31">
        <v>2</v>
      </c>
      <c r="Q90" s="32">
        <f aca="true" t="shared" si="30" ref="Q90:Q92">O90*F90</f>
        <v>166.3211504006893</v>
      </c>
    </row>
    <row r="91" spans="1:17" ht="14.25">
      <c r="A91" s="69">
        <v>37</v>
      </c>
      <c r="B91" s="22" t="s">
        <v>137</v>
      </c>
      <c r="C91" s="23" t="s">
        <v>138</v>
      </c>
      <c r="D91" s="24" t="s">
        <v>89</v>
      </c>
      <c r="E91" s="25">
        <v>92.3</v>
      </c>
      <c r="F91" s="70">
        <f t="shared" si="26"/>
        <v>1.1443848802698737</v>
      </c>
      <c r="G91" s="71">
        <v>54</v>
      </c>
      <c r="H91" s="72">
        <v>59</v>
      </c>
      <c r="I91" s="73" t="s">
        <v>49</v>
      </c>
      <c r="J91" s="71">
        <v>71</v>
      </c>
      <c r="K91" s="72">
        <v>77</v>
      </c>
      <c r="L91" s="74" t="s">
        <v>102</v>
      </c>
      <c r="M91" s="75">
        <f t="shared" si="27"/>
        <v>59</v>
      </c>
      <c r="N91" s="75">
        <f t="shared" si="28"/>
        <v>77</v>
      </c>
      <c r="O91" s="76">
        <f t="shared" si="29"/>
        <v>136</v>
      </c>
      <c r="P91" s="77">
        <v>3</v>
      </c>
      <c r="Q91" s="78">
        <f t="shared" si="30"/>
        <v>155.63634371670284</v>
      </c>
    </row>
    <row r="92" spans="1:17" ht="14.25">
      <c r="A92" s="79">
        <v>36</v>
      </c>
      <c r="B92" s="76" t="s">
        <v>139</v>
      </c>
      <c r="C92" s="80" t="s">
        <v>140</v>
      </c>
      <c r="D92" s="75" t="s">
        <v>89</v>
      </c>
      <c r="E92" s="81">
        <v>83.45</v>
      </c>
      <c r="F92" s="70">
        <f t="shared" si="26"/>
        <v>1.1978069184118618</v>
      </c>
      <c r="G92" s="71">
        <v>68</v>
      </c>
      <c r="H92" s="72">
        <v>73</v>
      </c>
      <c r="I92" s="76">
        <v>77</v>
      </c>
      <c r="J92" s="71">
        <v>80</v>
      </c>
      <c r="K92" s="72">
        <v>86</v>
      </c>
      <c r="L92" s="74" t="s">
        <v>141</v>
      </c>
      <c r="M92" s="75">
        <f t="shared" si="27"/>
        <v>77</v>
      </c>
      <c r="N92" s="75">
        <f t="shared" si="28"/>
        <v>86</v>
      </c>
      <c r="O92" s="76">
        <f t="shared" si="29"/>
        <v>163</v>
      </c>
      <c r="P92" s="77">
        <v>1</v>
      </c>
      <c r="Q92" s="78">
        <f t="shared" si="30"/>
        <v>195.24252770113347</v>
      </c>
    </row>
    <row r="93" spans="1:17" ht="14.25">
      <c r="A93" s="34" t="s">
        <v>142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4.25">
      <c r="A94" s="21">
        <v>24</v>
      </c>
      <c r="B94" s="53" t="s">
        <v>143</v>
      </c>
      <c r="C94" s="23" t="s">
        <v>144</v>
      </c>
      <c r="D94" s="24" t="s">
        <v>38</v>
      </c>
      <c r="E94" s="25">
        <v>89.3</v>
      </c>
      <c r="F94" s="26">
        <f aca="true" t="shared" si="31" ref="F94:F98">POWER(10,(0.75194503*(LOG10(E94/175.508)*LOG10(E94/175.508))))</f>
        <v>1.1607806630652793</v>
      </c>
      <c r="G94" s="27">
        <v>100</v>
      </c>
      <c r="H94" s="30">
        <v>105</v>
      </c>
      <c r="I94" s="29" t="s">
        <v>145</v>
      </c>
      <c r="J94" s="27">
        <v>120</v>
      </c>
      <c r="K94" s="28" t="s">
        <v>146</v>
      </c>
      <c r="L94" s="28" t="s">
        <v>146</v>
      </c>
      <c r="M94" s="24">
        <f>MAX(G94:I94)</f>
        <v>105</v>
      </c>
      <c r="N94" s="24">
        <f>MAX(J94:L94)</f>
        <v>120</v>
      </c>
      <c r="O94" s="22">
        <f>M94+N94</f>
        <v>225</v>
      </c>
      <c r="P94" s="31">
        <v>1</v>
      </c>
      <c r="Q94" s="32">
        <f>O94*F94</f>
        <v>261.1756491896878</v>
      </c>
    </row>
    <row r="95" spans="1:17" ht="14.25">
      <c r="A95" s="34" t="s">
        <v>147</v>
      </c>
      <c r="B95" s="34"/>
      <c r="C95" s="34"/>
      <c r="D95" s="34"/>
      <c r="E95" s="34"/>
      <c r="F95" s="34" t="e">
        <f t="shared" si="31"/>
        <v>#VALUE!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9" ht="14.25">
      <c r="A96" s="21">
        <v>13</v>
      </c>
      <c r="B96" s="22" t="s">
        <v>148</v>
      </c>
      <c r="C96" s="58">
        <v>1984</v>
      </c>
      <c r="D96" s="24" t="s">
        <v>100</v>
      </c>
      <c r="E96" s="25">
        <v>78.8</v>
      </c>
      <c r="F96" s="26">
        <f t="shared" si="31"/>
        <v>1.2329446637811587</v>
      </c>
      <c r="G96" s="27">
        <v>74</v>
      </c>
      <c r="H96" s="30">
        <v>77</v>
      </c>
      <c r="I96" s="29" t="s">
        <v>58</v>
      </c>
      <c r="J96" s="27">
        <v>92</v>
      </c>
      <c r="K96" s="30">
        <v>97</v>
      </c>
      <c r="L96" s="28" t="s">
        <v>149</v>
      </c>
      <c r="M96" s="24">
        <f aca="true" t="shared" si="32" ref="M96:M98">MAX(G96:I96)</f>
        <v>77</v>
      </c>
      <c r="N96" s="24">
        <f aca="true" t="shared" si="33" ref="N96:N98">MAX(J96:L96)</f>
        <v>97</v>
      </c>
      <c r="O96" s="22">
        <f aca="true" t="shared" si="34" ref="O96:O98">M96+N96</f>
        <v>174</v>
      </c>
      <c r="P96"/>
      <c r="Q96" s="32">
        <f aca="true" t="shared" si="35" ref="Q96:Q98">O96*F96</f>
        <v>214.53237149792162</v>
      </c>
      <c r="R96">
        <v>1.096</v>
      </c>
      <c r="S96" s="82">
        <f aca="true" t="shared" si="36" ref="S96:S98">Q96*R96</f>
        <v>235.1274791617221</v>
      </c>
    </row>
    <row r="97" spans="1:19" ht="14.25">
      <c r="A97" s="21">
        <v>48</v>
      </c>
      <c r="B97" s="22" t="s">
        <v>150</v>
      </c>
      <c r="C97" s="23" t="s">
        <v>151</v>
      </c>
      <c r="D97" s="23" t="s">
        <v>152</v>
      </c>
      <c r="E97" s="25">
        <v>86.6</v>
      </c>
      <c r="F97" s="26">
        <f t="shared" si="31"/>
        <v>1.1769772844195305</v>
      </c>
      <c r="G97" s="27">
        <v>90</v>
      </c>
      <c r="H97" s="30">
        <v>95</v>
      </c>
      <c r="I97" s="22">
        <v>100</v>
      </c>
      <c r="J97" s="27">
        <v>110</v>
      </c>
      <c r="K97" s="30">
        <v>117</v>
      </c>
      <c r="L97" s="28" t="s">
        <v>153</v>
      </c>
      <c r="M97" s="24">
        <f t="shared" si="32"/>
        <v>100</v>
      </c>
      <c r="N97" s="24">
        <f t="shared" si="33"/>
        <v>117</v>
      </c>
      <c r="O97" s="22">
        <f t="shared" si="34"/>
        <v>217</v>
      </c>
      <c r="P97"/>
      <c r="Q97" s="32">
        <f t="shared" si="35"/>
        <v>255.40407071903812</v>
      </c>
      <c r="R97">
        <v>1.083</v>
      </c>
      <c r="S97" s="82">
        <f t="shared" si="36"/>
        <v>276.6026085887183</v>
      </c>
    </row>
    <row r="98" spans="1:19" ht="14.25">
      <c r="A98" s="21">
        <v>29</v>
      </c>
      <c r="B98" s="22" t="s">
        <v>154</v>
      </c>
      <c r="C98" s="23" t="s">
        <v>155</v>
      </c>
      <c r="D98" s="23" t="s">
        <v>29</v>
      </c>
      <c r="E98" s="25">
        <v>106.87</v>
      </c>
      <c r="F98" s="26">
        <f t="shared" si="31"/>
        <v>1.0836809314106608</v>
      </c>
      <c r="G98" s="27">
        <v>120</v>
      </c>
      <c r="H98" s="30">
        <v>126</v>
      </c>
      <c r="I98" s="22">
        <v>131</v>
      </c>
      <c r="J98" s="27">
        <v>148</v>
      </c>
      <c r="K98" s="30">
        <v>155</v>
      </c>
      <c r="L98" s="28" t="s">
        <v>156</v>
      </c>
      <c r="M98" s="24">
        <f t="shared" si="32"/>
        <v>131</v>
      </c>
      <c r="N98" s="24">
        <f t="shared" si="33"/>
        <v>155</v>
      </c>
      <c r="O98" s="22">
        <f t="shared" si="34"/>
        <v>286</v>
      </c>
      <c r="P98"/>
      <c r="Q98" s="32">
        <f t="shared" si="35"/>
        <v>309.932746383449</v>
      </c>
      <c r="R98" s="82">
        <v>1.096</v>
      </c>
      <c r="S98" s="82">
        <f t="shared" si="36"/>
        <v>339.6862900362601</v>
      </c>
    </row>
    <row r="99" spans="1:19" ht="14.25">
      <c r="A99" s="34" t="s">
        <v>157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S99" s="82"/>
    </row>
    <row r="100" spans="1:19" ht="13.5" customHeight="1">
      <c r="A100" s="21">
        <v>35</v>
      </c>
      <c r="B100" s="22" t="s">
        <v>158</v>
      </c>
      <c r="C100" s="58">
        <v>1977</v>
      </c>
      <c r="D100" s="58">
        <v>35</v>
      </c>
      <c r="E100" s="25">
        <v>117.55</v>
      </c>
      <c r="F100" s="26">
        <f>POWER(10,(0.75194503*(LOG10(E100/175.508)*LOG10(E100/175.508))))</f>
        <v>1.053865846565263</v>
      </c>
      <c r="G100" s="27">
        <v>110</v>
      </c>
      <c r="H100" s="30">
        <v>115</v>
      </c>
      <c r="I100" s="29" t="s">
        <v>159</v>
      </c>
      <c r="J100" s="27">
        <v>145</v>
      </c>
      <c r="K100" s="30">
        <v>150</v>
      </c>
      <c r="L100" s="28" t="s">
        <v>160</v>
      </c>
      <c r="M100" s="24">
        <f>MAX(G100:I100)</f>
        <v>115</v>
      </c>
      <c r="N100" s="24">
        <f>MAX(J100:L100)</f>
        <v>150</v>
      </c>
      <c r="O100" s="22">
        <f>M100+N100</f>
        <v>265</v>
      </c>
      <c r="P100" s="31"/>
      <c r="Q100" s="32">
        <f>O100*F100</f>
        <v>279.2744493397947</v>
      </c>
      <c r="R100">
        <v>1.189</v>
      </c>
      <c r="S100" s="82">
        <f>Q100*R100</f>
        <v>332.05732026501596</v>
      </c>
    </row>
    <row r="101" spans="2:14" ht="14.25">
      <c r="B101" s="6" t="s">
        <v>63</v>
      </c>
      <c r="C101" s="38"/>
      <c r="D101" s="39"/>
      <c r="E101" s="40" t="s">
        <v>64</v>
      </c>
      <c r="F101" s="40"/>
      <c r="G101" s="41" t="s">
        <v>68</v>
      </c>
      <c r="H101" s="41"/>
      <c r="I101" s="42"/>
      <c r="J101" s="12"/>
      <c r="K101" s="43" t="s">
        <v>66</v>
      </c>
      <c r="L101" s="43"/>
      <c r="M101" s="44" t="s">
        <v>161</v>
      </c>
      <c r="N101" s="67"/>
    </row>
    <row r="102" spans="2:14" ht="14.25">
      <c r="B102" s="45"/>
      <c r="C102" s="41"/>
      <c r="D102" s="39"/>
      <c r="E102" s="7"/>
      <c r="F102" s="8"/>
      <c r="G102" s="41" t="s">
        <v>65</v>
      </c>
      <c r="H102" s="41"/>
      <c r="I102" s="42"/>
      <c r="J102" s="12"/>
      <c r="K102" s="42"/>
      <c r="L102" s="9" t="s">
        <v>69</v>
      </c>
      <c r="M102" s="44" t="s">
        <v>70</v>
      </c>
      <c r="N102" s="83"/>
    </row>
    <row r="103" spans="1:17" ht="13.5" customHeight="1">
      <c r="A103" s="45"/>
      <c r="B103" s="45"/>
      <c r="C103" s="45"/>
      <c r="D103" s="60"/>
      <c r="E103" s="61"/>
      <c r="F103" s="62"/>
      <c r="G103" s="84" t="s">
        <v>162</v>
      </c>
      <c r="H103" s="63"/>
      <c r="I103" s="60"/>
      <c r="J103" s="45"/>
      <c r="K103" s="63"/>
      <c r="L103" s="63"/>
      <c r="M103" s="60"/>
      <c r="N103" s="60"/>
      <c r="O103" s="60"/>
      <c r="P103" s="64"/>
      <c r="Q103" s="65"/>
    </row>
    <row r="104" spans="1:17" ht="13.5" customHeight="1">
      <c r="A104" s="45"/>
      <c r="B104" s="45"/>
      <c r="C104" s="45"/>
      <c r="D104" s="60"/>
      <c r="E104" s="61"/>
      <c r="F104" s="62"/>
      <c r="G104" s="84"/>
      <c r="H104" s="63"/>
      <c r="I104" s="60"/>
      <c r="J104" s="45"/>
      <c r="K104" s="63"/>
      <c r="L104" s="63"/>
      <c r="M104" s="60"/>
      <c r="N104" s="60"/>
      <c r="O104" s="60"/>
      <c r="P104" s="64"/>
      <c r="Q104" s="65"/>
    </row>
    <row r="105" spans="1:17" ht="13.5" customHeight="1">
      <c r="A105" s="45"/>
      <c r="B105" s="45"/>
      <c r="C105" s="45"/>
      <c r="D105" s="60"/>
      <c r="E105" s="61"/>
      <c r="F105" s="62"/>
      <c r="G105" s="84"/>
      <c r="H105" s="63"/>
      <c r="I105" s="60"/>
      <c r="J105" s="45"/>
      <c r="K105" s="63"/>
      <c r="L105" s="63"/>
      <c r="M105" s="60"/>
      <c r="N105" s="60"/>
      <c r="O105" s="60"/>
      <c r="P105" s="64"/>
      <c r="Q105" s="65"/>
    </row>
    <row r="106" spans="1:17" ht="13.5" customHeight="1">
      <c r="A106" s="45"/>
      <c r="B106" s="45"/>
      <c r="C106" s="45"/>
      <c r="D106" s="60"/>
      <c r="E106" s="61"/>
      <c r="F106" s="62"/>
      <c r="G106" s="84"/>
      <c r="H106" s="63"/>
      <c r="I106" s="60"/>
      <c r="J106" s="45"/>
      <c r="K106" s="63"/>
      <c r="L106" s="63"/>
      <c r="M106" s="60"/>
      <c r="N106" s="60"/>
      <c r="O106" s="60"/>
      <c r="P106" s="64"/>
      <c r="Q106" s="65"/>
    </row>
    <row r="107" spans="1:17" ht="13.5" customHeight="1">
      <c r="A107" s="45"/>
      <c r="B107" s="45"/>
      <c r="C107" s="45"/>
      <c r="D107" s="60"/>
      <c r="E107" s="61"/>
      <c r="F107" s="62"/>
      <c r="G107" s="84"/>
      <c r="H107" s="63"/>
      <c r="I107" s="60"/>
      <c r="J107" s="45"/>
      <c r="K107" s="63"/>
      <c r="L107" s="63"/>
      <c r="M107" s="60"/>
      <c r="N107" s="60"/>
      <c r="O107" s="60"/>
      <c r="P107" s="64"/>
      <c r="Q107" s="65"/>
    </row>
    <row r="108" spans="1:17" ht="13.5" customHeight="1">
      <c r="A108" s="45"/>
      <c r="B108" s="45"/>
      <c r="C108" s="45"/>
      <c r="D108" s="60"/>
      <c r="E108" s="61"/>
      <c r="F108" s="62"/>
      <c r="G108" s="84"/>
      <c r="H108" s="63"/>
      <c r="I108" s="60"/>
      <c r="J108" s="45"/>
      <c r="K108" s="63"/>
      <c r="L108" s="63"/>
      <c r="M108" s="60"/>
      <c r="N108" s="60"/>
      <c r="O108" s="60"/>
      <c r="P108" s="64"/>
      <c r="Q108" s="65"/>
    </row>
    <row r="109" spans="1:17" ht="13.5" customHeight="1">
      <c r="A109" s="45"/>
      <c r="B109" s="45"/>
      <c r="C109" s="45"/>
      <c r="D109" s="60"/>
      <c r="E109" s="61"/>
      <c r="F109" s="62"/>
      <c r="G109" s="84"/>
      <c r="H109" s="63"/>
      <c r="I109" s="60"/>
      <c r="J109" s="45"/>
      <c r="K109" s="63"/>
      <c r="L109" s="63"/>
      <c r="M109" s="60"/>
      <c r="N109" s="60"/>
      <c r="O109" s="60"/>
      <c r="P109" s="64"/>
      <c r="Q109" s="65"/>
    </row>
    <row r="110" spans="1:17" ht="18.75">
      <c r="A110" s="3" t="s">
        <v>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6.5">
      <c r="A111" s="4">
        <v>44499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4.25">
      <c r="A112" s="5" t="s">
        <v>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45"/>
      <c r="B113" s="85"/>
      <c r="C113" s="86"/>
      <c r="D113" s="5"/>
      <c r="E113" s="87"/>
      <c r="F113" s="88"/>
      <c r="G113" s="64"/>
      <c r="H113" s="89"/>
      <c r="I113" s="64"/>
      <c r="J113" s="45"/>
      <c r="K113" s="89"/>
      <c r="L113" s="89"/>
      <c r="M113" s="5"/>
      <c r="N113" s="90"/>
      <c r="O113" s="91"/>
      <c r="P113" s="64"/>
      <c r="Q113" s="92"/>
    </row>
    <row r="114" spans="1:17" ht="14.25">
      <c r="A114" s="6"/>
      <c r="B114" s="2" t="s">
        <v>163</v>
      </c>
      <c r="D114" s="2"/>
      <c r="E114" s="47"/>
      <c r="F114" s="48"/>
      <c r="G114" s="48"/>
      <c r="H114" s="5"/>
      <c r="I114" s="5" t="s">
        <v>164</v>
      </c>
      <c r="J114" s="5"/>
      <c r="K114" s="12"/>
      <c r="L114" s="11"/>
      <c r="M114" s="49" t="s">
        <v>165</v>
      </c>
      <c r="N114" s="10"/>
      <c r="O114" s="50"/>
      <c r="P114" s="10"/>
      <c r="Q114" s="50"/>
    </row>
    <row r="115" spans="1:17" ht="12.75">
      <c r="A115" s="20" t="s">
        <v>166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4.25">
      <c r="A116" s="21">
        <v>34</v>
      </c>
      <c r="B116" s="22" t="s">
        <v>167</v>
      </c>
      <c r="C116" s="23" t="s">
        <v>168</v>
      </c>
      <c r="D116" s="24" t="s">
        <v>38</v>
      </c>
      <c r="E116" s="25">
        <v>88.95</v>
      </c>
      <c r="F116" s="26">
        <f aca="true" t="shared" si="37" ref="F116:F120">POWER(10,(0.75194503*(LOG10(E116/175.508)*LOG10(E116/175.508))))</f>
        <v>1.1627999610543593</v>
      </c>
      <c r="G116" s="22">
        <v>75</v>
      </c>
      <c r="H116" s="28" t="s">
        <v>58</v>
      </c>
      <c r="I116" s="22">
        <v>80</v>
      </c>
      <c r="J116" s="27">
        <v>90</v>
      </c>
      <c r="K116" s="30">
        <v>95</v>
      </c>
      <c r="L116" s="28" t="s">
        <v>169</v>
      </c>
      <c r="M116" s="24">
        <f aca="true" t="shared" si="38" ref="M116:M120">MAX(G116:I116)</f>
        <v>80</v>
      </c>
      <c r="N116" s="24">
        <f aca="true" t="shared" si="39" ref="N116:N120">MAX(J116:L116)</f>
        <v>95</v>
      </c>
      <c r="O116" s="22">
        <f aca="true" t="shared" si="40" ref="O116:O120">M116+N116</f>
        <v>175</v>
      </c>
      <c r="P116" s="31">
        <v>5</v>
      </c>
      <c r="Q116" s="32">
        <f aca="true" t="shared" si="41" ref="Q116:Q120">O116*F116</f>
        <v>203.48999318451288</v>
      </c>
    </row>
    <row r="117" spans="1:17" ht="14.25">
      <c r="A117" s="21">
        <v>31</v>
      </c>
      <c r="B117" s="22" t="s">
        <v>170</v>
      </c>
      <c r="C117" s="23" t="s">
        <v>171</v>
      </c>
      <c r="D117" s="24" t="s">
        <v>45</v>
      </c>
      <c r="E117" s="25">
        <v>85.3</v>
      </c>
      <c r="F117" s="26">
        <f t="shared" si="37"/>
        <v>1.1853078202800524</v>
      </c>
      <c r="G117" s="27">
        <v>85</v>
      </c>
      <c r="H117" s="30">
        <v>92</v>
      </c>
      <c r="I117" s="22">
        <v>100</v>
      </c>
      <c r="J117" s="29" t="s">
        <v>172</v>
      </c>
      <c r="K117" s="28" t="s">
        <v>173</v>
      </c>
      <c r="L117" s="30">
        <v>121</v>
      </c>
      <c r="M117" s="24">
        <f t="shared" si="38"/>
        <v>100</v>
      </c>
      <c r="N117" s="24">
        <f t="shared" si="39"/>
        <v>121</v>
      </c>
      <c r="O117" s="22">
        <f t="shared" si="40"/>
        <v>221</v>
      </c>
      <c r="P117" s="31">
        <v>3</v>
      </c>
      <c r="Q117" s="32">
        <f t="shared" si="41"/>
        <v>261.9530282818916</v>
      </c>
    </row>
    <row r="118" spans="1:17" ht="14.25">
      <c r="A118" s="21">
        <v>19</v>
      </c>
      <c r="B118" s="22" t="s">
        <v>174</v>
      </c>
      <c r="C118" s="23" t="s">
        <v>175</v>
      </c>
      <c r="D118" s="24" t="s">
        <v>45</v>
      </c>
      <c r="E118" s="25">
        <v>106.2</v>
      </c>
      <c r="F118" s="26">
        <f t="shared" si="37"/>
        <v>1.0859053658065656</v>
      </c>
      <c r="G118" s="27">
        <v>91</v>
      </c>
      <c r="H118" s="30">
        <v>96</v>
      </c>
      <c r="I118" s="22">
        <v>100</v>
      </c>
      <c r="J118" s="27">
        <v>121</v>
      </c>
      <c r="K118" s="30">
        <v>126</v>
      </c>
      <c r="L118" s="28" t="s">
        <v>176</v>
      </c>
      <c r="M118" s="24">
        <f t="shared" si="38"/>
        <v>100</v>
      </c>
      <c r="N118" s="24">
        <f t="shared" si="39"/>
        <v>126</v>
      </c>
      <c r="O118" s="22">
        <f t="shared" si="40"/>
        <v>226</v>
      </c>
      <c r="P118" s="31">
        <v>4</v>
      </c>
      <c r="Q118" s="32">
        <f t="shared" si="41"/>
        <v>245.41461267228382</v>
      </c>
    </row>
    <row r="119" spans="1:17" ht="14.25">
      <c r="A119" s="21">
        <v>8</v>
      </c>
      <c r="B119" s="22" t="s">
        <v>177</v>
      </c>
      <c r="C119" s="23" t="s">
        <v>178</v>
      </c>
      <c r="D119" s="24" t="s">
        <v>179</v>
      </c>
      <c r="E119" s="25">
        <v>101.4</v>
      </c>
      <c r="F119" s="26">
        <f t="shared" si="37"/>
        <v>1.1032804281185629</v>
      </c>
      <c r="G119" s="27">
        <v>115</v>
      </c>
      <c r="H119" s="30">
        <v>121</v>
      </c>
      <c r="I119" s="29" t="s">
        <v>146</v>
      </c>
      <c r="J119" s="27">
        <v>143</v>
      </c>
      <c r="K119" s="30">
        <v>152</v>
      </c>
      <c r="L119" s="28" t="s">
        <v>156</v>
      </c>
      <c r="M119" s="24">
        <f t="shared" si="38"/>
        <v>121</v>
      </c>
      <c r="N119" s="24">
        <f t="shared" si="39"/>
        <v>152</v>
      </c>
      <c r="O119" s="22">
        <f t="shared" si="40"/>
        <v>273</v>
      </c>
      <c r="P119" s="31">
        <v>2</v>
      </c>
      <c r="Q119" s="32">
        <f t="shared" si="41"/>
        <v>301.1955568763677</v>
      </c>
    </row>
    <row r="120" spans="1:17" ht="14.25">
      <c r="A120" s="21">
        <v>47</v>
      </c>
      <c r="B120" s="22" t="s">
        <v>180</v>
      </c>
      <c r="C120" s="23" t="s">
        <v>181</v>
      </c>
      <c r="D120" s="24" t="s">
        <v>24</v>
      </c>
      <c r="E120" s="25">
        <v>95.45</v>
      </c>
      <c r="F120" s="26">
        <f t="shared" si="37"/>
        <v>1.1287937856115515</v>
      </c>
      <c r="G120" s="93">
        <v>146</v>
      </c>
      <c r="H120" s="56">
        <v>150</v>
      </c>
      <c r="I120" s="94">
        <v>155</v>
      </c>
      <c r="J120" s="93">
        <v>181</v>
      </c>
      <c r="K120" s="56">
        <v>190</v>
      </c>
      <c r="L120" s="28" t="s">
        <v>182</v>
      </c>
      <c r="M120" s="24">
        <f t="shared" si="38"/>
        <v>155</v>
      </c>
      <c r="N120" s="24">
        <f t="shared" si="39"/>
        <v>190</v>
      </c>
      <c r="O120" s="94">
        <f t="shared" si="40"/>
        <v>345</v>
      </c>
      <c r="P120" s="31">
        <v>1</v>
      </c>
      <c r="Q120" s="32">
        <f t="shared" si="41"/>
        <v>389.4338560359853</v>
      </c>
    </row>
    <row r="122" spans="2:13" ht="14.25">
      <c r="B122" s="6" t="s">
        <v>63</v>
      </c>
      <c r="E122" s="40" t="s">
        <v>64</v>
      </c>
      <c r="F122" s="40"/>
      <c r="G122" s="41" t="s">
        <v>162</v>
      </c>
      <c r="H122" s="41"/>
      <c r="I122" s="42"/>
      <c r="J122" s="12"/>
      <c r="K122" s="43" t="s">
        <v>66</v>
      </c>
      <c r="L122" s="43"/>
      <c r="M122" s="44" t="s">
        <v>183</v>
      </c>
    </row>
    <row r="123" spans="5:13" ht="14.25">
      <c r="E123" s="7"/>
      <c r="F123" s="8"/>
      <c r="G123" s="41" t="s">
        <v>128</v>
      </c>
      <c r="H123" s="41"/>
      <c r="I123" s="42"/>
      <c r="J123" s="12"/>
      <c r="K123" s="42"/>
      <c r="L123" s="9" t="s">
        <v>69</v>
      </c>
      <c r="M123" s="44" t="s">
        <v>70</v>
      </c>
    </row>
    <row r="124" spans="5:12" ht="14.25">
      <c r="E124" s="95"/>
      <c r="F124" s="95"/>
      <c r="G124" s="68" t="s">
        <v>65</v>
      </c>
      <c r="H124" s="95"/>
      <c r="I124" s="95"/>
      <c r="J124" s="95"/>
      <c r="K124" s="95"/>
      <c r="L124" s="95"/>
    </row>
    <row r="125" spans="5:12" ht="14.25">
      <c r="E125" s="61"/>
      <c r="F125" s="62"/>
      <c r="G125" s="45"/>
      <c r="H125" s="63"/>
      <c r="I125" s="60"/>
      <c r="J125" s="45"/>
      <c r="K125" s="63"/>
      <c r="L125" s="63"/>
    </row>
    <row r="126" spans="2:12" ht="14.25">
      <c r="B126" t="s">
        <v>184</v>
      </c>
      <c r="E126" s="61"/>
      <c r="F126" s="62"/>
      <c r="G126" s="45"/>
      <c r="H126" s="63"/>
      <c r="I126" s="60"/>
      <c r="J126" s="45"/>
      <c r="K126" s="63"/>
      <c r="L126" s="63"/>
    </row>
    <row r="127" spans="2:12" ht="14.25">
      <c r="B127" s="96" t="s">
        <v>185</v>
      </c>
      <c r="E127" s="61"/>
      <c r="F127" s="62"/>
      <c r="G127" s="45"/>
      <c r="H127" s="63"/>
      <c r="I127" s="60"/>
      <c r="J127" s="45"/>
      <c r="K127" s="63"/>
      <c r="L127" s="63"/>
    </row>
    <row r="128" spans="2:12" ht="14.25">
      <c r="B128" s="96" t="s">
        <v>186</v>
      </c>
      <c r="E128" s="68"/>
      <c r="F128" s="68"/>
      <c r="H128" s="68"/>
      <c r="I128" s="68"/>
      <c r="J128" s="68"/>
      <c r="K128" s="68"/>
      <c r="L128" s="68"/>
    </row>
    <row r="129" spans="2:14" ht="14.25">
      <c r="B129" s="96" t="s">
        <v>187</v>
      </c>
      <c r="C129" s="97"/>
      <c r="D129" s="39"/>
      <c r="E129"/>
      <c r="N129" s="67"/>
    </row>
    <row r="130" spans="2:14" ht="14.25">
      <c r="B130" s="96" t="s">
        <v>188</v>
      </c>
      <c r="C130" s="41"/>
      <c r="D130" s="39"/>
      <c r="E130"/>
      <c r="N130" s="83"/>
    </row>
    <row r="131" spans="1:17" ht="14.25" hidden="1">
      <c r="A131" s="34"/>
      <c r="B131" s="34" t="s">
        <v>189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4.25" hidden="1">
      <c r="A132" s="21"/>
      <c r="B132" s="96" t="s">
        <v>190</v>
      </c>
      <c r="C132" s="23"/>
      <c r="D132" s="24"/>
      <c r="E132"/>
      <c r="M132" s="24"/>
      <c r="N132" s="24"/>
      <c r="O132" s="22"/>
      <c r="P132" s="31"/>
      <c r="Q132" s="32"/>
    </row>
    <row r="133" spans="1:17" ht="14.25" hidden="1">
      <c r="A133" s="21"/>
      <c r="B133" s="53"/>
      <c r="C133" s="23"/>
      <c r="D133" s="24"/>
      <c r="E133"/>
      <c r="M133" s="24"/>
      <c r="N133" s="24"/>
      <c r="O133" s="22"/>
      <c r="P133" s="31"/>
      <c r="Q133" s="32"/>
    </row>
    <row r="134" spans="1:17" ht="14.25" hidden="1">
      <c r="A134" s="21"/>
      <c r="B134" s="98"/>
      <c r="C134" s="23"/>
      <c r="D134" s="23"/>
      <c r="E134"/>
      <c r="M134" s="24"/>
      <c r="N134" s="24"/>
      <c r="O134" s="22"/>
      <c r="P134" s="31"/>
      <c r="Q134" s="32"/>
    </row>
    <row r="135" spans="5:16" ht="14.25">
      <c r="E135"/>
      <c r="P135"/>
    </row>
    <row r="136" spans="5:16" ht="14.25">
      <c r="E136"/>
      <c r="P136"/>
    </row>
    <row r="137" spans="5:16" ht="14.25">
      <c r="E137"/>
      <c r="P137"/>
    </row>
    <row r="138" spans="5:16" ht="14.25">
      <c r="E138"/>
      <c r="P138"/>
    </row>
    <row r="139" spans="5:16" ht="14.25">
      <c r="E139"/>
      <c r="P139"/>
    </row>
    <row r="140" spans="5:16" ht="14.25">
      <c r="E140"/>
      <c r="P140"/>
    </row>
    <row r="141" spans="5:16" ht="14.25">
      <c r="E141"/>
      <c r="P141"/>
    </row>
    <row r="142" spans="1:17" ht="18.75">
      <c r="A142" s="3" t="s">
        <v>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6.5">
      <c r="A143" s="4">
        <v>44499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4.25">
      <c r="A144" s="5" t="s">
        <v>1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6" spans="1:17" ht="14.25">
      <c r="A146" s="6"/>
      <c r="B146" s="2" t="s">
        <v>191</v>
      </c>
      <c r="D146" s="2"/>
      <c r="E146" s="47"/>
      <c r="F146" s="48"/>
      <c r="G146" s="48"/>
      <c r="H146" s="5"/>
      <c r="I146" s="5" t="s">
        <v>192</v>
      </c>
      <c r="J146" s="5"/>
      <c r="K146" s="12"/>
      <c r="L146" s="11"/>
      <c r="M146" s="49" t="s">
        <v>193</v>
      </c>
      <c r="N146" s="10"/>
      <c r="O146" s="50"/>
      <c r="P146" s="10"/>
      <c r="Q146" s="50"/>
    </row>
    <row r="147" spans="1:17" ht="12.75">
      <c r="A147" s="34" t="s">
        <v>194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9" ht="14.25">
      <c r="A148" s="21">
        <v>56</v>
      </c>
      <c r="B148" s="22" t="s">
        <v>195</v>
      </c>
      <c r="C148" s="23" t="s">
        <v>196</v>
      </c>
      <c r="D148" s="24" t="s">
        <v>197</v>
      </c>
      <c r="E148" s="25">
        <v>111.05</v>
      </c>
      <c r="F148" s="26">
        <f aca="true" t="shared" si="42" ref="F148:F150">POWER(10,(0.75194503*(LOG10(E148/175.508)*LOG10(E148/175.508))))</f>
        <v>1.0708076847268768</v>
      </c>
      <c r="G148" s="27">
        <v>70</v>
      </c>
      <c r="H148" s="30">
        <v>72</v>
      </c>
      <c r="I148" s="22">
        <v>74</v>
      </c>
      <c r="J148" s="27">
        <v>90</v>
      </c>
      <c r="K148" s="30">
        <v>93</v>
      </c>
      <c r="L148" s="30">
        <v>95</v>
      </c>
      <c r="M148" s="24">
        <f aca="true" t="shared" si="43" ref="M148:M150">MAX(G148:I148)</f>
        <v>74</v>
      </c>
      <c r="N148" s="24">
        <f aca="true" t="shared" si="44" ref="N148:N150">MAX(J148:L148)</f>
        <v>95</v>
      </c>
      <c r="O148" s="22">
        <f aca="true" t="shared" si="45" ref="O148:O150">M148+N148</f>
        <v>169</v>
      </c>
      <c r="P148" s="31"/>
      <c r="Q148" s="32">
        <f aca="true" t="shared" si="46" ref="Q148:Q150">O148*F148</f>
        <v>180.9664987188422</v>
      </c>
      <c r="R148">
        <v>1.263</v>
      </c>
      <c r="S148" s="82">
        <f aca="true" t="shared" si="47" ref="S148:S150">Q148*R148</f>
        <v>228.56068788189768</v>
      </c>
    </row>
    <row r="149" spans="1:19" ht="14.25">
      <c r="A149" s="21">
        <v>3</v>
      </c>
      <c r="B149" s="22" t="s">
        <v>198</v>
      </c>
      <c r="C149" s="23" t="s">
        <v>199</v>
      </c>
      <c r="D149" s="24" t="s">
        <v>200</v>
      </c>
      <c r="E149" s="25">
        <v>77.35</v>
      </c>
      <c r="F149" s="26">
        <f t="shared" si="42"/>
        <v>1.2451195239885147</v>
      </c>
      <c r="G149" s="27">
        <v>75</v>
      </c>
      <c r="H149" s="30">
        <v>80</v>
      </c>
      <c r="I149" s="22">
        <v>85</v>
      </c>
      <c r="J149" s="27">
        <v>100</v>
      </c>
      <c r="K149" s="30">
        <v>105</v>
      </c>
      <c r="L149" s="28" t="s">
        <v>145</v>
      </c>
      <c r="M149" s="24">
        <f t="shared" si="43"/>
        <v>85</v>
      </c>
      <c r="N149" s="24">
        <f t="shared" si="44"/>
        <v>105</v>
      </c>
      <c r="O149" s="22">
        <f t="shared" si="45"/>
        <v>190</v>
      </c>
      <c r="P149" s="31"/>
      <c r="Q149" s="32">
        <f t="shared" si="46"/>
        <v>236.57270955781777</v>
      </c>
      <c r="R149">
        <v>1.218</v>
      </c>
      <c r="S149" s="82">
        <f t="shared" si="47"/>
        <v>288.14556024142206</v>
      </c>
    </row>
    <row r="150" spans="1:19" ht="14.25">
      <c r="A150" s="21">
        <v>57</v>
      </c>
      <c r="B150" s="22" t="s">
        <v>201</v>
      </c>
      <c r="C150" s="23" t="s">
        <v>202</v>
      </c>
      <c r="D150" s="24">
        <v>35</v>
      </c>
      <c r="E150" s="25">
        <v>104.7</v>
      </c>
      <c r="F150" s="26">
        <f t="shared" si="42"/>
        <v>1.0910575788455794</v>
      </c>
      <c r="G150" s="27">
        <v>106</v>
      </c>
      <c r="H150" s="30">
        <v>112</v>
      </c>
      <c r="I150" s="29" t="s">
        <v>203</v>
      </c>
      <c r="J150" s="27">
        <v>131</v>
      </c>
      <c r="K150" s="30">
        <v>141</v>
      </c>
      <c r="L150" s="99" t="s">
        <v>62</v>
      </c>
      <c r="M150" s="24">
        <f t="shared" si="43"/>
        <v>112</v>
      </c>
      <c r="N150" s="24">
        <f t="shared" si="44"/>
        <v>141</v>
      </c>
      <c r="O150" s="22">
        <f t="shared" si="45"/>
        <v>253</v>
      </c>
      <c r="P150" s="31"/>
      <c r="Q150" s="32">
        <f t="shared" si="46"/>
        <v>276.03756744793156</v>
      </c>
      <c r="R150">
        <v>1.233</v>
      </c>
      <c r="S150" s="82">
        <f t="shared" si="47"/>
        <v>340.35432066329963</v>
      </c>
    </row>
    <row r="151" spans="1:19" ht="13.5" customHeight="1">
      <c r="A151" s="34" t="s">
        <v>204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S151" s="82"/>
    </row>
    <row r="152" spans="1:19" ht="13.5" customHeight="1">
      <c r="A152" s="21">
        <v>41</v>
      </c>
      <c r="B152" s="22" t="s">
        <v>205</v>
      </c>
      <c r="C152" s="23" t="s">
        <v>206</v>
      </c>
      <c r="D152" s="24" t="s">
        <v>197</v>
      </c>
      <c r="E152" s="25">
        <v>128.05</v>
      </c>
      <c r="F152" s="26">
        <f>POWER(10,(0.75194503*(LOG10(E152/175.508)*LOG10(E152/175.508))))</f>
        <v>1.0329902670782125</v>
      </c>
      <c r="G152" s="27">
        <v>65</v>
      </c>
      <c r="H152" s="28" t="s">
        <v>207</v>
      </c>
      <c r="I152" s="22">
        <v>71</v>
      </c>
      <c r="J152" s="27">
        <v>85</v>
      </c>
      <c r="K152" s="30">
        <v>91</v>
      </c>
      <c r="L152" s="30">
        <v>93</v>
      </c>
      <c r="M152" s="24">
        <f>MAX(G152:I152)</f>
        <v>71</v>
      </c>
      <c r="N152" s="24">
        <f>MAX(J152:L152)</f>
        <v>93</v>
      </c>
      <c r="O152" s="22">
        <f>M152+N152</f>
        <v>164</v>
      </c>
      <c r="P152" s="31"/>
      <c r="Q152" s="32">
        <f>O152*F152</f>
        <v>169.41040380082686</v>
      </c>
      <c r="R152">
        <v>1.462</v>
      </c>
      <c r="S152" s="82">
        <f>Q152*R152</f>
        <v>247.67801035680887</v>
      </c>
    </row>
    <row r="153" spans="1:19" ht="13.5" customHeight="1">
      <c r="A153" s="34" t="s">
        <v>208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S153" s="82"/>
    </row>
    <row r="154" spans="1:19" ht="14.25">
      <c r="A154" s="21">
        <v>18</v>
      </c>
      <c r="B154" s="22" t="s">
        <v>209</v>
      </c>
      <c r="C154" s="23" t="s">
        <v>210</v>
      </c>
      <c r="D154" s="24" t="s">
        <v>48</v>
      </c>
      <c r="E154" s="25">
        <v>94.35</v>
      </c>
      <c r="F154" s="26">
        <f>POWER(10,(0.75194503*(LOG10(E154/175.508)*LOG10(E154/175.508))))</f>
        <v>1.134060579376763</v>
      </c>
      <c r="G154" s="27">
        <v>55</v>
      </c>
      <c r="H154" s="28" t="s">
        <v>49</v>
      </c>
      <c r="I154" s="22">
        <v>60</v>
      </c>
      <c r="J154" s="27">
        <v>70</v>
      </c>
      <c r="K154" s="30">
        <v>75</v>
      </c>
      <c r="L154" s="28" t="s">
        <v>58</v>
      </c>
      <c r="M154" s="24">
        <f>MAX(G154:I154)</f>
        <v>60</v>
      </c>
      <c r="N154" s="24">
        <f>MAX(J154:L154)</f>
        <v>75</v>
      </c>
      <c r="O154" s="22">
        <f>M154+N154</f>
        <v>135</v>
      </c>
      <c r="P154" s="31"/>
      <c r="Q154" s="32">
        <f>O154*F154</f>
        <v>153.09817821586302</v>
      </c>
      <c r="R154">
        <v>1.568</v>
      </c>
      <c r="S154" s="82">
        <f>Q154*R154</f>
        <v>240.05794344247323</v>
      </c>
    </row>
    <row r="155" spans="2:14" ht="14.25">
      <c r="B155" s="100" t="s">
        <v>63</v>
      </c>
      <c r="C155" s="97"/>
      <c r="D155" s="39"/>
      <c r="E155" s="40" t="s">
        <v>64</v>
      </c>
      <c r="F155" s="40"/>
      <c r="G155" s="41" t="s">
        <v>162</v>
      </c>
      <c r="H155" s="41"/>
      <c r="I155" s="42"/>
      <c r="J155" s="12"/>
      <c r="K155" s="43" t="s">
        <v>66</v>
      </c>
      <c r="L155" s="43"/>
      <c r="M155" s="44" t="s">
        <v>183</v>
      </c>
      <c r="N155" s="67"/>
    </row>
    <row r="156" spans="2:14" ht="14.25">
      <c r="B156" s="45"/>
      <c r="C156" s="41"/>
      <c r="D156" s="39"/>
      <c r="E156" s="7"/>
      <c r="F156" s="8"/>
      <c r="G156" s="41" t="s">
        <v>65</v>
      </c>
      <c r="H156" s="41"/>
      <c r="I156" s="42"/>
      <c r="J156" s="12"/>
      <c r="K156" s="42"/>
      <c r="L156" s="9" t="s">
        <v>69</v>
      </c>
      <c r="M156" s="44" t="s">
        <v>211</v>
      </c>
      <c r="N156" s="83"/>
    </row>
    <row r="157" spans="2:14" ht="14.25">
      <c r="B157" s="49"/>
      <c r="C157" s="41"/>
      <c r="D157" s="39"/>
      <c r="E157" s="7"/>
      <c r="F157" s="8"/>
      <c r="G157" s="41" t="s">
        <v>68</v>
      </c>
      <c r="H157" s="50"/>
      <c r="J157" s="12"/>
      <c r="K157" s="12"/>
      <c r="N157" s="83"/>
    </row>
    <row r="158" spans="2:14" ht="14.25">
      <c r="B158" s="49"/>
      <c r="C158" s="41"/>
      <c r="D158" s="39"/>
      <c r="E158" s="7"/>
      <c r="F158" s="8"/>
      <c r="G158" s="41"/>
      <c r="H158" s="50"/>
      <c r="J158" s="12"/>
      <c r="K158" s="12"/>
      <c r="N158" s="83"/>
    </row>
    <row r="159" spans="2:14" ht="14.25">
      <c r="B159" s="49"/>
      <c r="C159" s="41"/>
      <c r="D159" s="39"/>
      <c r="E159" s="7"/>
      <c r="F159" s="8"/>
      <c r="G159" s="41"/>
      <c r="H159" s="50"/>
      <c r="J159" s="12"/>
      <c r="K159" s="12"/>
      <c r="N159" s="83"/>
    </row>
    <row r="160" spans="1:6" ht="12.75" customHeight="1">
      <c r="A160" s="45"/>
      <c r="B160" s="84"/>
      <c r="C160" s="101"/>
      <c r="E160" s="102"/>
      <c r="F160" s="102"/>
    </row>
    <row r="161" spans="1:6" ht="12.75" customHeight="1">
      <c r="A161" t="s">
        <v>212</v>
      </c>
      <c r="E161" s="102"/>
      <c r="F161" s="102"/>
    </row>
    <row r="162" spans="5:6" ht="12.75" customHeight="1">
      <c r="E162" s="102"/>
      <c r="F162" s="102"/>
    </row>
    <row r="163" spans="1:6" ht="12.75" customHeight="1">
      <c r="A163" s="103"/>
      <c r="B163" s="103" t="s">
        <v>97</v>
      </c>
      <c r="C163" s="103"/>
      <c r="E163" s="102" t="s">
        <v>213</v>
      </c>
      <c r="F163" s="102"/>
    </row>
    <row r="164" spans="1:6" ht="14.25">
      <c r="A164" s="104" t="s">
        <v>19</v>
      </c>
      <c r="B164" s="104" t="s">
        <v>9</v>
      </c>
      <c r="C164" s="104" t="s">
        <v>20</v>
      </c>
      <c r="D164" s="37" t="s">
        <v>19</v>
      </c>
      <c r="E164" s="1" t="s">
        <v>9</v>
      </c>
      <c r="F164" t="s">
        <v>20</v>
      </c>
    </row>
    <row r="165" spans="1:6" ht="14.25">
      <c r="A165" s="104">
        <v>1</v>
      </c>
      <c r="B165" s="22" t="s">
        <v>107</v>
      </c>
      <c r="C165" s="32">
        <v>226.7592959872241</v>
      </c>
      <c r="D165" s="105">
        <v>1</v>
      </c>
      <c r="E165" s="106" t="s">
        <v>201</v>
      </c>
      <c r="F165" s="107">
        <v>340.35432066329963</v>
      </c>
    </row>
    <row r="166" spans="1:6" ht="14.25">
      <c r="A166" s="104">
        <v>2</v>
      </c>
      <c r="B166" s="22" t="s">
        <v>103</v>
      </c>
      <c r="C166" s="32">
        <v>195.63644594463736</v>
      </c>
      <c r="D166" s="105">
        <v>2</v>
      </c>
      <c r="E166" s="106" t="s">
        <v>154</v>
      </c>
      <c r="F166" s="107">
        <v>339.6862900362601</v>
      </c>
    </row>
    <row r="167" spans="1:6" ht="14.25">
      <c r="A167" s="104">
        <v>3</v>
      </c>
      <c r="B167" s="22" t="s">
        <v>111</v>
      </c>
      <c r="C167" s="32">
        <v>194.88139052756523</v>
      </c>
      <c r="D167" s="105">
        <v>3</v>
      </c>
      <c r="E167" s="106" t="s">
        <v>158</v>
      </c>
      <c r="F167" s="107">
        <v>332.05732026501596</v>
      </c>
    </row>
    <row r="168" spans="1:6" ht="14.25">
      <c r="A168" s="100">
        <v>4</v>
      </c>
      <c r="B168" s="22" t="s">
        <v>68</v>
      </c>
      <c r="C168" s="32">
        <v>192.85235013973576</v>
      </c>
      <c r="D168" s="105">
        <v>4</v>
      </c>
      <c r="E168" s="106" t="s">
        <v>198</v>
      </c>
      <c r="F168" s="107">
        <v>288.14556024142206</v>
      </c>
    </row>
    <row r="169" spans="1:6" ht="14.25">
      <c r="A169" s="100">
        <v>5</v>
      </c>
      <c r="B169" s="22" t="s">
        <v>98</v>
      </c>
      <c r="C169" s="32">
        <v>184.78182180751372</v>
      </c>
      <c r="D169" s="105">
        <v>5</v>
      </c>
      <c r="E169" s="106" t="s">
        <v>150</v>
      </c>
      <c r="F169" s="107">
        <v>276.6026085887183</v>
      </c>
    </row>
    <row r="170" spans="1:6" ht="14.25">
      <c r="A170" s="100">
        <v>6</v>
      </c>
      <c r="B170" s="53" t="s">
        <v>84</v>
      </c>
      <c r="C170" s="32">
        <v>132.26202333807527</v>
      </c>
      <c r="D170" s="105">
        <v>6</v>
      </c>
      <c r="E170" s="106" t="s">
        <v>205</v>
      </c>
      <c r="F170" s="107">
        <v>247.67801035680887</v>
      </c>
    </row>
    <row r="171" spans="1:6" ht="14.25">
      <c r="A171" s="6">
        <v>7</v>
      </c>
      <c r="B171" s="22" t="s">
        <v>76</v>
      </c>
      <c r="C171" s="32">
        <v>124.13060403875632</v>
      </c>
      <c r="D171" s="105">
        <v>7</v>
      </c>
      <c r="E171" s="106" t="s">
        <v>209</v>
      </c>
      <c r="F171" s="107">
        <v>240.05794344247323</v>
      </c>
    </row>
    <row r="172" spans="1:6" ht="14.25">
      <c r="A172" s="100">
        <v>8</v>
      </c>
      <c r="B172" s="22" t="s">
        <v>120</v>
      </c>
      <c r="C172" s="32">
        <v>115.83111398793753</v>
      </c>
      <c r="D172" s="105">
        <v>8</v>
      </c>
      <c r="E172" s="106" t="s">
        <v>148</v>
      </c>
      <c r="F172" s="107">
        <v>235.1274791617221</v>
      </c>
    </row>
    <row r="173" spans="1:6" ht="14.25">
      <c r="A173" s="100">
        <v>9</v>
      </c>
      <c r="B173" s="22" t="s">
        <v>125</v>
      </c>
      <c r="C173" s="32">
        <v>106.04652273021006</v>
      </c>
      <c r="D173" s="105">
        <v>9</v>
      </c>
      <c r="E173" s="106" t="s">
        <v>195</v>
      </c>
      <c r="F173" s="107">
        <v>228.56068788189768</v>
      </c>
    </row>
    <row r="174" spans="1:5" ht="14.25">
      <c r="A174" s="100">
        <v>10</v>
      </c>
      <c r="B174" s="22" t="s">
        <v>115</v>
      </c>
      <c r="C174" s="32">
        <v>104.88912961658954</v>
      </c>
      <c r="D174" s="108"/>
      <c r="E174" s="109"/>
    </row>
    <row r="175" spans="1:5" ht="14.25">
      <c r="A175" s="100">
        <v>11</v>
      </c>
      <c r="B175" s="22" t="s">
        <v>79</v>
      </c>
      <c r="C175" s="32">
        <v>100.78700707973793</v>
      </c>
      <c r="D175" s="108"/>
      <c r="E175" s="109"/>
    </row>
    <row r="176" spans="1:5" ht="14.25">
      <c r="A176" s="100">
        <v>12</v>
      </c>
      <c r="B176" s="22" t="s">
        <v>81</v>
      </c>
      <c r="C176" s="32">
        <v>98.17712615597253</v>
      </c>
      <c r="D176" s="108"/>
      <c r="E176" s="109"/>
    </row>
    <row r="177" spans="1:5" ht="12.75">
      <c r="A177" s="100"/>
      <c r="B177" s="45"/>
      <c r="C177" s="65"/>
      <c r="D177" s="108"/>
      <c r="E177" s="109"/>
    </row>
    <row r="178" spans="1:6" ht="12.75" customHeight="1">
      <c r="A178" s="103"/>
      <c r="B178" s="103" t="s">
        <v>214</v>
      </c>
      <c r="C178" s="103"/>
      <c r="E178" s="102"/>
      <c r="F178" s="102"/>
    </row>
    <row r="179" spans="1:3" ht="14.25">
      <c r="A179" s="104" t="s">
        <v>19</v>
      </c>
      <c r="B179" s="104" t="s">
        <v>9</v>
      </c>
      <c r="C179" s="104" t="s">
        <v>20</v>
      </c>
    </row>
    <row r="180" spans="1:5" ht="14.25">
      <c r="A180" s="104">
        <v>1</v>
      </c>
      <c r="B180" s="22" t="s">
        <v>180</v>
      </c>
      <c r="C180" s="32">
        <v>389.4338560359853</v>
      </c>
      <c r="D180" s="108"/>
      <c r="E180" s="109"/>
    </row>
    <row r="181" spans="1:5" ht="14.25">
      <c r="A181" s="104">
        <v>2</v>
      </c>
      <c r="B181" s="22" t="s">
        <v>154</v>
      </c>
      <c r="C181" s="32">
        <v>309.932746383449</v>
      </c>
      <c r="D181" s="108"/>
      <c r="E181" s="109"/>
    </row>
    <row r="182" spans="1:5" ht="14.25">
      <c r="A182" s="104">
        <v>3</v>
      </c>
      <c r="B182" s="22" t="s">
        <v>177</v>
      </c>
      <c r="C182" s="32">
        <v>301.1955568763677</v>
      </c>
      <c r="D182" s="108"/>
      <c r="E182" s="109"/>
    </row>
    <row r="183" spans="1:5" ht="14.25">
      <c r="A183" s="104">
        <v>4</v>
      </c>
      <c r="B183" s="22" t="s">
        <v>158</v>
      </c>
      <c r="C183" s="32">
        <v>279.2744493397947</v>
      </c>
      <c r="D183" s="108"/>
      <c r="E183" s="109"/>
    </row>
    <row r="184" spans="1:5" ht="14.25">
      <c r="A184" s="104">
        <v>5</v>
      </c>
      <c r="B184" s="22" t="s">
        <v>201</v>
      </c>
      <c r="C184" s="32">
        <v>276.03756744793156</v>
      </c>
      <c r="D184" s="108"/>
      <c r="E184" s="109"/>
    </row>
    <row r="185" spans="1:5" ht="14.25">
      <c r="A185" s="104">
        <v>6</v>
      </c>
      <c r="B185" s="22" t="s">
        <v>170</v>
      </c>
      <c r="C185" s="32">
        <v>261.9530282818916</v>
      </c>
      <c r="D185" s="108"/>
      <c r="E185" s="109"/>
    </row>
    <row r="186" spans="1:5" ht="14.25">
      <c r="A186" s="104">
        <v>7</v>
      </c>
      <c r="B186" s="53" t="s">
        <v>143</v>
      </c>
      <c r="C186" s="32">
        <v>261.1756491896878</v>
      </c>
      <c r="D186" s="108"/>
      <c r="E186" s="109"/>
    </row>
    <row r="187" spans="1:5" ht="14.25">
      <c r="A187" s="104">
        <v>8</v>
      </c>
      <c r="B187" s="22" t="s">
        <v>150</v>
      </c>
      <c r="C187" s="32">
        <v>255.40407071903812</v>
      </c>
      <c r="D187" s="108"/>
      <c r="E187" s="109"/>
    </row>
    <row r="188" spans="1:5" ht="14.25">
      <c r="A188" s="104">
        <v>9</v>
      </c>
      <c r="B188" s="22" t="s">
        <v>174</v>
      </c>
      <c r="C188" s="32">
        <v>245.41461267228382</v>
      </c>
      <c r="D188" s="108"/>
      <c r="E188" s="109"/>
    </row>
    <row r="189" spans="1:5" ht="14.25">
      <c r="A189" s="104">
        <v>10</v>
      </c>
      <c r="B189" s="22" t="s">
        <v>198</v>
      </c>
      <c r="C189" s="32">
        <v>236.57270955781777</v>
      </c>
      <c r="D189" s="108"/>
      <c r="E189" s="109"/>
    </row>
    <row r="190" spans="1:5" ht="14.25">
      <c r="A190" s="104">
        <v>11</v>
      </c>
      <c r="B190" s="22" t="s">
        <v>148</v>
      </c>
      <c r="C190" s="32">
        <v>214.53237149792162</v>
      </c>
      <c r="D190" s="108"/>
      <c r="E190" s="109"/>
    </row>
    <row r="191" spans="1:5" ht="14.25">
      <c r="A191" s="104">
        <v>12</v>
      </c>
      <c r="B191" s="22" t="s">
        <v>59</v>
      </c>
      <c r="C191" s="32">
        <v>204.95033397453784</v>
      </c>
      <c r="D191" s="108"/>
      <c r="E191" s="109"/>
    </row>
    <row r="192" spans="1:5" ht="14.25">
      <c r="A192" s="104">
        <v>13</v>
      </c>
      <c r="B192" s="22" t="s">
        <v>167</v>
      </c>
      <c r="C192" s="32">
        <v>203.48999318451288</v>
      </c>
      <c r="D192" s="108"/>
      <c r="E192" s="109"/>
    </row>
    <row r="193" spans="1:5" ht="14.25">
      <c r="A193" s="104">
        <v>14</v>
      </c>
      <c r="B193" s="22" t="s">
        <v>36</v>
      </c>
      <c r="C193" s="32">
        <v>198.15284255902543</v>
      </c>
      <c r="D193" s="108"/>
      <c r="E193" s="109"/>
    </row>
    <row r="194" spans="1:5" ht="14.25">
      <c r="A194" s="104">
        <v>15</v>
      </c>
      <c r="B194" s="76" t="s">
        <v>139</v>
      </c>
      <c r="C194" s="78">
        <v>195.24252770113347</v>
      </c>
      <c r="D194" s="108"/>
      <c r="E194" s="109"/>
    </row>
    <row r="195" spans="1:3" ht="14.25">
      <c r="A195" s="104">
        <v>16</v>
      </c>
      <c r="B195" s="22" t="s">
        <v>195</v>
      </c>
      <c r="C195" s="32">
        <v>180.9664987188422</v>
      </c>
    </row>
    <row r="196" spans="1:3" ht="14.25">
      <c r="A196" s="104">
        <v>17</v>
      </c>
      <c r="B196" s="22" t="s">
        <v>22</v>
      </c>
      <c r="C196" s="32">
        <v>178.62274998849568</v>
      </c>
    </row>
    <row r="197" spans="1:3" ht="14.25">
      <c r="A197" s="104">
        <v>18</v>
      </c>
      <c r="B197" s="22" t="s">
        <v>43</v>
      </c>
      <c r="C197" s="32">
        <v>171.3934952026695</v>
      </c>
    </row>
    <row r="198" spans="1:3" ht="14.25">
      <c r="A198" s="104">
        <v>19</v>
      </c>
      <c r="B198" s="22" t="s">
        <v>205</v>
      </c>
      <c r="C198" s="32">
        <v>169.41040380082686</v>
      </c>
    </row>
    <row r="199" spans="1:3" ht="14.25">
      <c r="A199" s="104">
        <v>20</v>
      </c>
      <c r="B199" s="22" t="s">
        <v>135</v>
      </c>
      <c r="C199" s="32">
        <v>166.3211504006893</v>
      </c>
    </row>
    <row r="200" spans="1:3" ht="14.25">
      <c r="A200" s="104">
        <v>21</v>
      </c>
      <c r="B200" s="22" t="s">
        <v>33</v>
      </c>
      <c r="C200" s="32">
        <v>161.60371373424678</v>
      </c>
    </row>
    <row r="201" spans="1:3" ht="14.25">
      <c r="A201" s="104">
        <v>22</v>
      </c>
      <c r="B201" s="22" t="s">
        <v>27</v>
      </c>
      <c r="C201" s="32">
        <v>159.09104589765317</v>
      </c>
    </row>
    <row r="202" spans="1:3" ht="14.25">
      <c r="A202" s="104">
        <v>23</v>
      </c>
      <c r="B202" s="22" t="s">
        <v>137</v>
      </c>
      <c r="C202" s="78">
        <v>155.63634371670284</v>
      </c>
    </row>
    <row r="203" spans="1:3" ht="14.25">
      <c r="A203" s="104">
        <v>24</v>
      </c>
      <c r="B203" s="22" t="s">
        <v>55</v>
      </c>
      <c r="C203" s="32">
        <v>153.6679213332323</v>
      </c>
    </row>
    <row r="204" spans="1:3" ht="14.25">
      <c r="A204" s="104">
        <v>25</v>
      </c>
      <c r="B204" s="22" t="s">
        <v>209</v>
      </c>
      <c r="C204" s="32">
        <v>153.09817821586302</v>
      </c>
    </row>
    <row r="205" spans="1:3" ht="14.25">
      <c r="A205" s="104">
        <v>26</v>
      </c>
      <c r="B205" s="22" t="s">
        <v>46</v>
      </c>
      <c r="C205" s="32">
        <v>148.3243587100319</v>
      </c>
    </row>
    <row r="206" spans="1:16" ht="12.75" customHeight="1">
      <c r="A206" s="104">
        <v>27</v>
      </c>
      <c r="B206" s="22" t="s">
        <v>50</v>
      </c>
      <c r="C206" s="32">
        <v>135.0894479075912</v>
      </c>
      <c r="E206"/>
      <c r="P206"/>
    </row>
    <row r="207" spans="1:16" ht="14.25">
      <c r="A207" s="104">
        <v>28</v>
      </c>
      <c r="B207" s="22" t="s">
        <v>31</v>
      </c>
      <c r="C207" s="32">
        <v>115.02371253115861</v>
      </c>
      <c r="E207"/>
      <c r="P207"/>
    </row>
  </sheetData>
  <sheetProtection selectLockedCells="1" selectUnlockedCells="1"/>
  <mergeCells count="85">
    <mergeCell ref="A1:Q1"/>
    <mergeCell ref="A2:Q2"/>
    <mergeCell ref="A3:Q3"/>
    <mergeCell ref="A7:F7"/>
    <mergeCell ref="G7:L7"/>
    <mergeCell ref="M7:Q7"/>
    <mergeCell ref="A8:A9"/>
    <mergeCell ref="B8:B9"/>
    <mergeCell ref="C8:C9"/>
    <mergeCell ref="D8:D9"/>
    <mergeCell ref="E8:E9"/>
    <mergeCell ref="F8:F9"/>
    <mergeCell ref="G8:I8"/>
    <mergeCell ref="J8:L8"/>
    <mergeCell ref="M8:M9"/>
    <mergeCell ref="N8:N9"/>
    <mergeCell ref="O8:O9"/>
    <mergeCell ref="P8:P9"/>
    <mergeCell ref="Q8:Q9"/>
    <mergeCell ref="A10:Q10"/>
    <mergeCell ref="A16:Q16"/>
    <mergeCell ref="E22:F22"/>
    <mergeCell ref="K22:L22"/>
    <mergeCell ref="A32:Q32"/>
    <mergeCell ref="A33:Q33"/>
    <mergeCell ref="A34:Q34"/>
    <mergeCell ref="A37:F37"/>
    <mergeCell ref="G37:L37"/>
    <mergeCell ref="M37:Q37"/>
    <mergeCell ref="A38:A39"/>
    <mergeCell ref="B38:B39"/>
    <mergeCell ref="C38:C39"/>
    <mergeCell ref="D38:D39"/>
    <mergeCell ref="E38:E39"/>
    <mergeCell ref="F38:F39"/>
    <mergeCell ref="G38:I38"/>
    <mergeCell ref="J38:L38"/>
    <mergeCell ref="M38:M39"/>
    <mergeCell ref="N38:N39"/>
    <mergeCell ref="O38:O39"/>
    <mergeCell ref="P38:P39"/>
    <mergeCell ref="Q38:Q39"/>
    <mergeCell ref="A40:Q40"/>
    <mergeCell ref="A44:Q44"/>
    <mergeCell ref="A46:Q46"/>
    <mergeCell ref="E48:F48"/>
    <mergeCell ref="K48:L48"/>
    <mergeCell ref="A57:Q57"/>
    <mergeCell ref="A58:Q58"/>
    <mergeCell ref="A59:Q59"/>
    <mergeCell ref="A62:Q62"/>
    <mergeCell ref="A66:Q66"/>
    <mergeCell ref="A68:Q68"/>
    <mergeCell ref="A71:Q71"/>
    <mergeCell ref="E76:F76"/>
    <mergeCell ref="K76:L76"/>
    <mergeCell ref="A84:Q84"/>
    <mergeCell ref="A85:Q85"/>
    <mergeCell ref="A86:Q86"/>
    <mergeCell ref="A89:Q89"/>
    <mergeCell ref="A93:Q93"/>
    <mergeCell ref="A95:Q95"/>
    <mergeCell ref="A99:Q99"/>
    <mergeCell ref="E101:F101"/>
    <mergeCell ref="K101:L101"/>
    <mergeCell ref="A110:Q110"/>
    <mergeCell ref="A111:Q111"/>
    <mergeCell ref="A112:Q112"/>
    <mergeCell ref="A115:Q115"/>
    <mergeCell ref="E122:F122"/>
    <mergeCell ref="K122:L122"/>
    <mergeCell ref="A131:Q131"/>
    <mergeCell ref="A142:Q142"/>
    <mergeCell ref="A143:Q143"/>
    <mergeCell ref="A144:Q144"/>
    <mergeCell ref="A147:Q147"/>
    <mergeCell ref="A151:Q151"/>
    <mergeCell ref="A153:Q153"/>
    <mergeCell ref="E155:F155"/>
    <mergeCell ref="K155:L155"/>
    <mergeCell ref="E160:F160"/>
    <mergeCell ref="E161:F161"/>
    <mergeCell ref="E162:F162"/>
    <mergeCell ref="E163:F163"/>
    <mergeCell ref="E178:F178"/>
  </mergeCells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0">
      <selection activeCell="E30" sqref="E30"/>
    </sheetView>
  </sheetViews>
  <sheetFormatPr defaultColWidth="9.140625" defaultRowHeight="12.75"/>
  <cols>
    <col min="1" max="1" width="3.57421875" style="0" customWidth="1"/>
    <col min="2" max="2" width="15.8515625" style="0" customWidth="1"/>
    <col min="3" max="3" width="10.57421875" style="0" customWidth="1"/>
    <col min="4" max="4" width="11.28125" style="110" customWidth="1"/>
    <col min="5" max="5" width="7.8515625" style="0" customWidth="1"/>
    <col min="6" max="6" width="7.57421875" style="0" customWidth="1"/>
    <col min="7" max="12" width="6.140625" style="0" customWidth="1"/>
    <col min="13" max="13" width="6.00390625" style="0" customWidth="1"/>
    <col min="14" max="15" width="6.140625" style="0" customWidth="1"/>
    <col min="16" max="16" width="4.140625" style="0" customWidth="1"/>
    <col min="17" max="17" width="7.421875" style="0" customWidth="1"/>
    <col min="18" max="18" width="6.140625" style="0" customWidth="1"/>
    <col min="19" max="19" width="7.8515625" style="1" customWidth="1"/>
    <col min="20" max="20" width="6.7109375" style="111" customWidth="1"/>
    <col min="21" max="16384" width="11.57421875" style="0" customWidth="1"/>
  </cols>
  <sheetData>
    <row r="1" spans="1:17" ht="14.25">
      <c r="A1" s="112" t="s">
        <v>215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3" spans="1:17" ht="14.25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20" ht="14.25">
      <c r="A4" s="21">
        <v>33</v>
      </c>
      <c r="B4" s="22" t="s">
        <v>111</v>
      </c>
      <c r="C4" s="23" t="s">
        <v>112</v>
      </c>
      <c r="D4" s="113" t="s">
        <v>45</v>
      </c>
      <c r="E4" s="25">
        <v>59.2</v>
      </c>
      <c r="F4" s="26">
        <f>POWER(10,(0.783497476*(LOG10(E4/153.655)*LOG10(E4/153.655))))</f>
        <v>1.3628069267661904</v>
      </c>
      <c r="G4" s="27">
        <v>59</v>
      </c>
      <c r="H4" s="28" t="s">
        <v>113</v>
      </c>
      <c r="I4" s="22">
        <v>63</v>
      </c>
      <c r="J4" s="27">
        <v>75</v>
      </c>
      <c r="K4" s="30">
        <v>78</v>
      </c>
      <c r="L4" s="30">
        <v>80</v>
      </c>
      <c r="M4" s="24">
        <f>MAX(G4:I4)</f>
        <v>63</v>
      </c>
      <c r="N4" s="24">
        <f>MAX(J4:L4)</f>
        <v>80</v>
      </c>
      <c r="O4" s="22">
        <f>M4+N4</f>
        <v>143</v>
      </c>
      <c r="P4" s="31">
        <v>1</v>
      </c>
      <c r="Q4" s="32">
        <f>O4*F4</f>
        <v>194.88139052756523</v>
      </c>
      <c r="R4">
        <v>1.072</v>
      </c>
      <c r="S4" s="1">
        <f>Q4*R4</f>
        <v>208.91285064554995</v>
      </c>
      <c r="T4" s="111">
        <v>-64</v>
      </c>
    </row>
    <row r="5" spans="1:17" ht="14.25">
      <c r="A5" s="52" t="s">
        <v>114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20" ht="14.25">
      <c r="A6" s="21">
        <v>16</v>
      </c>
      <c r="B6" s="22" t="s">
        <v>115</v>
      </c>
      <c r="C6" s="23" t="s">
        <v>116</v>
      </c>
      <c r="D6" s="113" t="s">
        <v>117</v>
      </c>
      <c r="E6" s="25">
        <v>76.7</v>
      </c>
      <c r="F6" s="26">
        <f aca="true" t="shared" si="0" ref="F6:F7">POWER(10,(0.783497476*(LOG10(E6/153.655)*LOG10(E6/153.655))))</f>
        <v>1.178529546253815</v>
      </c>
      <c r="G6" s="27">
        <v>37</v>
      </c>
      <c r="H6" s="30">
        <v>39</v>
      </c>
      <c r="I6" s="29" t="s">
        <v>118</v>
      </c>
      <c r="J6" s="27">
        <v>48</v>
      </c>
      <c r="K6" s="30">
        <v>50</v>
      </c>
      <c r="L6" s="28" t="s">
        <v>119</v>
      </c>
      <c r="M6" s="24">
        <f aca="true" t="shared" si="1" ref="M6:M7">MAX(G6:I6)</f>
        <v>39</v>
      </c>
      <c r="N6" s="24">
        <f aca="true" t="shared" si="2" ref="N6:N7">MAX(J6:L6)</f>
        <v>50</v>
      </c>
      <c r="O6" s="22">
        <f aca="true" t="shared" si="3" ref="O6:O7">M6+N6</f>
        <v>89</v>
      </c>
      <c r="P6" s="31">
        <v>1</v>
      </c>
      <c r="Q6" s="32">
        <f aca="true" t="shared" si="4" ref="Q6:Q7">O6*F6</f>
        <v>104.88912961658954</v>
      </c>
      <c r="R6">
        <v>1.135</v>
      </c>
      <c r="S6" s="1">
        <f aca="true" t="shared" si="5" ref="S6:S7">Q6*R6</f>
        <v>119.04916211482913</v>
      </c>
      <c r="T6" s="111">
        <v>-81</v>
      </c>
    </row>
    <row r="7" spans="1:20" ht="14.25">
      <c r="A7" s="21">
        <v>30</v>
      </c>
      <c r="B7" s="22" t="s">
        <v>120</v>
      </c>
      <c r="C7" s="23" t="s">
        <v>121</v>
      </c>
      <c r="D7" s="113">
        <v>35</v>
      </c>
      <c r="E7" s="25">
        <v>73.1</v>
      </c>
      <c r="F7" s="26">
        <f t="shared" si="0"/>
        <v>1.2065741040410158</v>
      </c>
      <c r="G7" s="33" t="s">
        <v>122</v>
      </c>
      <c r="H7" s="30">
        <v>41</v>
      </c>
      <c r="I7" s="29" t="s">
        <v>123</v>
      </c>
      <c r="J7" s="27">
        <v>49</v>
      </c>
      <c r="K7" s="30">
        <v>52</v>
      </c>
      <c r="L7" s="30">
        <v>55</v>
      </c>
      <c r="M7" s="24">
        <f t="shared" si="1"/>
        <v>41</v>
      </c>
      <c r="N7" s="24">
        <f t="shared" si="2"/>
        <v>55</v>
      </c>
      <c r="O7" s="22">
        <f t="shared" si="3"/>
        <v>96</v>
      </c>
      <c r="P7" s="31">
        <v>1</v>
      </c>
      <c r="Q7" s="32">
        <f t="shared" si="4"/>
        <v>115.83111398793753</v>
      </c>
      <c r="R7">
        <v>1.162</v>
      </c>
      <c r="S7" s="1">
        <f t="shared" si="5"/>
        <v>134.5957544539834</v>
      </c>
      <c r="T7" s="111">
        <v>-76</v>
      </c>
    </row>
    <row r="8" spans="1:17" ht="14.25" customHeight="1">
      <c r="A8" s="52" t="s">
        <v>124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0" ht="14.25">
      <c r="A9" s="21">
        <v>45</v>
      </c>
      <c r="B9" s="22" t="s">
        <v>125</v>
      </c>
      <c r="C9" s="58" t="s">
        <v>126</v>
      </c>
      <c r="D9" s="113" t="s">
        <v>117</v>
      </c>
      <c r="E9" s="25">
        <v>53.9</v>
      </c>
      <c r="F9" s="26">
        <f>POWER(10,(0.783497476*(LOG10(E9/153.655)*LOG10(E9/153.655))))</f>
        <v>1.4526920921946582</v>
      </c>
      <c r="G9" s="27">
        <v>27</v>
      </c>
      <c r="H9" s="30">
        <v>29</v>
      </c>
      <c r="I9" s="22">
        <v>31</v>
      </c>
      <c r="J9" s="27">
        <v>38</v>
      </c>
      <c r="K9" s="30">
        <v>40</v>
      </c>
      <c r="L9" s="30">
        <v>42</v>
      </c>
      <c r="M9" s="24">
        <f>MAX(G9:I9)</f>
        <v>31</v>
      </c>
      <c r="N9" s="24">
        <f>MAX(J9:L9)</f>
        <v>42</v>
      </c>
      <c r="O9" s="22">
        <f>M9+N9</f>
        <v>73</v>
      </c>
      <c r="P9" s="31">
        <v>1</v>
      </c>
      <c r="Q9" s="32">
        <f>O9*F9</f>
        <v>106.04652273021006</v>
      </c>
      <c r="R9">
        <v>1.263</v>
      </c>
      <c r="S9" s="1">
        <f>Q9*R9</f>
        <v>133.9367582082553</v>
      </c>
      <c r="T9" s="111">
        <v>-55</v>
      </c>
    </row>
    <row r="10" spans="1:20" s="68" customFormat="1" ht="14.25">
      <c r="A10" s="45"/>
      <c r="B10" s="60"/>
      <c r="C10" s="66"/>
      <c r="D10" s="114"/>
      <c r="E10" s="61"/>
      <c r="F10" s="62"/>
      <c r="G10" s="45"/>
      <c r="H10" s="63"/>
      <c r="I10" s="60"/>
      <c r="J10" s="45"/>
      <c r="K10" s="63"/>
      <c r="L10" s="63"/>
      <c r="M10" s="60"/>
      <c r="N10" s="60"/>
      <c r="O10" s="60"/>
      <c r="P10" s="64"/>
      <c r="Q10" s="65"/>
      <c r="S10" s="115"/>
      <c r="T10" s="105"/>
    </row>
    <row r="11" spans="1:20" s="68" customFormat="1" ht="14.25">
      <c r="A11" s="45"/>
      <c r="B11" s="60"/>
      <c r="C11" s="66"/>
      <c r="D11" s="114"/>
      <c r="E11" s="61"/>
      <c r="F11" s="62"/>
      <c r="G11" s="45"/>
      <c r="H11" s="63"/>
      <c r="I11" s="60"/>
      <c r="J11" s="45"/>
      <c r="K11" s="63"/>
      <c r="L11" s="63"/>
      <c r="M11" s="60"/>
      <c r="N11" s="60"/>
      <c r="O11" s="60"/>
      <c r="P11" s="64"/>
      <c r="Q11" s="65"/>
      <c r="S11" s="115"/>
      <c r="T11" s="105"/>
    </row>
    <row r="13" spans="1:17" ht="14.25">
      <c r="A13" s="34" t="s">
        <v>147</v>
      </c>
      <c r="B13" s="34"/>
      <c r="C13" s="34"/>
      <c r="D13" s="34"/>
      <c r="E13" s="34"/>
      <c r="F13" s="34" t="e">
        <f aca="true" t="shared" si="6" ref="F13:F16">POWER(10,(0.75194503*(LOG10(E13/175.508)*LOG10(E13/175.508))))</f>
        <v>#VALUE!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20" ht="14.25">
      <c r="A14" s="21">
        <v>13</v>
      </c>
      <c r="B14" s="22" t="s">
        <v>148</v>
      </c>
      <c r="C14" s="58">
        <v>1984</v>
      </c>
      <c r="D14" s="113" t="s">
        <v>100</v>
      </c>
      <c r="E14" s="25">
        <v>78.8</v>
      </c>
      <c r="F14" s="26">
        <f t="shared" si="6"/>
        <v>1.2329446637811587</v>
      </c>
      <c r="G14" s="27">
        <v>74</v>
      </c>
      <c r="H14" s="30">
        <v>77</v>
      </c>
      <c r="I14" s="29" t="s">
        <v>58</v>
      </c>
      <c r="J14" s="27">
        <v>92</v>
      </c>
      <c r="K14" s="30">
        <v>97</v>
      </c>
      <c r="L14" s="28" t="s">
        <v>149</v>
      </c>
      <c r="M14" s="24">
        <f aca="true" t="shared" si="7" ref="M14:M16">MAX(G14:I14)</f>
        <v>77</v>
      </c>
      <c r="N14" s="24">
        <f aca="true" t="shared" si="8" ref="N14:N16">MAX(J14:L14)</f>
        <v>97</v>
      </c>
      <c r="O14" s="22">
        <f aca="true" t="shared" si="9" ref="O14:O16">M14+N14</f>
        <v>174</v>
      </c>
      <c r="P14" s="31">
        <v>1</v>
      </c>
      <c r="Q14" s="32">
        <f aca="true" t="shared" si="10" ref="Q14:Q16">O14*F14</f>
        <v>214.53237149792162</v>
      </c>
      <c r="R14">
        <v>1.096</v>
      </c>
      <c r="S14" s="1">
        <f aca="true" t="shared" si="11" ref="S14:S16">Q14*R14</f>
        <v>235.1274791617221</v>
      </c>
      <c r="T14" s="111">
        <v>-81</v>
      </c>
    </row>
    <row r="15" spans="1:20" ht="14.25">
      <c r="A15" s="21">
        <v>48</v>
      </c>
      <c r="B15" s="22" t="s">
        <v>150</v>
      </c>
      <c r="C15" s="23" t="s">
        <v>151</v>
      </c>
      <c r="D15" s="116" t="s">
        <v>152</v>
      </c>
      <c r="E15" s="25">
        <v>86.6</v>
      </c>
      <c r="F15" s="26">
        <f t="shared" si="6"/>
        <v>1.1769772844195305</v>
      </c>
      <c r="G15" s="27">
        <v>90</v>
      </c>
      <c r="H15" s="30">
        <v>95</v>
      </c>
      <c r="I15" s="22">
        <v>100</v>
      </c>
      <c r="J15" s="27">
        <v>110</v>
      </c>
      <c r="K15" s="30">
        <v>117</v>
      </c>
      <c r="L15" s="28" t="s">
        <v>153</v>
      </c>
      <c r="M15" s="24">
        <f t="shared" si="7"/>
        <v>100</v>
      </c>
      <c r="N15" s="24">
        <f t="shared" si="8"/>
        <v>117</v>
      </c>
      <c r="O15" s="22">
        <f t="shared" si="9"/>
        <v>217</v>
      </c>
      <c r="P15" s="31">
        <v>1</v>
      </c>
      <c r="Q15" s="32">
        <f t="shared" si="10"/>
        <v>255.40407071903812</v>
      </c>
      <c r="R15">
        <v>1.083</v>
      </c>
      <c r="S15" s="1">
        <f t="shared" si="11"/>
        <v>276.6026085887183</v>
      </c>
      <c r="T15" s="111">
        <v>-89</v>
      </c>
    </row>
    <row r="16" spans="1:20" ht="14.25">
      <c r="A16" s="21">
        <v>29</v>
      </c>
      <c r="B16" s="22" t="s">
        <v>154</v>
      </c>
      <c r="C16" s="23" t="s">
        <v>155</v>
      </c>
      <c r="D16" s="116" t="s">
        <v>29</v>
      </c>
      <c r="E16" s="25">
        <v>106.87</v>
      </c>
      <c r="F16" s="26">
        <f t="shared" si="6"/>
        <v>1.0836809314106608</v>
      </c>
      <c r="G16" s="27">
        <v>120</v>
      </c>
      <c r="H16" s="30">
        <v>126</v>
      </c>
      <c r="I16" s="22">
        <v>131</v>
      </c>
      <c r="J16" s="27">
        <v>148</v>
      </c>
      <c r="K16" s="30">
        <v>155</v>
      </c>
      <c r="L16" s="28" t="s">
        <v>156</v>
      </c>
      <c r="M16" s="24">
        <f t="shared" si="7"/>
        <v>131</v>
      </c>
      <c r="N16" s="24">
        <f t="shared" si="8"/>
        <v>155</v>
      </c>
      <c r="O16" s="22">
        <f t="shared" si="9"/>
        <v>286</v>
      </c>
      <c r="P16" s="31">
        <v>1</v>
      </c>
      <c r="Q16" s="32">
        <f t="shared" si="10"/>
        <v>309.932746383449</v>
      </c>
      <c r="R16" s="82">
        <v>1.096</v>
      </c>
      <c r="S16" s="1">
        <f t="shared" si="11"/>
        <v>339.6862900362601</v>
      </c>
      <c r="T16" s="111">
        <v>-109</v>
      </c>
    </row>
    <row r="17" spans="1:17" ht="14.25">
      <c r="A17" s="34" t="s">
        <v>157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20" ht="13.5" customHeight="1">
      <c r="A18" s="21">
        <v>35</v>
      </c>
      <c r="B18" s="22" t="s">
        <v>158</v>
      </c>
      <c r="C18" s="58">
        <v>1977</v>
      </c>
      <c r="D18" s="117">
        <v>35</v>
      </c>
      <c r="E18" s="25">
        <v>117.55</v>
      </c>
      <c r="F18" s="26">
        <f>POWER(10,(0.75194503*(LOG10(E18/175.508)*LOG10(E18/175.508))))</f>
        <v>1.053865846565263</v>
      </c>
      <c r="G18" s="27">
        <v>110</v>
      </c>
      <c r="H18" s="30">
        <v>115</v>
      </c>
      <c r="I18" s="29" t="s">
        <v>159</v>
      </c>
      <c r="J18" s="27">
        <v>145</v>
      </c>
      <c r="K18" s="30">
        <v>150</v>
      </c>
      <c r="L18" s="28" t="s">
        <v>160</v>
      </c>
      <c r="M18" s="24">
        <f>MAX(G18:I18)</f>
        <v>115</v>
      </c>
      <c r="N18" s="24">
        <f>MAX(J18:L18)</f>
        <v>150</v>
      </c>
      <c r="O18" s="22">
        <f>M18+N18</f>
        <v>265</v>
      </c>
      <c r="P18" s="31">
        <v>1</v>
      </c>
      <c r="Q18" s="32">
        <f>O18*F18</f>
        <v>279.2744493397947</v>
      </c>
      <c r="R18">
        <v>1.189</v>
      </c>
      <c r="S18" s="1">
        <f>Q18*R18</f>
        <v>332.05732026501596</v>
      </c>
      <c r="T18" s="111" t="s">
        <v>216</v>
      </c>
    </row>
    <row r="19" spans="1:17" ht="14.25">
      <c r="A19" s="34" t="s">
        <v>194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20" ht="14.25">
      <c r="A20" s="21">
        <v>56</v>
      </c>
      <c r="B20" s="22" t="s">
        <v>195</v>
      </c>
      <c r="C20" s="23" t="s">
        <v>196</v>
      </c>
      <c r="D20" s="113" t="s">
        <v>197</v>
      </c>
      <c r="E20" s="25">
        <v>111.05</v>
      </c>
      <c r="F20" s="26">
        <f aca="true" t="shared" si="12" ref="F20:F22">POWER(10,(0.75194503*(LOG10(E20/175.508)*LOG10(E20/175.508))))</f>
        <v>1.0708076847268768</v>
      </c>
      <c r="G20" s="27">
        <v>70</v>
      </c>
      <c r="H20" s="30">
        <v>72</v>
      </c>
      <c r="I20" s="22">
        <v>74</v>
      </c>
      <c r="J20" s="27">
        <v>90</v>
      </c>
      <c r="K20" s="30">
        <v>93</v>
      </c>
      <c r="L20" s="30">
        <v>95</v>
      </c>
      <c r="M20" s="24">
        <f aca="true" t="shared" si="13" ref="M20:M22">MAX(G20:I20)</f>
        <v>74</v>
      </c>
      <c r="N20" s="24">
        <f aca="true" t="shared" si="14" ref="N20:N22">MAX(J20:L20)</f>
        <v>95</v>
      </c>
      <c r="O20" s="22">
        <f aca="true" t="shared" si="15" ref="O20:O22">M20+N20</f>
        <v>169</v>
      </c>
      <c r="P20" s="31">
        <v>1</v>
      </c>
      <c r="Q20" s="32">
        <f aca="true" t="shared" si="16" ref="Q20:Q22">O20*F20</f>
        <v>180.9664987188422</v>
      </c>
      <c r="R20">
        <v>1.263</v>
      </c>
      <c r="S20" s="1">
        <f aca="true" t="shared" si="17" ref="S20:S22">Q20*R20</f>
        <v>228.56068788189768</v>
      </c>
      <c r="T20" s="111" t="s">
        <v>216</v>
      </c>
    </row>
    <row r="21" spans="1:20" ht="14.25">
      <c r="A21" s="21">
        <v>3</v>
      </c>
      <c r="B21" s="22" t="s">
        <v>198</v>
      </c>
      <c r="C21" s="23" t="s">
        <v>199</v>
      </c>
      <c r="D21" s="113" t="s">
        <v>200</v>
      </c>
      <c r="E21" s="25">
        <v>77.35</v>
      </c>
      <c r="F21" s="26">
        <f t="shared" si="12"/>
        <v>1.2451195239885147</v>
      </c>
      <c r="G21" s="27">
        <v>75</v>
      </c>
      <c r="H21" s="30">
        <v>80</v>
      </c>
      <c r="I21" s="22">
        <v>85</v>
      </c>
      <c r="J21" s="27">
        <v>100</v>
      </c>
      <c r="K21" s="30">
        <v>105</v>
      </c>
      <c r="L21" s="28" t="s">
        <v>145</v>
      </c>
      <c r="M21" s="24">
        <f t="shared" si="13"/>
        <v>85</v>
      </c>
      <c r="N21" s="24">
        <f t="shared" si="14"/>
        <v>105</v>
      </c>
      <c r="O21" s="22">
        <f t="shared" si="15"/>
        <v>190</v>
      </c>
      <c r="P21" s="31">
        <v>1</v>
      </c>
      <c r="Q21" s="32">
        <f t="shared" si="16"/>
        <v>236.57270955781777</v>
      </c>
      <c r="R21">
        <v>1.218</v>
      </c>
      <c r="S21" s="1">
        <f t="shared" si="17"/>
        <v>288.14556024142206</v>
      </c>
      <c r="T21" s="111">
        <v>-81</v>
      </c>
    </row>
    <row r="22" spans="1:20" ht="14.25">
      <c r="A22" s="21">
        <v>57</v>
      </c>
      <c r="B22" s="22" t="s">
        <v>201</v>
      </c>
      <c r="C22" s="23" t="s">
        <v>202</v>
      </c>
      <c r="D22" s="113">
        <v>35</v>
      </c>
      <c r="E22" s="25">
        <v>104.7</v>
      </c>
      <c r="F22" s="26">
        <f t="shared" si="12"/>
        <v>1.0910575788455794</v>
      </c>
      <c r="G22" s="27">
        <v>106</v>
      </c>
      <c r="H22" s="30">
        <v>112</v>
      </c>
      <c r="I22" s="29" t="s">
        <v>203</v>
      </c>
      <c r="J22" s="27">
        <v>131</v>
      </c>
      <c r="K22" s="30">
        <v>141</v>
      </c>
      <c r="L22" s="99" t="s">
        <v>62</v>
      </c>
      <c r="M22" s="24">
        <f t="shared" si="13"/>
        <v>112</v>
      </c>
      <c r="N22" s="24">
        <f t="shared" si="14"/>
        <v>141</v>
      </c>
      <c r="O22" s="22">
        <f t="shared" si="15"/>
        <v>253</v>
      </c>
      <c r="P22" s="31">
        <v>1</v>
      </c>
      <c r="Q22" s="32">
        <f t="shared" si="16"/>
        <v>276.03756744793156</v>
      </c>
      <c r="R22">
        <v>1.233</v>
      </c>
      <c r="S22" s="1">
        <f t="shared" si="17"/>
        <v>340.35432066329963</v>
      </c>
      <c r="T22" s="111">
        <v>-109</v>
      </c>
    </row>
    <row r="23" spans="1:17" ht="13.5" customHeight="1">
      <c r="A23" s="34" t="s">
        <v>204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20" ht="13.5" customHeight="1">
      <c r="A24" s="21">
        <v>41</v>
      </c>
      <c r="B24" s="22" t="s">
        <v>205</v>
      </c>
      <c r="C24" s="23" t="s">
        <v>206</v>
      </c>
      <c r="D24" s="113" t="s">
        <v>197</v>
      </c>
      <c r="E24" s="25">
        <v>128.05</v>
      </c>
      <c r="F24" s="26">
        <f>POWER(10,(0.75194503*(LOG10(E24/175.508)*LOG10(E24/175.508))))</f>
        <v>1.0329902670782125</v>
      </c>
      <c r="G24" s="27">
        <v>65</v>
      </c>
      <c r="H24" s="28" t="s">
        <v>207</v>
      </c>
      <c r="I24" s="22">
        <v>71</v>
      </c>
      <c r="J24" s="27">
        <v>85</v>
      </c>
      <c r="K24" s="30">
        <v>91</v>
      </c>
      <c r="L24" s="30">
        <v>93</v>
      </c>
      <c r="M24" s="24">
        <f>MAX(G24:I24)</f>
        <v>71</v>
      </c>
      <c r="N24" s="24">
        <f>MAX(J24:L24)</f>
        <v>93</v>
      </c>
      <c r="O24" s="22">
        <f>M24+N24</f>
        <v>164</v>
      </c>
      <c r="P24" s="31">
        <v>1</v>
      </c>
      <c r="Q24" s="32">
        <f>O24*F24</f>
        <v>169.41040380082686</v>
      </c>
      <c r="R24">
        <v>1.462</v>
      </c>
      <c r="S24" s="1">
        <f>Q24*R24</f>
        <v>247.67801035680887</v>
      </c>
      <c r="T24" s="111" t="s">
        <v>216</v>
      </c>
    </row>
    <row r="25" spans="1:17" ht="13.5" customHeight="1">
      <c r="A25" s="34" t="s">
        <v>208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20" ht="14.25">
      <c r="A26" s="21">
        <v>18</v>
      </c>
      <c r="B26" s="22" t="s">
        <v>209</v>
      </c>
      <c r="C26" s="23" t="s">
        <v>210</v>
      </c>
      <c r="D26" s="113" t="s">
        <v>48</v>
      </c>
      <c r="E26" s="25">
        <v>94.35</v>
      </c>
      <c r="F26" s="26">
        <f>POWER(10,(0.75194503*(LOG10(E26/175.508)*LOG10(E26/175.508))))</f>
        <v>1.134060579376763</v>
      </c>
      <c r="G26" s="27">
        <v>55</v>
      </c>
      <c r="H26" s="28" t="s">
        <v>49</v>
      </c>
      <c r="I26" s="22">
        <v>60</v>
      </c>
      <c r="J26" s="27">
        <v>70</v>
      </c>
      <c r="K26" s="30">
        <v>75</v>
      </c>
      <c r="L26" s="28" t="s">
        <v>58</v>
      </c>
      <c r="M26" s="24">
        <f>MAX(G26:I26)</f>
        <v>60</v>
      </c>
      <c r="N26" s="24">
        <f>MAX(J26:L26)</f>
        <v>75</v>
      </c>
      <c r="O26" s="22">
        <f>M26+N26</f>
        <v>135</v>
      </c>
      <c r="P26" s="31">
        <v>1</v>
      </c>
      <c r="Q26" s="32">
        <f>O26*F26</f>
        <v>153.09817821586302</v>
      </c>
      <c r="R26">
        <v>1.568</v>
      </c>
      <c r="S26" s="1">
        <f>Q26*R26</f>
        <v>240.05794344247323</v>
      </c>
      <c r="T26" s="111">
        <v>-96</v>
      </c>
    </row>
    <row r="27" spans="1:20" s="68" customFormat="1" ht="14.25">
      <c r="A27" s="45"/>
      <c r="B27" s="60"/>
      <c r="C27" s="38"/>
      <c r="D27" s="114"/>
      <c r="E27" s="61"/>
      <c r="F27" s="62"/>
      <c r="G27" s="45"/>
      <c r="H27" s="63"/>
      <c r="I27" s="60"/>
      <c r="J27" s="45"/>
      <c r="K27" s="63"/>
      <c r="L27" s="63"/>
      <c r="M27" s="60"/>
      <c r="N27" s="60"/>
      <c r="O27" s="60"/>
      <c r="P27" s="64"/>
      <c r="Q27" s="65"/>
      <c r="S27" s="115"/>
      <c r="T27" s="105"/>
    </row>
    <row r="28" spans="1:20" s="68" customFormat="1" ht="14.25">
      <c r="A28" s="45"/>
      <c r="B28" s="60"/>
      <c r="C28" s="38"/>
      <c r="D28" s="114"/>
      <c r="E28" s="61"/>
      <c r="F28" s="62"/>
      <c r="G28" s="45"/>
      <c r="H28" s="63"/>
      <c r="I28" s="60"/>
      <c r="J28" s="45"/>
      <c r="K28" s="63"/>
      <c r="L28" s="63"/>
      <c r="M28" s="60"/>
      <c r="N28" s="60"/>
      <c r="O28" s="60"/>
      <c r="P28" s="64"/>
      <c r="Q28" s="65"/>
      <c r="S28" s="115"/>
      <c r="T28" s="105"/>
    </row>
    <row r="29" spans="1:20" s="68" customFormat="1" ht="14.25">
      <c r="A29" s="45"/>
      <c r="B29" s="60"/>
      <c r="C29" s="38"/>
      <c r="D29" s="114"/>
      <c r="E29" s="61"/>
      <c r="F29" s="62"/>
      <c r="G29" s="45"/>
      <c r="H29" s="63"/>
      <c r="I29" s="60"/>
      <c r="J29" s="45"/>
      <c r="K29" s="63"/>
      <c r="L29" s="63"/>
      <c r="M29" s="60"/>
      <c r="N29" s="60"/>
      <c r="O29" s="60"/>
      <c r="P29" s="64"/>
      <c r="Q29" s="65"/>
      <c r="S29" s="115"/>
      <c r="T29" s="105"/>
    </row>
    <row r="30" spans="1:20" s="68" customFormat="1" ht="14.25">
      <c r="A30" s="45"/>
      <c r="B30" s="60"/>
      <c r="C30" s="38"/>
      <c r="D30" s="114"/>
      <c r="E30" s="61"/>
      <c r="F30" s="62"/>
      <c r="G30" s="45"/>
      <c r="H30" s="63"/>
      <c r="I30" s="60"/>
      <c r="J30" s="45"/>
      <c r="K30" s="63"/>
      <c r="L30" s="63"/>
      <c r="M30" s="60"/>
      <c r="N30" s="60"/>
      <c r="O30" s="60"/>
      <c r="P30" s="64"/>
      <c r="Q30" s="65"/>
      <c r="S30" s="115"/>
      <c r="T30" s="105"/>
    </row>
    <row r="31" spans="1:20" s="68" customFormat="1" ht="14.25">
      <c r="A31" s="45"/>
      <c r="B31" s="60"/>
      <c r="C31" s="38"/>
      <c r="D31" s="114"/>
      <c r="E31" s="61"/>
      <c r="F31" s="62"/>
      <c r="G31" s="45"/>
      <c r="H31" s="63"/>
      <c r="I31" s="60"/>
      <c r="J31" s="45"/>
      <c r="K31" s="63"/>
      <c r="L31" s="63"/>
      <c r="M31" s="60"/>
      <c r="N31" s="60"/>
      <c r="O31" s="60"/>
      <c r="P31" s="64"/>
      <c r="Q31" s="65"/>
      <c r="S31" s="115"/>
      <c r="T31" s="105"/>
    </row>
    <row r="32" spans="1:20" s="68" customFormat="1" ht="14.25">
      <c r="A32" s="45"/>
      <c r="B32" s="60"/>
      <c r="C32" s="38"/>
      <c r="D32" s="114"/>
      <c r="E32" s="61"/>
      <c r="F32" s="62"/>
      <c r="G32" s="45"/>
      <c r="H32" s="63"/>
      <c r="I32" s="60"/>
      <c r="J32" s="45"/>
      <c r="K32" s="63"/>
      <c r="L32" s="63"/>
      <c r="M32" s="60"/>
      <c r="N32" s="60"/>
      <c r="O32" s="60"/>
      <c r="P32" s="64"/>
      <c r="Q32" s="65"/>
      <c r="S32" s="115"/>
      <c r="T32" s="105"/>
    </row>
    <row r="37" ht="14.25">
      <c r="B37" s="118" t="s">
        <v>217</v>
      </c>
    </row>
    <row r="38" spans="2:3" ht="14.25">
      <c r="B38" t="s">
        <v>9</v>
      </c>
      <c r="C38" t="s">
        <v>96</v>
      </c>
    </row>
    <row r="39" spans="1:3" ht="14.25">
      <c r="A39">
        <v>1</v>
      </c>
      <c r="B39" s="22" t="s">
        <v>111</v>
      </c>
      <c r="C39">
        <v>208.91285064554995</v>
      </c>
    </row>
    <row r="40" spans="1:3" ht="14.25">
      <c r="A40">
        <v>2</v>
      </c>
      <c r="B40" s="22" t="s">
        <v>120</v>
      </c>
      <c r="C40">
        <v>134.5957544539834</v>
      </c>
    </row>
    <row r="41" spans="1:3" ht="14.25">
      <c r="A41">
        <v>3</v>
      </c>
      <c r="B41" s="22" t="s">
        <v>125</v>
      </c>
      <c r="C41">
        <v>133.9367582082553</v>
      </c>
    </row>
    <row r="42" spans="1:3" ht="14.25">
      <c r="A42">
        <v>4</v>
      </c>
      <c r="B42" s="22" t="s">
        <v>115</v>
      </c>
      <c r="C42">
        <v>119.04916211482913</v>
      </c>
    </row>
    <row r="44" ht="14.25">
      <c r="B44" s="118" t="s">
        <v>218</v>
      </c>
    </row>
    <row r="45" spans="2:3" ht="14.25">
      <c r="B45" t="s">
        <v>9</v>
      </c>
      <c r="C45" t="s">
        <v>96</v>
      </c>
    </row>
    <row r="46" spans="1:3" ht="14.25">
      <c r="A46">
        <v>1</v>
      </c>
      <c r="B46" s="22" t="s">
        <v>201</v>
      </c>
      <c r="C46" s="82">
        <v>340.35432066329963</v>
      </c>
    </row>
    <row r="47" spans="1:3" ht="14.25">
      <c r="A47">
        <v>2</v>
      </c>
      <c r="B47" s="22" t="s">
        <v>154</v>
      </c>
      <c r="C47" s="82">
        <v>339.6862900362601</v>
      </c>
    </row>
    <row r="48" spans="1:3" ht="14.25">
      <c r="A48">
        <v>3</v>
      </c>
      <c r="B48" s="22" t="s">
        <v>158</v>
      </c>
      <c r="C48" s="82">
        <v>332.05732026501596</v>
      </c>
    </row>
    <row r="49" spans="1:3" ht="14.25">
      <c r="A49">
        <v>4</v>
      </c>
      <c r="B49" s="22" t="s">
        <v>198</v>
      </c>
      <c r="C49" s="82">
        <v>288.14556024142206</v>
      </c>
    </row>
    <row r="50" spans="1:3" ht="14.25">
      <c r="A50">
        <v>5</v>
      </c>
      <c r="B50" s="22" t="s">
        <v>150</v>
      </c>
      <c r="C50" s="82">
        <v>276.6026085887183</v>
      </c>
    </row>
    <row r="51" spans="1:3" ht="14.25">
      <c r="A51">
        <v>6</v>
      </c>
      <c r="B51" s="22" t="s">
        <v>205</v>
      </c>
      <c r="C51" s="82">
        <v>247.67801035680887</v>
      </c>
    </row>
    <row r="52" spans="1:3" ht="14.25">
      <c r="A52">
        <v>7</v>
      </c>
      <c r="B52" s="22" t="s">
        <v>209</v>
      </c>
      <c r="C52" s="82">
        <v>240.05794344247323</v>
      </c>
    </row>
    <row r="53" spans="1:3" ht="14.25">
      <c r="A53">
        <v>8</v>
      </c>
      <c r="B53" s="22" t="s">
        <v>148</v>
      </c>
      <c r="C53" s="82">
        <v>235.1274791617221</v>
      </c>
    </row>
    <row r="54" spans="1:3" ht="14.25">
      <c r="A54">
        <v>9</v>
      </c>
      <c r="B54" s="22" t="s">
        <v>195</v>
      </c>
      <c r="C54" s="82">
        <v>228.56068788189768</v>
      </c>
    </row>
  </sheetData>
  <sheetProtection selectLockedCells="1" selectUnlockedCells="1"/>
  <mergeCells count="9">
    <mergeCell ref="A1:Q1"/>
    <mergeCell ref="A3:Q3"/>
    <mergeCell ref="A5:Q5"/>
    <mergeCell ref="A8:Q8"/>
    <mergeCell ref="A13:Q13"/>
    <mergeCell ref="A17:Q17"/>
    <mergeCell ref="A19:Q19"/>
    <mergeCell ref="A23:Q23"/>
    <mergeCell ref="A25:Q2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2021-10-29T06:23:32Z</cp:lastPrinted>
  <dcterms:created xsi:type="dcterms:W3CDTF">2009-02-01T09:46:56Z</dcterms:created>
  <dcterms:modified xsi:type="dcterms:W3CDTF">2021-10-30T20:18:03Z</dcterms:modified>
  <cp:category/>
  <cp:version/>
  <cp:contentType/>
  <cp:contentStatus/>
  <cp:revision>340</cp:revision>
</cp:coreProperties>
</file>