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Tartumaa koolinoorte MV" sheetId="1" r:id="rId1"/>
  </sheets>
  <definedNames/>
  <calcPr fullCalcOnLoad="1"/>
</workbook>
</file>

<file path=xl/sharedStrings.xml><?xml version="1.0" encoding="utf-8"?>
<sst xmlns="http://schemas.openxmlformats.org/spreadsheetml/2006/main" count="291" uniqueCount="130">
  <si>
    <t>Tartumaa koolinoorte MV tõstmises 2018</t>
  </si>
  <si>
    <t>Kõrveküla Spordihall</t>
  </si>
  <si>
    <t>Z</t>
  </si>
  <si>
    <t>Võistleja</t>
  </si>
  <si>
    <t>Võistluse käik</t>
  </si>
  <si>
    <t>Saavutatud tulemused</t>
  </si>
  <si>
    <t>Lot</t>
  </si>
  <si>
    <t>Nimi</t>
  </si>
  <si>
    <t>Sünniaasta</t>
  </si>
  <si>
    <t>Kool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</si>
  <si>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</si>
  <si>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</si>
  <si>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</si>
  <si>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</si>
  <si>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</si>
  <si>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</si>
  <si>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</si>
  <si>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</si>
  <si>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</si>
  <si>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Tüdrukud – 36kg</t>
  </si>
  <si>
    <t>Vanessa Malenda</t>
  </si>
  <si>
    <t>20 10</t>
  </si>
  <si>
    <t>Annelinna Gümnaasium</t>
  </si>
  <si>
    <t>I</t>
  </si>
  <si>
    <t>Tüdrukud  40kg</t>
  </si>
  <si>
    <t>Loore-Lii Aviste</t>
  </si>
  <si>
    <t>200 7</t>
  </si>
  <si>
    <t>Võnnu Keskkool</t>
  </si>
  <si>
    <t>21x</t>
  </si>
  <si>
    <t>27x</t>
  </si>
  <si>
    <t>II</t>
  </si>
  <si>
    <t>Hanna-Liisa Mat</t>
  </si>
  <si>
    <t>Melliste Algkool</t>
  </si>
  <si>
    <t>26x</t>
  </si>
  <si>
    <t>36x</t>
  </si>
  <si>
    <t>Tüdrukud – 44kg</t>
  </si>
  <si>
    <t>Alice Kõiv</t>
  </si>
  <si>
    <t>200 8</t>
  </si>
  <si>
    <t>Eva Adamberg</t>
  </si>
  <si>
    <t>Aleksander Puškini Kool</t>
  </si>
  <si>
    <t>23x</t>
  </si>
  <si>
    <t>Tüdrukud – 53kg</t>
  </si>
  <si>
    <t>Merilyn Kalmus</t>
  </si>
  <si>
    <t>200 2</t>
  </si>
  <si>
    <t>Mart Reiniku</t>
  </si>
  <si>
    <t>47x</t>
  </si>
  <si>
    <t>Tüdrukud – 63kg</t>
  </si>
  <si>
    <t>Anne Fljaum</t>
  </si>
  <si>
    <t>200 0</t>
  </si>
  <si>
    <t>Kristjan Jaak Petersoni Gümnaasium</t>
  </si>
  <si>
    <t>57x</t>
  </si>
  <si>
    <t>Paula Põldoja</t>
  </si>
  <si>
    <t>Kivilinna Kool</t>
  </si>
  <si>
    <t>III</t>
  </si>
  <si>
    <t>Ana-Claudya Stamm</t>
  </si>
  <si>
    <t>200 4</t>
  </si>
  <si>
    <t>Descartes Kool</t>
  </si>
  <si>
    <t>33x</t>
  </si>
  <si>
    <t>Tüdrukud  +63kg</t>
  </si>
  <si>
    <t>Johanna Haljasorg</t>
  </si>
  <si>
    <t>200 5</t>
  </si>
  <si>
    <t>48x</t>
  </si>
  <si>
    <t>60x</t>
  </si>
  <si>
    <t>Victoria Kolde</t>
  </si>
  <si>
    <t>38x</t>
  </si>
  <si>
    <t>55x</t>
  </si>
  <si>
    <t>Kelly Pedak</t>
  </si>
  <si>
    <t>200 3</t>
  </si>
  <si>
    <t>46x</t>
  </si>
  <si>
    <t>Žürii:</t>
  </si>
  <si>
    <t>Kohtunikud:</t>
  </si>
  <si>
    <t>Jaan Korobov</t>
  </si>
  <si>
    <t>Sekretär:</t>
  </si>
  <si>
    <t>Sander Savik</t>
  </si>
  <si>
    <t>Ruslan Šiškunov</t>
  </si>
  <si>
    <t>Aeg:</t>
  </si>
  <si>
    <t>Nadežda Masjukova</t>
  </si>
  <si>
    <t>Poisid – 30kg</t>
  </si>
  <si>
    <t>Mark Fljaum</t>
  </si>
  <si>
    <t>31x</t>
  </si>
  <si>
    <t>Poisid – 35kg</t>
  </si>
  <si>
    <t>Morris Ploomipuu</t>
  </si>
  <si>
    <t>Raatuse Kool</t>
  </si>
  <si>
    <t>25x</t>
  </si>
  <si>
    <t>34x</t>
  </si>
  <si>
    <t>Poisid – 40kg</t>
  </si>
  <si>
    <t>Marat Vikultsev</t>
  </si>
  <si>
    <t>28x</t>
  </si>
  <si>
    <t>37x</t>
  </si>
  <si>
    <t>Kert Tammoja</t>
  </si>
  <si>
    <t>200 6</t>
  </si>
  <si>
    <t>35x</t>
  </si>
  <si>
    <t>Poisid – 50kg</t>
  </si>
  <si>
    <t>Rasmus Musta</t>
  </si>
  <si>
    <t>Variku Kool</t>
  </si>
  <si>
    <t>Poisid – 56kg</t>
  </si>
  <si>
    <t>Nikita Linnik</t>
  </si>
  <si>
    <t>22x</t>
  </si>
  <si>
    <t>30x</t>
  </si>
  <si>
    <t>Aleksander Prohhozai</t>
  </si>
  <si>
    <t>Ander Kildvee</t>
  </si>
  <si>
    <t>Poisid – 62kg</t>
  </si>
  <si>
    <t>Artur Vähk</t>
  </si>
  <si>
    <t>Kõrveküla Põhikool</t>
  </si>
  <si>
    <t>Poisid – 69kg</t>
  </si>
  <si>
    <t>Mihhail Jaroslavski</t>
  </si>
  <si>
    <t>45x</t>
  </si>
  <si>
    <t>Poisid – 85kg</t>
  </si>
  <si>
    <t>Joosep Lang</t>
  </si>
  <si>
    <t>Lähte Ühisgümnaasium</t>
  </si>
  <si>
    <t>80x</t>
  </si>
  <si>
    <t>105x</t>
  </si>
  <si>
    <t>Poisid – +85kg</t>
  </si>
  <si>
    <t>Robert Põldoja</t>
  </si>
  <si>
    <t>HTG</t>
  </si>
  <si>
    <t>Klubi</t>
  </si>
  <si>
    <t>-77 kg</t>
  </si>
  <si>
    <t>-85 kg</t>
  </si>
  <si>
    <t>Peeter Anijalg</t>
  </si>
  <si>
    <t>Lauri Nämi</t>
  </si>
  <si>
    <t>SP Punktid</t>
  </si>
  <si>
    <t>-94 kg</t>
  </si>
  <si>
    <t>-105 kg</t>
  </si>
  <si>
    <t xml:space="preserve"> +105 kg</t>
  </si>
  <si>
    <t xml:space="preserve"> </t>
  </si>
  <si>
    <t>Paremusjärjestus Sinclairi punktisüsteemi järgi</t>
  </si>
  <si>
    <t>Poisid</t>
  </si>
  <si>
    <t>Tüdrukud</t>
  </si>
  <si>
    <t xml:space="preserve">Loore-Lii Aviste </t>
  </si>
  <si>
    <t xml:space="preserve"> Parim Kool TOP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</si>
</sst>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000"/>
    <numFmt numFmtId="167" formatCode="DD/MM/YYYY"/>
    <numFmt numFmtId="168" formatCode="@"/>
    <numFmt numFmtId="169" formatCode="0.000"/>
  </numFmts>
  <fonts count="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Font="1" applyAlignment="1" applyProtection="1">
      <alignment horizontal="center"/>
      <protection locked="0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1" fillId="0" borderId="0" xfId="0" applyFont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5" fillId="0" borderId="4" xfId="0" applyFont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8" fontId="1" fillId="2" borderId="8" xfId="0" applyNumberFormat="1" applyFont="1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5" fontId="0" fillId="0" borderId="9" xfId="0" applyNumberFormat="1" applyFont="1" applyBorder="1" applyAlignment="1" applyProtection="1">
      <alignment horizontal="center"/>
      <protection locked="0"/>
    </xf>
    <xf numFmtId="169" fontId="0" fillId="0" borderId="9" xfId="0" applyNumberFormat="1" applyFont="1" applyBorder="1" applyAlignment="1">
      <alignment horizontal="center"/>
    </xf>
    <xf numFmtId="164" fontId="0" fillId="3" borderId="9" xfId="0" applyFont="1" applyFill="1" applyBorder="1" applyAlignment="1" applyProtection="1">
      <alignment horizontal="center"/>
      <protection locked="0"/>
    </xf>
    <xf numFmtId="164" fontId="1" fillId="0" borderId="9" xfId="0" applyFont="1" applyFill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0" fillId="4" borderId="9" xfId="0" applyFont="1" applyFill="1" applyBorder="1" applyAlignment="1" applyProtection="1">
      <alignment horizontal="center"/>
      <protection locked="0"/>
    </xf>
    <xf numFmtId="164" fontId="0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4" fontId="7" fillId="3" borderId="9" xfId="0" applyFont="1" applyFill="1" applyBorder="1" applyAlignment="1" applyProtection="1">
      <alignment horizontal="center"/>
      <protection locked="0"/>
    </xf>
    <xf numFmtId="164" fontId="0" fillId="5" borderId="9" xfId="0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Border="1" applyAlignment="1" applyProtection="1">
      <alignment horizontal="right"/>
      <protection locked="0"/>
    </xf>
    <xf numFmtId="164" fontId="0" fillId="0" borderId="0" xfId="0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8" fontId="1" fillId="6" borderId="8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0" fillId="0" borderId="9" xfId="0" applyFont="1" applyFill="1" applyBorder="1" applyAlignment="1" applyProtection="1">
      <alignment horizontal="center"/>
      <protection locked="0"/>
    </xf>
    <xf numFmtId="164" fontId="0" fillId="0" borderId="9" xfId="0" applyFont="1" applyFill="1" applyBorder="1" applyAlignment="1">
      <alignment horizontal="center"/>
    </xf>
    <xf numFmtId="168" fontId="1" fillId="6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4" fontId="1" fillId="0" borderId="10" xfId="0" applyFont="1" applyBorder="1" applyAlignment="1">
      <alignment horizontal="center"/>
    </xf>
    <xf numFmtId="164" fontId="5" fillId="0" borderId="11" xfId="0" applyFont="1" applyBorder="1" applyAlignment="1">
      <alignment horizontal="center" vertical="center"/>
    </xf>
    <xf numFmtId="164" fontId="5" fillId="0" borderId="12" xfId="0" applyFont="1" applyBorder="1" applyAlignment="1">
      <alignment horizontal="center" vertical="center"/>
    </xf>
    <xf numFmtId="168" fontId="1" fillId="6" borderId="13" xfId="0" applyNumberFormat="1" applyFont="1" applyFill="1" applyBorder="1" applyAlignment="1">
      <alignment horizontal="center"/>
    </xf>
    <xf numFmtId="169" fontId="0" fillId="0" borderId="14" xfId="0" applyNumberFormat="1" applyFont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14" xfId="0" applyFont="1" applyFill="1" applyBorder="1" applyAlignment="1" applyProtection="1">
      <alignment horizontal="center"/>
      <protection locked="0"/>
    </xf>
    <xf numFmtId="164" fontId="0" fillId="0" borderId="14" xfId="0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3" borderId="14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4" fontId="0" fillId="3" borderId="14" xfId="0" applyFill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5" fontId="0" fillId="0" borderId="14" xfId="0" applyNumberFormat="1" applyFont="1" applyBorder="1" applyAlignment="1" applyProtection="1">
      <alignment horizontal="center"/>
      <protection locked="0"/>
    </xf>
    <xf numFmtId="164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64" fontId="0" fillId="7" borderId="0" xfId="0" applyFill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3" borderId="0" xfId="0" applyFill="1" applyAlignment="1">
      <alignment horizontal="center"/>
    </xf>
    <xf numFmtId="164" fontId="0" fillId="3" borderId="0" xfId="0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workbookViewId="0" topLeftCell="A1">
      <selection activeCell="M137" sqref="M137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12.00390625" style="0" customWidth="1"/>
    <col min="4" max="4" width="31.7109375" style="0" customWidth="1"/>
    <col min="5" max="5" width="7.7109375" style="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" customWidth="1"/>
    <col min="17" max="17" width="7.57421875" style="0" customWidth="1"/>
  </cols>
  <sheetData>
    <row r="1" spans="1:17" ht="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>
      <c r="A2" s="4"/>
      <c r="C2" s="5"/>
      <c r="D2" s="6"/>
      <c r="E2" s="7">
        <v>43210</v>
      </c>
      <c r="F2" s="7"/>
      <c r="G2" s="7"/>
      <c r="H2" s="7"/>
      <c r="I2" s="7"/>
      <c r="J2" s="7"/>
      <c r="K2" s="8"/>
      <c r="L2" s="6"/>
      <c r="M2" s="6"/>
      <c r="N2" s="6"/>
      <c r="O2" s="6"/>
      <c r="P2" s="8"/>
      <c r="Q2" s="9"/>
    </row>
    <row r="3" spans="1:17" ht="12.75">
      <c r="A3" s="10"/>
      <c r="B3" s="11"/>
      <c r="D3" s="11"/>
      <c r="E3" s="12" t="s">
        <v>1</v>
      </c>
      <c r="F3" s="12"/>
      <c r="G3" s="12"/>
      <c r="H3" s="12"/>
      <c r="I3" s="12"/>
      <c r="J3" s="12"/>
      <c r="K3" s="13"/>
      <c r="L3" s="13"/>
      <c r="M3" s="14"/>
      <c r="N3" s="15"/>
      <c r="O3" s="15"/>
      <c r="P3" s="16" t="s">
        <v>2</v>
      </c>
      <c r="Q3" s="15"/>
    </row>
    <row r="4" spans="1:17" ht="12.75">
      <c r="A4" s="10"/>
      <c r="B4" s="2"/>
      <c r="D4" s="11"/>
      <c r="E4" s="17"/>
      <c r="F4" s="18"/>
      <c r="G4" s="18"/>
      <c r="H4" s="18"/>
      <c r="I4" s="18"/>
      <c r="J4" s="18"/>
      <c r="K4" s="13"/>
      <c r="L4" s="13"/>
      <c r="M4" s="14"/>
      <c r="N4" s="15"/>
      <c r="O4" s="15"/>
      <c r="P4" s="16"/>
      <c r="Q4" s="15"/>
    </row>
    <row r="5" spans="1:17" ht="12.75">
      <c r="A5" s="19" t="s">
        <v>3</v>
      </c>
      <c r="B5" s="19"/>
      <c r="C5" s="19"/>
      <c r="D5" s="19"/>
      <c r="E5" s="19"/>
      <c r="F5" s="19"/>
      <c r="G5" s="19" t="s">
        <v>4</v>
      </c>
      <c r="H5" s="19"/>
      <c r="I5" s="19"/>
      <c r="J5" s="19"/>
      <c r="K5" s="19"/>
      <c r="L5" s="19"/>
      <c r="M5" s="19" t="s">
        <v>5</v>
      </c>
      <c r="N5" s="19"/>
      <c r="O5" s="19"/>
      <c r="P5" s="19"/>
      <c r="Q5" s="19"/>
    </row>
    <row r="6" spans="1:17" ht="12.75" customHeight="1">
      <c r="A6" s="20" t="s">
        <v>6</v>
      </c>
      <c r="B6" s="20" t="s">
        <v>7</v>
      </c>
      <c r="C6" s="20" t="s">
        <v>8</v>
      </c>
      <c r="D6" s="20" t="s">
        <v>9</v>
      </c>
      <c r="E6" s="21" t="s">
        <v>10</v>
      </c>
      <c r="F6" s="22" t="s">
        <v>11</v>
      </c>
      <c r="G6" s="23" t="s">
        <v>12</v>
      </c>
      <c r="H6" s="23"/>
      <c r="I6" s="23"/>
      <c r="J6" s="23" t="s">
        <v>13</v>
      </c>
      <c r="K6" s="23"/>
      <c r="L6" s="23"/>
      <c r="M6" s="24" t="s">
        <v>14</v>
      </c>
      <c r="N6" s="25" t="s">
        <v>15</v>
      </c>
      <c r="O6" s="26" t="s">
        <v>16</v>
      </c>
      <c r="P6" s="27" t="s">
        <v>17</v>
      </c>
      <c r="Q6" s="28" t="s">
        <v>18</v>
      </c>
    </row>
    <row r="7" spans="1:17" ht="12.75">
      <c r="A7" s="20"/>
      <c r="B7" s="20"/>
      <c r="C7" s="20"/>
      <c r="D7" s="20"/>
      <c r="E7" s="21"/>
      <c r="F7" s="22"/>
      <c r="G7" s="29">
        <v>1</v>
      </c>
      <c r="H7" s="29">
        <v>2</v>
      </c>
      <c r="I7" s="30">
        <v>3</v>
      </c>
      <c r="J7" s="29">
        <v>1</v>
      </c>
      <c r="K7" s="29">
        <v>2</v>
      </c>
      <c r="L7" s="30">
        <v>3</v>
      </c>
      <c r="M7" s="24"/>
      <c r="N7" s="25"/>
      <c r="O7" s="26"/>
      <c r="P7" s="27"/>
      <c r="Q7" s="28"/>
    </row>
    <row r="8" spans="1:17" ht="12.75">
      <c r="A8" s="31" t="s">
        <v>19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>
      <c r="A9" s="32">
        <v>1</v>
      </c>
      <c r="B9" s="33" t="s">
        <v>20</v>
      </c>
      <c r="C9" s="34" t="s">
        <v>21</v>
      </c>
      <c r="D9" s="35" t="s">
        <v>22</v>
      </c>
      <c r="E9" s="36">
        <v>29.2</v>
      </c>
      <c r="F9" s="37">
        <f>POWER(10,(0.783497476*(LOG10(E9/153.655)*LOG10(E9/153.655))))</f>
        <v>2.5555197733194817</v>
      </c>
      <c r="G9" s="33">
        <v>7</v>
      </c>
      <c r="H9" s="38">
        <v>8</v>
      </c>
      <c r="I9" s="33">
        <v>9</v>
      </c>
      <c r="J9" s="33">
        <v>9</v>
      </c>
      <c r="K9" s="38">
        <v>10</v>
      </c>
      <c r="L9" s="38">
        <v>11</v>
      </c>
      <c r="M9" s="35">
        <f>MAX(G9:I9)</f>
        <v>9</v>
      </c>
      <c r="N9" s="35">
        <f>MAX(J9:L9)</f>
        <v>11</v>
      </c>
      <c r="O9" s="33">
        <f>M9+N9</f>
        <v>20</v>
      </c>
      <c r="P9" s="39" t="s">
        <v>23</v>
      </c>
      <c r="Q9" s="40">
        <f>O9*F9</f>
        <v>51.11039546638963</v>
      </c>
    </row>
    <row r="10" spans="1:17" s="41" customFormat="1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41" customFormat="1" ht="12.75">
      <c r="A11" s="32">
        <v>2</v>
      </c>
      <c r="B11" s="33" t="s">
        <v>25</v>
      </c>
      <c r="C11" s="34" t="s">
        <v>26</v>
      </c>
      <c r="D11" s="35" t="s">
        <v>27</v>
      </c>
      <c r="E11" s="36">
        <v>36.85</v>
      </c>
      <c r="F11" s="37">
        <f aca="true" t="shared" si="0" ref="F11:F12">POWER(10,(0.783497476*(LOG10(E11/153.655)*LOG10(E11/153.655))))</f>
        <v>2.001163327429387</v>
      </c>
      <c r="G11" s="33">
        <v>18</v>
      </c>
      <c r="H11" s="42" t="s">
        <v>28</v>
      </c>
      <c r="I11" s="43" t="s">
        <v>28</v>
      </c>
      <c r="J11" s="33">
        <v>25</v>
      </c>
      <c r="K11" s="42" t="s">
        <v>29</v>
      </c>
      <c r="L11" s="42"/>
      <c r="M11" s="35">
        <f aca="true" t="shared" si="1" ref="M11:M12">MAX(G11:I11)</f>
        <v>18</v>
      </c>
      <c r="N11" s="35">
        <f aca="true" t="shared" si="2" ref="N11:N12">MAX(J11:L11)</f>
        <v>25</v>
      </c>
      <c r="O11" s="33">
        <f aca="true" t="shared" si="3" ref="O11:O12">M11+N11</f>
        <v>43</v>
      </c>
      <c r="P11" s="39" t="s">
        <v>30</v>
      </c>
      <c r="Q11" s="40">
        <f aca="true" t="shared" si="4" ref="Q11:Q12">O11*F11</f>
        <v>86.05002307946364</v>
      </c>
    </row>
    <row r="12" spans="1:17" ht="12.75">
      <c r="A12" s="32">
        <v>3</v>
      </c>
      <c r="B12" s="33" t="s">
        <v>31</v>
      </c>
      <c r="C12" s="34" t="s">
        <v>26</v>
      </c>
      <c r="D12" s="35" t="s">
        <v>32</v>
      </c>
      <c r="E12" s="36">
        <v>37.7</v>
      </c>
      <c r="F12" s="37">
        <f t="shared" si="0"/>
        <v>1.95765306202622</v>
      </c>
      <c r="G12" s="33">
        <v>22</v>
      </c>
      <c r="H12" s="42" t="s">
        <v>33</v>
      </c>
      <c r="I12" s="43" t="s">
        <v>33</v>
      </c>
      <c r="J12" s="33">
        <v>32</v>
      </c>
      <c r="K12" s="42" t="s">
        <v>34</v>
      </c>
      <c r="L12" s="38">
        <v>36</v>
      </c>
      <c r="M12" s="35">
        <f t="shared" si="1"/>
        <v>22</v>
      </c>
      <c r="N12" s="35">
        <f t="shared" si="2"/>
        <v>36</v>
      </c>
      <c r="O12" s="33">
        <f t="shared" si="3"/>
        <v>58</v>
      </c>
      <c r="P12" s="39" t="s">
        <v>23</v>
      </c>
      <c r="Q12" s="40">
        <f t="shared" si="4"/>
        <v>113.54387759752076</v>
      </c>
    </row>
    <row r="13" spans="1:17" s="41" customFormat="1" ht="12.75">
      <c r="A13" s="31" t="s">
        <v>35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2.75">
      <c r="A14" s="32">
        <v>4</v>
      </c>
      <c r="B14" s="33" t="s">
        <v>36</v>
      </c>
      <c r="C14" s="34" t="s">
        <v>37</v>
      </c>
      <c r="D14" s="35" t="s">
        <v>32</v>
      </c>
      <c r="E14" s="36">
        <v>43.95</v>
      </c>
      <c r="F14" s="37">
        <f aca="true" t="shared" si="5" ref="F14:F15">POWER(10,(0.783497476*(LOG10(E14/153.655)*LOG10(E14/153.655))))</f>
        <v>1.7041737804567287</v>
      </c>
      <c r="G14" s="33">
        <v>26</v>
      </c>
      <c r="H14" s="38">
        <v>29</v>
      </c>
      <c r="I14" s="33">
        <v>30</v>
      </c>
      <c r="J14" s="33">
        <v>35</v>
      </c>
      <c r="K14" s="38">
        <v>39</v>
      </c>
      <c r="L14" s="38">
        <v>40</v>
      </c>
      <c r="M14" s="35">
        <f aca="true" t="shared" si="6" ref="M14:M15">MAX(G14:I14)</f>
        <v>30</v>
      </c>
      <c r="N14" s="35">
        <f aca="true" t="shared" si="7" ref="N14:N15">MAX(J14:L14)</f>
        <v>40</v>
      </c>
      <c r="O14" s="33">
        <f aca="true" t="shared" si="8" ref="O14:O15">M14+N14</f>
        <v>70</v>
      </c>
      <c r="P14" s="39" t="s">
        <v>23</v>
      </c>
      <c r="Q14" s="40">
        <f aca="true" t="shared" si="9" ref="Q14:Q15">O14*F14</f>
        <v>119.292164631971</v>
      </c>
    </row>
    <row r="15" spans="1:17" ht="12.75">
      <c r="A15" s="32">
        <v>5</v>
      </c>
      <c r="B15" s="33" t="s">
        <v>38</v>
      </c>
      <c r="C15" s="34" t="s">
        <v>26</v>
      </c>
      <c r="D15" s="35" t="s">
        <v>39</v>
      </c>
      <c r="E15" s="36">
        <v>40.8</v>
      </c>
      <c r="F15" s="37">
        <f t="shared" si="5"/>
        <v>1.8190442146640147</v>
      </c>
      <c r="G15" s="33">
        <v>20</v>
      </c>
      <c r="H15" s="38">
        <v>22</v>
      </c>
      <c r="I15" s="44" t="s">
        <v>40</v>
      </c>
      <c r="J15" s="33">
        <v>26</v>
      </c>
      <c r="K15" s="38">
        <v>29</v>
      </c>
      <c r="L15" s="38">
        <v>31</v>
      </c>
      <c r="M15" s="35">
        <f t="shared" si="6"/>
        <v>22</v>
      </c>
      <c r="N15" s="35">
        <f t="shared" si="7"/>
        <v>31</v>
      </c>
      <c r="O15" s="33">
        <f t="shared" si="8"/>
        <v>53</v>
      </c>
      <c r="P15" s="39" t="s">
        <v>30</v>
      </c>
      <c r="Q15" s="40">
        <f t="shared" si="9"/>
        <v>96.40934337719278</v>
      </c>
    </row>
    <row r="16" spans="1:17" s="41" customFormat="1" ht="12.75">
      <c r="A16" s="31" t="s">
        <v>41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2.75">
      <c r="A17" s="32">
        <v>6</v>
      </c>
      <c r="B17" s="33" t="s">
        <v>42</v>
      </c>
      <c r="C17" s="34" t="s">
        <v>43</v>
      </c>
      <c r="D17" s="35" t="s">
        <v>44</v>
      </c>
      <c r="E17" s="36">
        <v>55.35</v>
      </c>
      <c r="F17" s="37">
        <f>POWER(10,(0.783497476*(LOG10(E17/153.655)*LOG10(E17/153.655))))</f>
        <v>1.4257999426215135</v>
      </c>
      <c r="G17" s="33">
        <v>40</v>
      </c>
      <c r="H17" s="38">
        <v>44</v>
      </c>
      <c r="I17" s="43" t="s">
        <v>45</v>
      </c>
      <c r="J17" s="33">
        <v>45</v>
      </c>
      <c r="K17" s="38">
        <v>49</v>
      </c>
      <c r="L17" s="38">
        <v>52</v>
      </c>
      <c r="M17" s="35">
        <f>MAX(G17:I17)</f>
        <v>44</v>
      </c>
      <c r="N17" s="35">
        <f>MAX(J17:L17)</f>
        <v>52</v>
      </c>
      <c r="O17" s="33">
        <f>M17+N17</f>
        <v>96</v>
      </c>
      <c r="P17" s="39" t="s">
        <v>23</v>
      </c>
      <c r="Q17" s="40">
        <f>O17*F17</f>
        <v>136.8767944916653</v>
      </c>
    </row>
    <row r="18" spans="1:17" s="41" customFormat="1" ht="12.75">
      <c r="A18" s="31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2.75">
      <c r="A19" s="32">
        <v>7</v>
      </c>
      <c r="B19" s="33" t="s">
        <v>47</v>
      </c>
      <c r="C19" s="34" t="s">
        <v>48</v>
      </c>
      <c r="D19" s="35" t="s">
        <v>49</v>
      </c>
      <c r="E19" s="36">
        <v>61.05</v>
      </c>
      <c r="F19" s="37">
        <f aca="true" t="shared" si="10" ref="F19:F21">POWER(10,(0.783497476*(LOG10(E19/153.655)*LOG10(E19/153.655))))</f>
        <v>1.3362873834994298</v>
      </c>
      <c r="G19" s="33">
        <v>42</v>
      </c>
      <c r="H19" s="38">
        <v>45</v>
      </c>
      <c r="I19" s="33">
        <v>47</v>
      </c>
      <c r="J19" s="33">
        <v>50</v>
      </c>
      <c r="K19" s="38">
        <v>55</v>
      </c>
      <c r="L19" s="42" t="s">
        <v>50</v>
      </c>
      <c r="M19" s="35">
        <f aca="true" t="shared" si="11" ref="M19:M21">MAX(G19:I19)</f>
        <v>47</v>
      </c>
      <c r="N19" s="35">
        <f aca="true" t="shared" si="12" ref="N19:N21">MAX(J19:L19)</f>
        <v>55</v>
      </c>
      <c r="O19" s="33">
        <f aca="true" t="shared" si="13" ref="O19:O21">M19+N19</f>
        <v>102</v>
      </c>
      <c r="P19" s="39" t="s">
        <v>23</v>
      </c>
      <c r="Q19" s="40">
        <f aca="true" t="shared" si="14" ref="Q19:Q21">O19*F19</f>
        <v>136.30131311694183</v>
      </c>
    </row>
    <row r="20" spans="1:17" ht="12.75">
      <c r="A20" s="32">
        <v>8</v>
      </c>
      <c r="B20" s="33" t="s">
        <v>51</v>
      </c>
      <c r="C20" s="34" t="s">
        <v>43</v>
      </c>
      <c r="D20" s="35" t="s">
        <v>52</v>
      </c>
      <c r="E20" s="36">
        <v>62.5</v>
      </c>
      <c r="F20" s="37">
        <f t="shared" si="10"/>
        <v>1.3169756369891117</v>
      </c>
      <c r="G20" s="33">
        <v>18</v>
      </c>
      <c r="H20" s="45">
        <v>21</v>
      </c>
      <c r="I20" s="33">
        <v>23</v>
      </c>
      <c r="J20" s="33">
        <v>25</v>
      </c>
      <c r="K20" s="38">
        <v>28</v>
      </c>
      <c r="L20" s="38">
        <v>30</v>
      </c>
      <c r="M20" s="35">
        <f t="shared" si="11"/>
        <v>23</v>
      </c>
      <c r="N20" s="35">
        <f t="shared" si="12"/>
        <v>30</v>
      </c>
      <c r="O20" s="33">
        <f t="shared" si="13"/>
        <v>53</v>
      </c>
      <c r="P20" s="39" t="s">
        <v>53</v>
      </c>
      <c r="Q20" s="40">
        <f t="shared" si="14"/>
        <v>69.79970876042292</v>
      </c>
    </row>
    <row r="21" spans="1:17" ht="12.75">
      <c r="A21" s="32">
        <v>9</v>
      </c>
      <c r="B21" s="33" t="s">
        <v>54</v>
      </c>
      <c r="C21" s="34" t="s">
        <v>55</v>
      </c>
      <c r="D21" s="35" t="s">
        <v>56</v>
      </c>
      <c r="E21" s="36">
        <v>62.24</v>
      </c>
      <c r="F21" s="37">
        <f t="shared" si="10"/>
        <v>1.3203485926858212</v>
      </c>
      <c r="G21" s="33">
        <v>30</v>
      </c>
      <c r="H21" s="42" t="s">
        <v>57</v>
      </c>
      <c r="I21" s="43" t="s">
        <v>57</v>
      </c>
      <c r="J21" s="33">
        <v>40</v>
      </c>
      <c r="K21" s="38">
        <v>44</v>
      </c>
      <c r="L21" s="38">
        <v>47</v>
      </c>
      <c r="M21" s="35">
        <f t="shared" si="11"/>
        <v>30</v>
      </c>
      <c r="N21" s="35">
        <f t="shared" si="12"/>
        <v>47</v>
      </c>
      <c r="O21" s="33">
        <f t="shared" si="13"/>
        <v>77</v>
      </c>
      <c r="P21" s="39" t="s">
        <v>30</v>
      </c>
      <c r="Q21" s="40">
        <f t="shared" si="14"/>
        <v>101.66684163680823</v>
      </c>
    </row>
    <row r="22" spans="1:17" s="41" customFormat="1" ht="12.75">
      <c r="A22" s="31" t="s">
        <v>58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2.75">
      <c r="A23" s="32">
        <v>10</v>
      </c>
      <c r="B23" s="33" t="s">
        <v>59</v>
      </c>
      <c r="C23" s="34" t="s">
        <v>60</v>
      </c>
      <c r="D23" s="35" t="s">
        <v>32</v>
      </c>
      <c r="E23" s="36">
        <v>83.65</v>
      </c>
      <c r="F23" s="37">
        <f aca="true" t="shared" si="15" ref="F23:F25">POWER(10,(0.783497476*(LOG10(E23/153.655)*LOG10(E23/153.655))))</f>
        <v>1.1340704936598054</v>
      </c>
      <c r="G23" s="33">
        <v>43</v>
      </c>
      <c r="H23" s="38">
        <v>46</v>
      </c>
      <c r="I23" s="43" t="s">
        <v>61</v>
      </c>
      <c r="J23" s="33">
        <v>50</v>
      </c>
      <c r="K23" s="38">
        <v>55</v>
      </c>
      <c r="L23" s="46" t="s">
        <v>62</v>
      </c>
      <c r="M23" s="35">
        <f aca="true" t="shared" si="16" ref="M23:M25">MAX(G23:I23)</f>
        <v>46</v>
      </c>
      <c r="N23" s="35">
        <f aca="true" t="shared" si="17" ref="N23:N25">MAX(J23:L23)</f>
        <v>55</v>
      </c>
      <c r="O23" s="33">
        <f aca="true" t="shared" si="18" ref="O23:O25">M23+N23</f>
        <v>101</v>
      </c>
      <c r="P23" s="39" t="s">
        <v>23</v>
      </c>
      <c r="Q23" s="40">
        <f aca="true" t="shared" si="19" ref="Q23:Q25">O23*F23</f>
        <v>114.54111985964035</v>
      </c>
    </row>
    <row r="24" spans="1:17" ht="12.75">
      <c r="A24" s="32">
        <v>11</v>
      </c>
      <c r="B24" s="33" t="s">
        <v>63</v>
      </c>
      <c r="C24" s="34" t="s">
        <v>48</v>
      </c>
      <c r="D24" s="35" t="s">
        <v>49</v>
      </c>
      <c r="E24" s="36">
        <v>73.35</v>
      </c>
      <c r="F24" s="37">
        <f t="shared" si="15"/>
        <v>1.2044980747604854</v>
      </c>
      <c r="G24" s="33">
        <v>35</v>
      </c>
      <c r="H24" s="42" t="s">
        <v>64</v>
      </c>
      <c r="I24" s="33">
        <v>38</v>
      </c>
      <c r="J24" s="33">
        <v>50</v>
      </c>
      <c r="K24" s="42" t="s">
        <v>65</v>
      </c>
      <c r="L24" s="38">
        <v>55</v>
      </c>
      <c r="M24" s="35">
        <f t="shared" si="16"/>
        <v>38</v>
      </c>
      <c r="N24" s="35">
        <f t="shared" si="17"/>
        <v>55</v>
      </c>
      <c r="O24" s="33">
        <f t="shared" si="18"/>
        <v>93</v>
      </c>
      <c r="P24" s="39" t="s">
        <v>53</v>
      </c>
      <c r="Q24" s="40">
        <f t="shared" si="19"/>
        <v>112.01832095272515</v>
      </c>
    </row>
    <row r="25" spans="1:17" ht="12.75">
      <c r="A25" s="32">
        <v>12</v>
      </c>
      <c r="B25" s="33" t="s">
        <v>66</v>
      </c>
      <c r="C25" s="34" t="s">
        <v>67</v>
      </c>
      <c r="D25" s="35" t="s">
        <v>56</v>
      </c>
      <c r="E25" s="36">
        <v>68.15</v>
      </c>
      <c r="F25" s="37">
        <f t="shared" si="15"/>
        <v>1.2522053556206307</v>
      </c>
      <c r="G25" s="33">
        <v>43</v>
      </c>
      <c r="H25" s="42" t="s">
        <v>68</v>
      </c>
      <c r="I25" s="43" t="s">
        <v>45</v>
      </c>
      <c r="J25" s="33">
        <v>50</v>
      </c>
      <c r="K25" s="38">
        <v>55</v>
      </c>
      <c r="L25" s="38">
        <v>58</v>
      </c>
      <c r="M25" s="35">
        <f t="shared" si="16"/>
        <v>43</v>
      </c>
      <c r="N25" s="35">
        <f t="shared" si="17"/>
        <v>58</v>
      </c>
      <c r="O25" s="33">
        <f t="shared" si="18"/>
        <v>101</v>
      </c>
      <c r="P25" s="39" t="s">
        <v>30</v>
      </c>
      <c r="Q25" s="40">
        <f t="shared" si="19"/>
        <v>126.47274091768371</v>
      </c>
    </row>
    <row r="26" spans="2:14" ht="12.75">
      <c r="B26" s="47" t="s">
        <v>69</v>
      </c>
      <c r="C26" s="48"/>
      <c r="D26" s="49"/>
      <c r="E26" s="50" t="s">
        <v>70</v>
      </c>
      <c r="F26" s="50"/>
      <c r="G26" s="48" t="s">
        <v>71</v>
      </c>
      <c r="H26" s="48"/>
      <c r="I26" s="51"/>
      <c r="J26" s="13"/>
      <c r="K26" s="52" t="s">
        <v>72</v>
      </c>
      <c r="L26" s="52"/>
      <c r="M26" s="53" t="s">
        <v>73</v>
      </c>
      <c r="N26" s="54"/>
    </row>
    <row r="27" spans="2:13" ht="12.75">
      <c r="B27" s="55"/>
      <c r="C27" s="48"/>
      <c r="D27" s="49"/>
      <c r="E27" s="56"/>
      <c r="F27" s="14"/>
      <c r="G27" t="s">
        <v>74</v>
      </c>
      <c r="H27" s="48"/>
      <c r="I27" s="51"/>
      <c r="J27" s="13"/>
      <c r="K27" s="10"/>
      <c r="L27" s="47" t="s">
        <v>75</v>
      </c>
      <c r="M27" s="53"/>
    </row>
    <row r="28" spans="2:11" ht="12.75">
      <c r="B28" s="57"/>
      <c r="C28" s="48"/>
      <c r="D28" s="49"/>
      <c r="E28" s="56"/>
      <c r="F28" s="14"/>
      <c r="G28" s="48" t="s">
        <v>76</v>
      </c>
      <c r="H28" s="15"/>
      <c r="J28" s="13"/>
      <c r="K28" s="13"/>
    </row>
    <row r="29" spans="2:11" ht="12.75">
      <c r="B29" s="57"/>
      <c r="C29" s="48"/>
      <c r="D29" s="49"/>
      <c r="E29" s="56"/>
      <c r="F29" s="14"/>
      <c r="H29" s="15"/>
      <c r="J29" s="13"/>
      <c r="K29" s="13"/>
    </row>
    <row r="30" spans="1:17" ht="12.75">
      <c r="A30" s="19" t="s">
        <v>3</v>
      </c>
      <c r="B30" s="19"/>
      <c r="C30" s="19"/>
      <c r="D30" s="19"/>
      <c r="E30" s="19"/>
      <c r="F30" s="19"/>
      <c r="G30" s="19" t="s">
        <v>4</v>
      </c>
      <c r="H30" s="19"/>
      <c r="I30" s="19"/>
      <c r="J30" s="19"/>
      <c r="K30" s="19"/>
      <c r="L30" s="19"/>
      <c r="M30" s="19" t="s">
        <v>5</v>
      </c>
      <c r="N30" s="19"/>
      <c r="O30" s="19"/>
      <c r="P30" s="19"/>
      <c r="Q30" s="19"/>
    </row>
    <row r="31" spans="1:17" ht="12" customHeight="1">
      <c r="A31" s="20" t="s">
        <v>6</v>
      </c>
      <c r="B31" s="20" t="s">
        <v>7</v>
      </c>
      <c r="C31" s="20" t="s">
        <v>8</v>
      </c>
      <c r="D31" s="20" t="s">
        <v>9</v>
      </c>
      <c r="E31" s="21" t="s">
        <v>10</v>
      </c>
      <c r="F31" s="22" t="s">
        <v>11</v>
      </c>
      <c r="G31" s="23" t="s">
        <v>12</v>
      </c>
      <c r="H31" s="23"/>
      <c r="I31" s="23"/>
      <c r="J31" s="23" t="s">
        <v>13</v>
      </c>
      <c r="K31" s="23"/>
      <c r="L31" s="23"/>
      <c r="M31" s="24" t="s">
        <v>14</v>
      </c>
      <c r="N31" s="25" t="s">
        <v>15</v>
      </c>
      <c r="O31" s="26" t="s">
        <v>16</v>
      </c>
      <c r="P31" s="27" t="s">
        <v>17</v>
      </c>
      <c r="Q31" s="28" t="s">
        <v>18</v>
      </c>
    </row>
    <row r="32" spans="1:17" ht="12.75">
      <c r="A32" s="20"/>
      <c r="B32" s="20"/>
      <c r="C32" s="20"/>
      <c r="D32" s="20"/>
      <c r="E32" s="21"/>
      <c r="F32" s="22"/>
      <c r="G32" s="29">
        <v>1</v>
      </c>
      <c r="H32" s="29">
        <v>2</v>
      </c>
      <c r="I32" s="30">
        <v>3</v>
      </c>
      <c r="J32" s="29">
        <v>1</v>
      </c>
      <c r="K32" s="29">
        <v>2</v>
      </c>
      <c r="L32" s="30">
        <v>3</v>
      </c>
      <c r="M32" s="24"/>
      <c r="N32" s="25"/>
      <c r="O32" s="26"/>
      <c r="P32" s="27"/>
      <c r="Q32" s="28"/>
    </row>
    <row r="33" spans="1:17" ht="12.75">
      <c r="A33" s="58" t="s">
        <v>77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2.75">
      <c r="A34" s="32">
        <v>1</v>
      </c>
      <c r="B34" s="33" t="s">
        <v>78</v>
      </c>
      <c r="C34" s="34" t="s">
        <v>37</v>
      </c>
      <c r="D34" s="35" t="s">
        <v>52</v>
      </c>
      <c r="E34" s="36">
        <v>28.15</v>
      </c>
      <c r="F34" s="37">
        <f>POWER(10,(0.75194503*(LOG10(E34/175.508)*LOG10(E34/175.508))))</f>
        <v>2.985596437752955</v>
      </c>
      <c r="G34" s="33">
        <v>20</v>
      </c>
      <c r="H34" s="38">
        <v>22</v>
      </c>
      <c r="I34" s="33">
        <v>23</v>
      </c>
      <c r="J34" s="33">
        <v>28</v>
      </c>
      <c r="K34" s="42" t="s">
        <v>79</v>
      </c>
      <c r="L34" s="42" t="s">
        <v>79</v>
      </c>
      <c r="M34" s="35">
        <f>MAX(G34:I34)</f>
        <v>23</v>
      </c>
      <c r="N34" s="35">
        <f>MAX(J34:L34)</f>
        <v>28</v>
      </c>
      <c r="O34" s="33">
        <f>M34+N34</f>
        <v>51</v>
      </c>
      <c r="P34" s="39" t="s">
        <v>23</v>
      </c>
      <c r="Q34" s="40">
        <f>O34*F34</f>
        <v>152.2654183254007</v>
      </c>
    </row>
    <row r="35" spans="1:17" ht="12.75">
      <c r="A35" s="58" t="s">
        <v>80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12.75">
      <c r="A36" s="32">
        <v>2</v>
      </c>
      <c r="B36" s="33" t="s">
        <v>81</v>
      </c>
      <c r="C36" s="34" t="s">
        <v>26</v>
      </c>
      <c r="D36" s="35" t="s">
        <v>82</v>
      </c>
      <c r="E36" s="36">
        <v>31.7</v>
      </c>
      <c r="F36" s="37">
        <f>POWER(10,(0.75194503*(LOG10(E36/175.508)*LOG10(E36/175.508))))</f>
        <v>2.6024122691185774</v>
      </c>
      <c r="G36" s="33">
        <v>22</v>
      </c>
      <c r="H36" s="42" t="s">
        <v>83</v>
      </c>
      <c r="I36" s="43" t="s">
        <v>33</v>
      </c>
      <c r="J36" s="33">
        <v>30</v>
      </c>
      <c r="K36" s="42" t="s">
        <v>57</v>
      </c>
      <c r="L36" s="42" t="s">
        <v>84</v>
      </c>
      <c r="M36" s="35">
        <f>MAX(G36:I36)</f>
        <v>22</v>
      </c>
      <c r="N36" s="35">
        <f>MAX(J36:L36)</f>
        <v>30</v>
      </c>
      <c r="O36" s="33">
        <f>M36+N36</f>
        <v>52</v>
      </c>
      <c r="P36" s="39" t="s">
        <v>23</v>
      </c>
      <c r="Q36" s="40">
        <f>O36*F36</f>
        <v>135.325437994166</v>
      </c>
    </row>
    <row r="37" spans="1:17" ht="12.75">
      <c r="A37" s="58" t="s">
        <v>85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ht="12.75">
      <c r="A38" s="32">
        <v>3</v>
      </c>
      <c r="B38" s="33" t="s">
        <v>86</v>
      </c>
      <c r="C38" s="34" t="s">
        <v>26</v>
      </c>
      <c r="D38" s="35" t="s">
        <v>22</v>
      </c>
      <c r="E38" s="36">
        <v>39.55</v>
      </c>
      <c r="F38" s="37">
        <f aca="true" t="shared" si="20" ref="F38:F39">POWER(10,(0.75194503*(LOG10(E38/175.508)*LOG10(E38/175.508))))</f>
        <v>2.0649871070413495</v>
      </c>
      <c r="G38" s="33">
        <v>25</v>
      </c>
      <c r="H38" s="42" t="s">
        <v>87</v>
      </c>
      <c r="I38" s="33">
        <v>28</v>
      </c>
      <c r="J38" s="33">
        <v>34</v>
      </c>
      <c r="K38" s="42" t="s">
        <v>88</v>
      </c>
      <c r="L38" s="38">
        <v>37</v>
      </c>
      <c r="M38" s="35">
        <f aca="true" t="shared" si="21" ref="M38:M39">MAX(G38:I38)</f>
        <v>28</v>
      </c>
      <c r="N38" s="35">
        <f aca="true" t="shared" si="22" ref="N38:N39">MAX(J38:L38)</f>
        <v>37</v>
      </c>
      <c r="O38" s="33">
        <f aca="true" t="shared" si="23" ref="O38:O39">M38+N38</f>
        <v>65</v>
      </c>
      <c r="P38" s="39" t="s">
        <v>23</v>
      </c>
      <c r="Q38" s="40">
        <f aca="true" t="shared" si="24" ref="Q38:Q39">O38*F38</f>
        <v>134.22416195768773</v>
      </c>
    </row>
    <row r="39" spans="1:17" ht="12.75">
      <c r="A39" s="32">
        <v>4</v>
      </c>
      <c r="B39" s="33" t="s">
        <v>89</v>
      </c>
      <c r="C39" s="34" t="s">
        <v>90</v>
      </c>
      <c r="D39" s="35" t="s">
        <v>32</v>
      </c>
      <c r="E39" s="36">
        <v>38.45</v>
      </c>
      <c r="F39" s="37">
        <f t="shared" si="20"/>
        <v>2.123012511741792</v>
      </c>
      <c r="G39" s="33">
        <v>21</v>
      </c>
      <c r="H39" s="38">
        <v>24</v>
      </c>
      <c r="I39" s="43" t="s">
        <v>33</v>
      </c>
      <c r="J39" s="33">
        <v>31</v>
      </c>
      <c r="K39" s="42" t="s">
        <v>91</v>
      </c>
      <c r="L39" s="38">
        <v>35</v>
      </c>
      <c r="M39" s="35">
        <f t="shared" si="21"/>
        <v>24</v>
      </c>
      <c r="N39" s="35">
        <f t="shared" si="22"/>
        <v>35</v>
      </c>
      <c r="O39" s="33">
        <f t="shared" si="23"/>
        <v>59</v>
      </c>
      <c r="P39" s="39" t="s">
        <v>30</v>
      </c>
      <c r="Q39" s="40">
        <f t="shared" si="24"/>
        <v>125.25773819276574</v>
      </c>
    </row>
    <row r="40" spans="1:17" ht="12.75">
      <c r="A40" s="58" t="s">
        <v>92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2.75">
      <c r="A41" s="32">
        <v>5</v>
      </c>
      <c r="B41" s="33" t="s">
        <v>93</v>
      </c>
      <c r="C41" s="34" t="s">
        <v>60</v>
      </c>
      <c r="D41" s="35" t="s">
        <v>94</v>
      </c>
      <c r="E41" s="36">
        <v>45.85</v>
      </c>
      <c r="F41" s="37">
        <f>POWER(10,(0.75194503*(LOG10(E41/175.508)*LOG10(E41/175.508))))</f>
        <v>1.80111171384581</v>
      </c>
      <c r="G41" s="33">
        <v>30</v>
      </c>
      <c r="H41" s="38">
        <v>32</v>
      </c>
      <c r="I41" s="43" t="s">
        <v>84</v>
      </c>
      <c r="J41" s="33">
        <v>37</v>
      </c>
      <c r="K41" s="38">
        <v>40</v>
      </c>
      <c r="L41" s="38">
        <v>42</v>
      </c>
      <c r="M41" s="35">
        <f>MAX(G41:I41)</f>
        <v>32</v>
      </c>
      <c r="N41" s="35">
        <f>MAX(J41:L41)</f>
        <v>42</v>
      </c>
      <c r="O41" s="33">
        <f>M41+N41</f>
        <v>74</v>
      </c>
      <c r="P41" s="39" t="s">
        <v>23</v>
      </c>
      <c r="Q41" s="40">
        <f>O41*F41</f>
        <v>133.28226682458993</v>
      </c>
    </row>
    <row r="42" spans="1:17" ht="12.75">
      <c r="A42" s="58" t="s">
        <v>95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2.75">
      <c r="A43" s="32">
        <v>6</v>
      </c>
      <c r="B43" s="33" t="s">
        <v>96</v>
      </c>
      <c r="C43" s="34" t="s">
        <v>90</v>
      </c>
      <c r="D43" s="35" t="s">
        <v>22</v>
      </c>
      <c r="E43" s="36">
        <v>53.85</v>
      </c>
      <c r="F43" s="37">
        <f aca="true" t="shared" si="25" ref="F43:F45">POWER(10,(0.75194503*(LOG10(E43/175.508)*LOG10(E43/175.508))))</f>
        <v>1.577518382277375</v>
      </c>
      <c r="G43" s="33">
        <v>20</v>
      </c>
      <c r="H43" s="42" t="s">
        <v>97</v>
      </c>
      <c r="I43" s="33">
        <v>22</v>
      </c>
      <c r="J43" s="33">
        <v>27</v>
      </c>
      <c r="K43" s="42" t="s">
        <v>98</v>
      </c>
      <c r="L43" s="38">
        <v>30</v>
      </c>
      <c r="M43" s="35">
        <f aca="true" t="shared" si="26" ref="M43:M45">MAX(G43:I43)</f>
        <v>22</v>
      </c>
      <c r="N43" s="35">
        <f aca="true" t="shared" si="27" ref="N43:N45">MAX(J43:L43)</f>
        <v>30</v>
      </c>
      <c r="O43" s="33">
        <f aca="true" t="shared" si="28" ref="O43:O45">M43+N43</f>
        <v>52</v>
      </c>
      <c r="P43" s="39" t="s">
        <v>53</v>
      </c>
      <c r="Q43" s="40">
        <f aca="true" t="shared" si="29" ref="Q43:Q45">O43*F43</f>
        <v>82.0309558784235</v>
      </c>
    </row>
    <row r="44" spans="1:17" ht="12.75">
      <c r="A44" s="32">
        <v>7</v>
      </c>
      <c r="B44" s="33" t="s">
        <v>99</v>
      </c>
      <c r="C44" s="34" t="s">
        <v>60</v>
      </c>
      <c r="D44" s="35" t="s">
        <v>39</v>
      </c>
      <c r="E44" s="36">
        <v>50.8</v>
      </c>
      <c r="F44" s="37">
        <f t="shared" si="25"/>
        <v>1.651948946894988</v>
      </c>
      <c r="G44" s="33">
        <v>25</v>
      </c>
      <c r="H44" s="38">
        <v>28</v>
      </c>
      <c r="I44" s="33">
        <v>30</v>
      </c>
      <c r="J44" s="33">
        <v>30</v>
      </c>
      <c r="K44" s="38">
        <v>34</v>
      </c>
      <c r="L44" s="38">
        <v>37</v>
      </c>
      <c r="M44" s="35">
        <f t="shared" si="26"/>
        <v>30</v>
      </c>
      <c r="N44" s="35">
        <f t="shared" si="27"/>
        <v>37</v>
      </c>
      <c r="O44" s="33">
        <f t="shared" si="28"/>
        <v>67</v>
      </c>
      <c r="P44" s="39" t="s">
        <v>30</v>
      </c>
      <c r="Q44" s="40">
        <f t="shared" si="29"/>
        <v>110.6805794419642</v>
      </c>
    </row>
    <row r="45" spans="1:17" ht="12.75">
      <c r="A45" s="32">
        <v>8</v>
      </c>
      <c r="B45" s="33" t="s">
        <v>100</v>
      </c>
      <c r="C45" s="34" t="s">
        <v>90</v>
      </c>
      <c r="D45" s="35" t="s">
        <v>52</v>
      </c>
      <c r="E45" s="36">
        <v>54.4</v>
      </c>
      <c r="F45" s="37">
        <f t="shared" si="25"/>
        <v>1.5652495130692459</v>
      </c>
      <c r="G45" s="33">
        <v>32</v>
      </c>
      <c r="H45" s="38">
        <v>35</v>
      </c>
      <c r="I45" s="33">
        <v>37</v>
      </c>
      <c r="J45" s="33">
        <v>40</v>
      </c>
      <c r="K45" s="38">
        <v>43</v>
      </c>
      <c r="L45" s="38">
        <v>45</v>
      </c>
      <c r="M45" s="35">
        <f t="shared" si="26"/>
        <v>37</v>
      </c>
      <c r="N45" s="35">
        <f t="shared" si="27"/>
        <v>45</v>
      </c>
      <c r="O45" s="33">
        <f t="shared" si="28"/>
        <v>82</v>
      </c>
      <c r="P45" s="40" t="s">
        <v>23</v>
      </c>
      <c r="Q45" s="40">
        <f t="shared" si="29"/>
        <v>128.35046007167816</v>
      </c>
    </row>
    <row r="46" spans="1:17" s="41" customFormat="1" ht="12.75">
      <c r="A46" s="58" t="s">
        <v>101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2.75">
      <c r="A47" s="32">
        <v>9</v>
      </c>
      <c r="B47" s="33" t="s">
        <v>102</v>
      </c>
      <c r="C47" s="34" t="s">
        <v>90</v>
      </c>
      <c r="D47" s="35" t="s">
        <v>103</v>
      </c>
      <c r="E47" s="36">
        <v>59.5</v>
      </c>
      <c r="F47" s="37">
        <f>POWER(10,(0.75194503*(LOG10(E47/175.508)*LOG10(E47/175.508))))</f>
        <v>1.4653762789551863</v>
      </c>
      <c r="G47" s="33">
        <v>32</v>
      </c>
      <c r="H47" s="42" t="s">
        <v>91</v>
      </c>
      <c r="I47" s="33">
        <v>35</v>
      </c>
      <c r="J47" s="33">
        <v>40</v>
      </c>
      <c r="K47" s="38">
        <v>43</v>
      </c>
      <c r="L47" s="38">
        <v>46</v>
      </c>
      <c r="M47" s="35">
        <f>MAX(G47:I47)</f>
        <v>35</v>
      </c>
      <c r="N47" s="35">
        <f>MAX(J47:L47)</f>
        <v>46</v>
      </c>
      <c r="O47" s="33">
        <f>M47+N47</f>
        <v>81</v>
      </c>
      <c r="P47" s="40" t="s">
        <v>23</v>
      </c>
      <c r="Q47" s="40">
        <f>O47*F47</f>
        <v>118.69547859537009</v>
      </c>
    </row>
    <row r="48" spans="1:17" s="41" customFormat="1" ht="12.75">
      <c r="A48" s="58" t="s">
        <v>104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.75">
      <c r="A49" s="32">
        <v>10</v>
      </c>
      <c r="B49" s="33" t="s">
        <v>105</v>
      </c>
      <c r="C49" s="34" t="s">
        <v>90</v>
      </c>
      <c r="D49" s="35" t="s">
        <v>22</v>
      </c>
      <c r="E49" s="36">
        <v>66.85</v>
      </c>
      <c r="F49" s="37">
        <f>POWER(10,(0.75194503*(LOG10(E49/175.508)*LOG10(E49/175.508))))</f>
        <v>1.355612123359824</v>
      </c>
      <c r="G49" s="33">
        <v>30</v>
      </c>
      <c r="H49" s="38">
        <v>33</v>
      </c>
      <c r="I49" s="43" t="s">
        <v>91</v>
      </c>
      <c r="J49" s="33">
        <v>40</v>
      </c>
      <c r="K49" s="38">
        <v>43</v>
      </c>
      <c r="L49" s="42" t="s">
        <v>106</v>
      </c>
      <c r="M49" s="35">
        <f>MAX(G49:I49)</f>
        <v>33</v>
      </c>
      <c r="N49" s="35">
        <f>MAX(J49:L49)</f>
        <v>43</v>
      </c>
      <c r="O49" s="33">
        <f>M49+N49</f>
        <v>76</v>
      </c>
      <c r="P49" s="40" t="s">
        <v>23</v>
      </c>
      <c r="Q49" s="40">
        <f>O49*F49</f>
        <v>103.02652137534662</v>
      </c>
    </row>
    <row r="50" spans="1:17" s="41" customFormat="1" ht="12.75">
      <c r="A50" s="58" t="s">
        <v>107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ht="12.75">
      <c r="A51" s="32">
        <v>11</v>
      </c>
      <c r="B51" s="33" t="s">
        <v>108</v>
      </c>
      <c r="C51" s="34" t="s">
        <v>48</v>
      </c>
      <c r="D51" s="35" t="s">
        <v>109</v>
      </c>
      <c r="E51" s="36">
        <v>82.3</v>
      </c>
      <c r="F51" s="37">
        <f>POWER(10,(0.75194503*(LOG10(E51/175.508)*LOG10(E51/175.508))))</f>
        <v>1.2059807295146983</v>
      </c>
      <c r="G51" s="33">
        <v>75</v>
      </c>
      <c r="H51" s="42" t="s">
        <v>110</v>
      </c>
      <c r="I51" s="33">
        <v>80</v>
      </c>
      <c r="J51" s="33">
        <v>95</v>
      </c>
      <c r="K51" s="42" t="s">
        <v>111</v>
      </c>
      <c r="L51" s="42" t="s">
        <v>111</v>
      </c>
      <c r="M51" s="35">
        <f>MAX(G51:I51)</f>
        <v>80</v>
      </c>
      <c r="N51" s="35">
        <f>MAX(J51:L51)</f>
        <v>95</v>
      </c>
      <c r="O51" s="33">
        <f>M51+N51</f>
        <v>175</v>
      </c>
      <c r="P51" s="40" t="s">
        <v>23</v>
      </c>
      <c r="Q51" s="40">
        <f>O51*F51</f>
        <v>211.0466276650722</v>
      </c>
    </row>
    <row r="52" spans="1:17" s="41" customFormat="1" ht="12.75">
      <c r="A52" s="58" t="s">
        <v>112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2.75">
      <c r="A53" s="32">
        <v>12</v>
      </c>
      <c r="B53" s="33" t="s">
        <v>113</v>
      </c>
      <c r="C53" s="34" t="s">
        <v>48</v>
      </c>
      <c r="D53" s="35" t="s">
        <v>114</v>
      </c>
      <c r="E53" s="36">
        <v>95.35</v>
      </c>
      <c r="F53" s="37">
        <f>POWER(10,(0.75194503*(LOG10(E53/175.508)*LOG10(E53/175.508))))</f>
        <v>1.1292649871170095</v>
      </c>
      <c r="G53" s="33">
        <v>85</v>
      </c>
      <c r="H53" s="38">
        <v>92</v>
      </c>
      <c r="I53" s="33">
        <v>100</v>
      </c>
      <c r="J53" s="33">
        <v>110</v>
      </c>
      <c r="K53" s="38">
        <v>120</v>
      </c>
      <c r="L53" s="38">
        <v>130</v>
      </c>
      <c r="M53" s="35">
        <f>MAX(G53:I53)</f>
        <v>100</v>
      </c>
      <c r="N53" s="35">
        <f>MAX(J53:L53)</f>
        <v>130</v>
      </c>
      <c r="O53" s="33">
        <f>M53+N53</f>
        <v>230</v>
      </c>
      <c r="P53" s="40" t="s">
        <v>23</v>
      </c>
      <c r="Q53" s="40">
        <f>O53*F53</f>
        <v>259.7309470369122</v>
      </c>
    </row>
    <row r="54" spans="2:14" ht="12.75">
      <c r="B54" s="47" t="s">
        <v>69</v>
      </c>
      <c r="C54" s="48"/>
      <c r="D54" s="49"/>
      <c r="E54" s="50" t="s">
        <v>70</v>
      </c>
      <c r="F54" s="48" t="s">
        <v>71</v>
      </c>
      <c r="G54" s="48"/>
      <c r="H54" s="51"/>
      <c r="I54" s="51"/>
      <c r="J54" s="13"/>
      <c r="K54" s="52" t="s">
        <v>72</v>
      </c>
      <c r="L54" s="53" t="s">
        <v>73</v>
      </c>
      <c r="M54" s="54"/>
      <c r="N54" s="11"/>
    </row>
    <row r="55" spans="2:14" ht="12.75">
      <c r="B55" s="55"/>
      <c r="C55" s="48"/>
      <c r="D55" s="49"/>
      <c r="E55" s="56"/>
      <c r="F55" t="s">
        <v>74</v>
      </c>
      <c r="G55" s="48"/>
      <c r="H55" s="51"/>
      <c r="I55" s="51"/>
      <c r="J55" s="13"/>
      <c r="K55" s="10"/>
      <c r="L55" s="47" t="s">
        <v>75</v>
      </c>
      <c r="N55" s="11"/>
    </row>
    <row r="56" spans="2:14" ht="12.75" hidden="1">
      <c r="B56" s="2"/>
      <c r="C56" s="47"/>
      <c r="D56" s="55"/>
      <c r="E56" s="56"/>
      <c r="F56" s="48" t="s">
        <v>76</v>
      </c>
      <c r="G56" s="15"/>
      <c r="J56" s="13"/>
      <c r="K56" s="10"/>
      <c r="L56" s="14"/>
      <c r="M56" s="59"/>
      <c r="N56" s="11"/>
    </row>
    <row r="57" spans="1:17" ht="12.75" hidden="1">
      <c r="A57" s="19" t="s">
        <v>3</v>
      </c>
      <c r="B57" s="19"/>
      <c r="C57" s="19"/>
      <c r="D57" s="19"/>
      <c r="E57" s="19"/>
      <c r="F57" s="19"/>
      <c r="G57" s="19" t="s">
        <v>4</v>
      </c>
      <c r="H57" s="19"/>
      <c r="I57" s="19"/>
      <c r="J57" s="19"/>
      <c r="K57" s="19"/>
      <c r="L57" s="19"/>
      <c r="M57" s="19" t="s">
        <v>5</v>
      </c>
      <c r="N57" s="19"/>
      <c r="O57" s="19"/>
      <c r="P57" s="19"/>
      <c r="Q57" s="19"/>
    </row>
    <row r="58" spans="1:17" ht="12.75" customHeight="1" hidden="1">
      <c r="A58" s="20" t="s">
        <v>6</v>
      </c>
      <c r="B58" s="20" t="s">
        <v>7</v>
      </c>
      <c r="C58" s="20" t="s">
        <v>8</v>
      </c>
      <c r="D58" s="20" t="s">
        <v>115</v>
      </c>
      <c r="E58" s="21" t="s">
        <v>10</v>
      </c>
      <c r="F58" s="22" t="s">
        <v>11</v>
      </c>
      <c r="G58" s="23" t="s">
        <v>12</v>
      </c>
      <c r="H58" s="23"/>
      <c r="I58" s="23"/>
      <c r="J58" s="23" t="s">
        <v>13</v>
      </c>
      <c r="K58" s="23"/>
      <c r="L58" s="23"/>
      <c r="M58" s="24" t="s">
        <v>14</v>
      </c>
      <c r="N58" s="25" t="s">
        <v>15</v>
      </c>
      <c r="O58" s="26" t="s">
        <v>16</v>
      </c>
      <c r="P58" s="27" t="s">
        <v>17</v>
      </c>
      <c r="Q58" s="28" t="s">
        <v>18</v>
      </c>
    </row>
    <row r="59" spans="1:17" ht="12.75" hidden="1">
      <c r="A59" s="20"/>
      <c r="B59" s="20"/>
      <c r="C59" s="20"/>
      <c r="D59" s="20"/>
      <c r="E59" s="21"/>
      <c r="F59" s="22"/>
      <c r="G59" s="29">
        <v>1</v>
      </c>
      <c r="H59" s="29">
        <v>2</v>
      </c>
      <c r="I59" s="30">
        <v>3</v>
      </c>
      <c r="J59" s="29">
        <v>1</v>
      </c>
      <c r="K59" s="29">
        <v>2</v>
      </c>
      <c r="L59" s="30">
        <v>3</v>
      </c>
      <c r="M59" s="24"/>
      <c r="N59" s="25"/>
      <c r="O59" s="26"/>
      <c r="P59" s="27"/>
      <c r="Q59" s="28"/>
    </row>
    <row r="60" spans="1:17" ht="12.75" hidden="1">
      <c r="A60" s="58" t="s">
        <v>116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ht="12.75" hidden="1">
      <c r="A61" s="32"/>
      <c r="B61" s="33"/>
      <c r="C61" s="34"/>
      <c r="D61" s="35"/>
      <c r="E61" s="36"/>
      <c r="F61" s="37" t="e">
        <f aca="true" t="shared" si="30" ref="F61:F64">POWER(10,(0.75194503*(LOG10(E61/175.508)*LOG10(E61/175.508))))</f>
        <v>#VALUE!</v>
      </c>
      <c r="G61" s="32"/>
      <c r="H61" s="60"/>
      <c r="I61" s="61"/>
      <c r="J61" s="32"/>
      <c r="K61" s="60"/>
      <c r="L61" s="60"/>
      <c r="M61" s="35">
        <f aca="true" t="shared" si="31" ref="M61:M64">MAX(G61:I61)</f>
        <v>0</v>
      </c>
      <c r="N61" s="35">
        <f aca="true" t="shared" si="32" ref="N61:N64">MAX(J61:L61)</f>
        <v>0</v>
      </c>
      <c r="O61" s="33">
        <f aca="true" t="shared" si="33" ref="O61:O64">M61+N61</f>
        <v>0</v>
      </c>
      <c r="P61" s="39"/>
      <c r="Q61" s="40" t="e">
        <f aca="true" t="shared" si="34" ref="Q61:Q64">O61*F61</f>
        <v>#VALUE!</v>
      </c>
    </row>
    <row r="62" spans="1:17" ht="12.75" hidden="1">
      <c r="A62" s="32"/>
      <c r="B62" s="33"/>
      <c r="C62" s="34"/>
      <c r="D62" s="35"/>
      <c r="E62" s="36"/>
      <c r="F62" s="37" t="e">
        <f t="shared" si="30"/>
        <v>#VALUE!</v>
      </c>
      <c r="G62" s="32"/>
      <c r="H62" s="60"/>
      <c r="I62" s="61"/>
      <c r="J62" s="32"/>
      <c r="K62" s="60"/>
      <c r="L62" s="60"/>
      <c r="M62" s="35">
        <f t="shared" si="31"/>
        <v>0</v>
      </c>
      <c r="N62" s="35">
        <f t="shared" si="32"/>
        <v>0</v>
      </c>
      <c r="O62" s="33">
        <f t="shared" si="33"/>
        <v>0</v>
      </c>
      <c r="P62" s="39"/>
      <c r="Q62" s="40" t="e">
        <f t="shared" si="34"/>
        <v>#VALUE!</v>
      </c>
    </row>
    <row r="63" spans="1:17" ht="12.75" hidden="1">
      <c r="A63" s="32"/>
      <c r="B63" s="33"/>
      <c r="C63" s="34"/>
      <c r="D63" s="35"/>
      <c r="E63" s="36"/>
      <c r="F63" s="37" t="e">
        <f t="shared" si="30"/>
        <v>#VALUE!</v>
      </c>
      <c r="G63" s="32"/>
      <c r="H63" s="60"/>
      <c r="I63" s="61"/>
      <c r="J63" s="32"/>
      <c r="K63" s="60"/>
      <c r="L63" s="60"/>
      <c r="M63" s="35">
        <f t="shared" si="31"/>
        <v>0</v>
      </c>
      <c r="N63" s="35">
        <f t="shared" si="32"/>
        <v>0</v>
      </c>
      <c r="O63" s="33">
        <f t="shared" si="33"/>
        <v>0</v>
      </c>
      <c r="P63" s="39"/>
      <c r="Q63" s="40" t="e">
        <f t="shared" si="34"/>
        <v>#VALUE!</v>
      </c>
    </row>
    <row r="64" spans="1:17" ht="12.75" hidden="1">
      <c r="A64" s="32"/>
      <c r="B64" s="33"/>
      <c r="C64" s="34"/>
      <c r="D64" s="35"/>
      <c r="E64" s="36"/>
      <c r="F64" s="37" t="e">
        <f t="shared" si="30"/>
        <v>#VALUE!</v>
      </c>
      <c r="G64" s="32"/>
      <c r="H64" s="60"/>
      <c r="I64" s="61"/>
      <c r="J64" s="32"/>
      <c r="K64" s="60"/>
      <c r="L64" s="60"/>
      <c r="M64" s="35">
        <f t="shared" si="31"/>
        <v>0</v>
      </c>
      <c r="N64" s="35">
        <f t="shared" si="32"/>
        <v>0</v>
      </c>
      <c r="O64" s="33">
        <f t="shared" si="33"/>
        <v>0</v>
      </c>
      <c r="P64" s="39"/>
      <c r="Q64" s="40" t="e">
        <f t="shared" si="34"/>
        <v>#VALUE!</v>
      </c>
    </row>
    <row r="65" spans="1:17" ht="12.75" hidden="1">
      <c r="A65" s="62" t="s">
        <v>117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ht="12.75" hidden="1">
      <c r="A66" s="32"/>
      <c r="B66" s="33"/>
      <c r="C66" s="34"/>
      <c r="D66" s="35"/>
      <c r="E66" s="36"/>
      <c r="F66" s="37" t="e">
        <f aca="true" t="shared" si="35" ref="F66:F71">POWER(10,(0.75194503*(LOG10(E66/175.508)*LOG10(E66/175.508))))</f>
        <v>#VALUE!</v>
      </c>
      <c r="G66" s="32"/>
      <c r="H66" s="60"/>
      <c r="I66" s="61"/>
      <c r="J66" s="32"/>
      <c r="K66" s="60"/>
      <c r="L66" s="60"/>
      <c r="M66" s="35">
        <f aca="true" t="shared" si="36" ref="M66:M71">MAX(G66:I66)</f>
        <v>0</v>
      </c>
      <c r="N66" s="35">
        <f aca="true" t="shared" si="37" ref="N66:N71">MAX(J66:L66)</f>
        <v>0</v>
      </c>
      <c r="O66" s="33">
        <f aca="true" t="shared" si="38" ref="O66:O71">M66+N66</f>
        <v>0</v>
      </c>
      <c r="P66" s="39"/>
      <c r="Q66" s="40" t="e">
        <f aca="true" t="shared" si="39" ref="Q66:Q71">O66*F66</f>
        <v>#VALUE!</v>
      </c>
    </row>
    <row r="67" spans="1:17" ht="12.75" hidden="1">
      <c r="A67" s="32"/>
      <c r="B67" s="33"/>
      <c r="C67" s="34"/>
      <c r="D67" s="35"/>
      <c r="E67" s="36"/>
      <c r="F67" s="37" t="e">
        <f t="shared" si="35"/>
        <v>#VALUE!</v>
      </c>
      <c r="G67" s="32"/>
      <c r="H67" s="60"/>
      <c r="I67" s="61"/>
      <c r="J67" s="32"/>
      <c r="K67" s="60"/>
      <c r="L67" s="60"/>
      <c r="M67" s="35">
        <f t="shared" si="36"/>
        <v>0</v>
      </c>
      <c r="N67" s="35">
        <f t="shared" si="37"/>
        <v>0</v>
      </c>
      <c r="O67" s="33">
        <f t="shared" si="38"/>
        <v>0</v>
      </c>
      <c r="P67" s="39"/>
      <c r="Q67" s="40" t="e">
        <f t="shared" si="39"/>
        <v>#VALUE!</v>
      </c>
    </row>
    <row r="68" spans="1:17" ht="12.75" hidden="1">
      <c r="A68" s="32"/>
      <c r="B68" s="33"/>
      <c r="C68" s="34"/>
      <c r="D68" s="35"/>
      <c r="E68" s="36"/>
      <c r="F68" s="37" t="e">
        <f t="shared" si="35"/>
        <v>#VALUE!</v>
      </c>
      <c r="G68" s="32"/>
      <c r="H68" s="60"/>
      <c r="I68" s="61"/>
      <c r="J68" s="32"/>
      <c r="K68" s="60"/>
      <c r="L68" s="60"/>
      <c r="M68" s="35">
        <f t="shared" si="36"/>
        <v>0</v>
      </c>
      <c r="N68" s="35">
        <f t="shared" si="37"/>
        <v>0</v>
      </c>
      <c r="O68" s="33">
        <f t="shared" si="38"/>
        <v>0</v>
      </c>
      <c r="P68" s="39"/>
      <c r="Q68" s="40" t="e">
        <f t="shared" si="39"/>
        <v>#VALUE!</v>
      </c>
    </row>
    <row r="69" spans="1:17" ht="12.75" hidden="1">
      <c r="A69" s="32"/>
      <c r="B69" s="33"/>
      <c r="C69" s="34"/>
      <c r="D69" s="35"/>
      <c r="E69" s="36"/>
      <c r="F69" s="37" t="e">
        <f t="shared" si="35"/>
        <v>#VALUE!</v>
      </c>
      <c r="G69" s="32"/>
      <c r="H69" s="60"/>
      <c r="I69" s="61"/>
      <c r="J69" s="32"/>
      <c r="K69" s="60"/>
      <c r="L69" s="60"/>
      <c r="M69" s="35">
        <f t="shared" si="36"/>
        <v>0</v>
      </c>
      <c r="N69" s="35">
        <f t="shared" si="37"/>
        <v>0</v>
      </c>
      <c r="O69" s="33">
        <f t="shared" si="38"/>
        <v>0</v>
      </c>
      <c r="P69" s="39"/>
      <c r="Q69" s="40" t="e">
        <f t="shared" si="39"/>
        <v>#VALUE!</v>
      </c>
    </row>
    <row r="70" spans="1:17" ht="12.75" hidden="1">
      <c r="A70" s="32"/>
      <c r="B70" s="33"/>
      <c r="C70" s="34"/>
      <c r="D70" s="35"/>
      <c r="E70" s="36"/>
      <c r="F70" s="37" t="e">
        <f t="shared" si="35"/>
        <v>#VALUE!</v>
      </c>
      <c r="G70" s="32"/>
      <c r="H70" s="60"/>
      <c r="I70" s="61"/>
      <c r="J70" s="32"/>
      <c r="K70" s="60"/>
      <c r="L70" s="60"/>
      <c r="M70" s="35">
        <f t="shared" si="36"/>
        <v>0</v>
      </c>
      <c r="N70" s="35">
        <f t="shared" si="37"/>
        <v>0</v>
      </c>
      <c r="O70" s="33">
        <f t="shared" si="38"/>
        <v>0</v>
      </c>
      <c r="P70" s="39"/>
      <c r="Q70" s="40" t="e">
        <f t="shared" si="39"/>
        <v>#VALUE!</v>
      </c>
    </row>
    <row r="71" spans="1:17" ht="12.75" hidden="1">
      <c r="A71" s="32"/>
      <c r="B71" s="33"/>
      <c r="C71" s="34"/>
      <c r="D71" s="35"/>
      <c r="E71" s="36"/>
      <c r="F71" s="37" t="e">
        <f t="shared" si="35"/>
        <v>#VALUE!</v>
      </c>
      <c r="G71" s="32"/>
      <c r="H71" s="60"/>
      <c r="I71" s="61"/>
      <c r="J71" s="32"/>
      <c r="K71" s="60"/>
      <c r="L71" s="60"/>
      <c r="M71" s="35">
        <f t="shared" si="36"/>
        <v>0</v>
      </c>
      <c r="N71" s="35">
        <f t="shared" si="37"/>
        <v>0</v>
      </c>
      <c r="O71" s="33">
        <f t="shared" si="38"/>
        <v>0</v>
      </c>
      <c r="P71" s="39"/>
      <c r="Q71" s="40" t="e">
        <f t="shared" si="39"/>
        <v>#VALUE!</v>
      </c>
    </row>
    <row r="72" spans="1:17" ht="12.75" hidden="1">
      <c r="A72" s="55"/>
      <c r="B72" s="55"/>
      <c r="C72" s="55"/>
      <c r="D72" s="63"/>
      <c r="E72" s="64"/>
      <c r="F72" s="65"/>
      <c r="G72" s="55"/>
      <c r="H72" s="66"/>
      <c r="I72" s="63"/>
      <c r="J72" s="55"/>
      <c r="K72" s="66"/>
      <c r="L72" s="66"/>
      <c r="M72" s="63"/>
      <c r="N72" s="63"/>
      <c r="O72" s="63"/>
      <c r="P72" s="67"/>
      <c r="Q72" s="68"/>
    </row>
    <row r="73" spans="2:14" ht="12.75" hidden="1">
      <c r="B73" s="47" t="s">
        <v>69</v>
      </c>
      <c r="C73" s="48"/>
      <c r="D73" s="49"/>
      <c r="E73" s="50" t="s">
        <v>70</v>
      </c>
      <c r="F73" s="50"/>
      <c r="G73" s="48" t="s">
        <v>76</v>
      </c>
      <c r="H73" s="48"/>
      <c r="I73" s="51"/>
      <c r="J73" s="13"/>
      <c r="K73" s="52" t="s">
        <v>72</v>
      </c>
      <c r="L73" s="52"/>
      <c r="M73" s="53" t="s">
        <v>118</v>
      </c>
      <c r="N73" s="54"/>
    </row>
    <row r="74" spans="2:14" ht="12.75" hidden="1">
      <c r="B74" s="55"/>
      <c r="C74" s="48"/>
      <c r="D74" s="49"/>
      <c r="E74" s="56"/>
      <c r="F74" s="14"/>
      <c r="G74" s="48" t="s">
        <v>119</v>
      </c>
      <c r="H74" s="48"/>
      <c r="I74" s="51"/>
      <c r="J74" s="13"/>
      <c r="K74" s="10"/>
      <c r="L74" s="47" t="s">
        <v>75</v>
      </c>
      <c r="M74" s="53"/>
      <c r="N74" s="11"/>
    </row>
    <row r="75" spans="2:14" ht="12.75" hidden="1">
      <c r="B75" s="57"/>
      <c r="C75" s="48"/>
      <c r="D75" s="49"/>
      <c r="E75" s="56"/>
      <c r="F75" s="14"/>
      <c r="G75" t="s">
        <v>71</v>
      </c>
      <c r="H75" s="15"/>
      <c r="J75" s="13"/>
      <c r="K75" s="13"/>
      <c r="N75" s="11"/>
    </row>
    <row r="76" spans="2:11" ht="12.75" hidden="1">
      <c r="B76" s="57"/>
      <c r="C76" s="48"/>
      <c r="D76" s="49"/>
      <c r="E76" s="56"/>
      <c r="F76" s="14"/>
      <c r="G76" s="48"/>
      <c r="H76" s="15"/>
      <c r="J76" s="13"/>
      <c r="K76" s="13"/>
    </row>
    <row r="77" spans="1:11" ht="12.75" hidden="1">
      <c r="A77" s="10"/>
      <c r="B77" s="2"/>
      <c r="E77" s="69"/>
      <c r="G77" s="47"/>
      <c r="H77" s="15"/>
      <c r="J77" s="13"/>
      <c r="K77" s="13"/>
    </row>
    <row r="78" spans="1:17" ht="12.75" hidden="1">
      <c r="A78" s="19" t="s">
        <v>3</v>
      </c>
      <c r="B78" s="19"/>
      <c r="C78" s="19"/>
      <c r="D78" s="19"/>
      <c r="E78" s="19"/>
      <c r="F78" s="19"/>
      <c r="G78" s="70" t="s">
        <v>4</v>
      </c>
      <c r="H78" s="70"/>
      <c r="I78" s="70"/>
      <c r="J78" s="70"/>
      <c r="K78" s="70"/>
      <c r="L78" s="70"/>
      <c r="M78" s="19" t="s">
        <v>5</v>
      </c>
      <c r="N78" s="19"/>
      <c r="O78" s="19"/>
      <c r="P78" s="19"/>
      <c r="Q78" s="19"/>
    </row>
    <row r="79" spans="1:17" ht="12.75" customHeight="1" hidden="1">
      <c r="A79" s="20" t="s">
        <v>6</v>
      </c>
      <c r="B79" s="20" t="s">
        <v>7</v>
      </c>
      <c r="C79" s="20" t="s">
        <v>8</v>
      </c>
      <c r="D79" s="20" t="s">
        <v>115</v>
      </c>
      <c r="E79" s="21" t="s">
        <v>10</v>
      </c>
      <c r="F79" s="22" t="s">
        <v>11</v>
      </c>
      <c r="G79" s="23" t="s">
        <v>12</v>
      </c>
      <c r="H79" s="23"/>
      <c r="I79" s="23"/>
      <c r="J79" s="23" t="s">
        <v>13</v>
      </c>
      <c r="K79" s="23"/>
      <c r="L79" s="23"/>
      <c r="M79" s="24" t="s">
        <v>14</v>
      </c>
      <c r="N79" s="25" t="s">
        <v>15</v>
      </c>
      <c r="O79" s="26" t="s">
        <v>16</v>
      </c>
      <c r="P79" s="27" t="s">
        <v>17</v>
      </c>
      <c r="Q79" s="21" t="s">
        <v>120</v>
      </c>
    </row>
    <row r="80" spans="1:17" ht="12.75" hidden="1">
      <c r="A80" s="20"/>
      <c r="B80" s="20"/>
      <c r="C80" s="20"/>
      <c r="D80" s="20"/>
      <c r="E80" s="21"/>
      <c r="F80" s="22"/>
      <c r="G80" s="71">
        <v>1</v>
      </c>
      <c r="H80" s="71">
        <v>2</v>
      </c>
      <c r="I80" s="72">
        <v>3</v>
      </c>
      <c r="J80" s="71">
        <v>1</v>
      </c>
      <c r="K80" s="71">
        <v>2</v>
      </c>
      <c r="L80" s="72">
        <v>3</v>
      </c>
      <c r="M80" s="24"/>
      <c r="N80" s="25"/>
      <c r="O80" s="26"/>
      <c r="P80" s="27"/>
      <c r="Q80" s="21"/>
    </row>
    <row r="81" spans="1:17" ht="12.75" hidden="1">
      <c r="A81" s="73" t="s">
        <v>121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</row>
    <row r="82" spans="1:17" ht="12.75" hidden="1">
      <c r="A82" s="32"/>
      <c r="B82" s="33"/>
      <c r="C82" s="34"/>
      <c r="D82" s="35"/>
      <c r="E82" s="36"/>
      <c r="F82" s="37" t="e">
        <f aca="true" t="shared" si="40" ref="F82:F84">POWER(10,(0.75194503*(LOG10(E82/175.508)*LOG10(E82/175.508))))</f>
        <v>#VALUE!</v>
      </c>
      <c r="G82" s="61"/>
      <c r="H82" s="60"/>
      <c r="I82" s="61"/>
      <c r="J82" s="32"/>
      <c r="K82" s="60"/>
      <c r="L82" s="60"/>
      <c r="M82" s="35">
        <f aca="true" t="shared" si="41" ref="M82:M84">MAX(G82:I82)</f>
        <v>0</v>
      </c>
      <c r="N82" s="35">
        <f aca="true" t="shared" si="42" ref="N82:N84">MAX(J82:L82)</f>
        <v>0</v>
      </c>
      <c r="O82" s="33">
        <f aca="true" t="shared" si="43" ref="O82:O84">M82+N82</f>
        <v>0</v>
      </c>
      <c r="P82" s="39"/>
      <c r="Q82" s="40" t="e">
        <f aca="true" t="shared" si="44" ref="Q82:Q84">O82*F82</f>
        <v>#VALUE!</v>
      </c>
    </row>
    <row r="83" spans="1:17" ht="12.75" hidden="1">
      <c r="A83" s="32"/>
      <c r="B83" s="33"/>
      <c r="C83" s="34"/>
      <c r="D83" s="35"/>
      <c r="E83" s="36"/>
      <c r="F83" s="74" t="e">
        <f t="shared" si="40"/>
        <v>#VALUE!</v>
      </c>
      <c r="G83" s="75"/>
      <c r="H83" s="76"/>
      <c r="I83" s="77"/>
      <c r="J83" s="75"/>
      <c r="K83" s="76"/>
      <c r="L83" s="76"/>
      <c r="M83" s="78">
        <f t="shared" si="41"/>
        <v>0</v>
      </c>
      <c r="N83" s="78">
        <f t="shared" si="42"/>
        <v>0</v>
      </c>
      <c r="O83" s="79">
        <f t="shared" si="43"/>
        <v>0</v>
      </c>
      <c r="P83" s="80"/>
      <c r="Q83" s="81" t="e">
        <f t="shared" si="44"/>
        <v>#VALUE!</v>
      </c>
    </row>
    <row r="84" spans="1:17" ht="12.75" hidden="1">
      <c r="A84" s="32"/>
      <c r="B84" s="33"/>
      <c r="C84" s="34"/>
      <c r="D84" s="35"/>
      <c r="E84" s="36"/>
      <c r="F84" s="74" t="e">
        <f t="shared" si="40"/>
        <v>#VALUE!</v>
      </c>
      <c r="G84" s="77"/>
      <c r="H84" s="76"/>
      <c r="I84" s="77"/>
      <c r="J84" s="77"/>
      <c r="K84" s="76"/>
      <c r="L84" s="76"/>
      <c r="M84" s="78">
        <f t="shared" si="41"/>
        <v>0</v>
      </c>
      <c r="N84" s="78">
        <f t="shared" si="42"/>
        <v>0</v>
      </c>
      <c r="O84" s="79">
        <f t="shared" si="43"/>
        <v>0</v>
      </c>
      <c r="P84" s="80"/>
      <c r="Q84" s="81" t="e">
        <f t="shared" si="44"/>
        <v>#VALUE!</v>
      </c>
    </row>
    <row r="85" spans="1:17" ht="12.75" hidden="1">
      <c r="A85" s="62" t="s">
        <v>122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1:17" ht="12.75" hidden="1">
      <c r="A86" s="75"/>
      <c r="B86" s="82"/>
      <c r="C86" s="83"/>
      <c r="D86" s="78"/>
      <c r="E86" s="84"/>
      <c r="F86" s="74" t="e">
        <f aca="true" t="shared" si="45" ref="F86:F88">POWER(10,(0.75194503*(LOG10(E86/175.508)*LOG10(E86/175.508))))</f>
        <v>#VALUE!</v>
      </c>
      <c r="G86" s="75"/>
      <c r="H86" s="76"/>
      <c r="I86" s="77"/>
      <c r="J86" s="75"/>
      <c r="K86" s="76"/>
      <c r="L86" s="76"/>
      <c r="M86" s="78">
        <f aca="true" t="shared" si="46" ref="M86:M88">MAX(G86:I86)</f>
        <v>0</v>
      </c>
      <c r="N86" s="78">
        <f aca="true" t="shared" si="47" ref="N86:N88">MAX(J86:L86)</f>
        <v>0</v>
      </c>
      <c r="O86" s="79">
        <f aca="true" t="shared" si="48" ref="O86:O88">M86+N86</f>
        <v>0</v>
      </c>
      <c r="P86" s="80"/>
      <c r="Q86" s="81" t="e">
        <f aca="true" t="shared" si="49" ref="Q86:Q88">O86*F86</f>
        <v>#VALUE!</v>
      </c>
    </row>
    <row r="87" spans="1:17" ht="12.75" hidden="1">
      <c r="A87" s="32"/>
      <c r="B87" s="33"/>
      <c r="C87" s="34"/>
      <c r="D87" s="35"/>
      <c r="E87" s="36"/>
      <c r="F87" s="37" t="e">
        <f t="shared" si="45"/>
        <v>#VALUE!</v>
      </c>
      <c r="G87" s="61"/>
      <c r="H87" s="60"/>
      <c r="I87" s="61"/>
      <c r="J87" s="32"/>
      <c r="K87" s="60"/>
      <c r="L87" s="60"/>
      <c r="M87" s="35">
        <f t="shared" si="46"/>
        <v>0</v>
      </c>
      <c r="N87" s="35">
        <f t="shared" si="47"/>
        <v>0</v>
      </c>
      <c r="O87" s="33">
        <f t="shared" si="48"/>
        <v>0</v>
      </c>
      <c r="P87" s="39"/>
      <c r="Q87" s="40" t="e">
        <f t="shared" si="49"/>
        <v>#VALUE!</v>
      </c>
    </row>
    <row r="88" spans="1:17" ht="12.75" hidden="1">
      <c r="A88" s="32"/>
      <c r="B88" s="33"/>
      <c r="C88" s="34"/>
      <c r="D88" s="35"/>
      <c r="E88" s="36"/>
      <c r="F88" s="74" t="e">
        <f t="shared" si="45"/>
        <v>#VALUE!</v>
      </c>
      <c r="G88" s="75"/>
      <c r="H88" s="76"/>
      <c r="I88" s="77"/>
      <c r="J88" s="77"/>
      <c r="K88" s="76"/>
      <c r="L88" s="76"/>
      <c r="M88" s="78">
        <f t="shared" si="46"/>
        <v>0</v>
      </c>
      <c r="N88" s="78">
        <f t="shared" si="47"/>
        <v>0</v>
      </c>
      <c r="O88" s="79">
        <f t="shared" si="48"/>
        <v>0</v>
      </c>
      <c r="P88" s="80"/>
      <c r="Q88" s="81" t="e">
        <f t="shared" si="49"/>
        <v>#VALUE!</v>
      </c>
    </row>
    <row r="89" spans="1:17" ht="12.75" hidden="1">
      <c r="A89" s="73" t="s">
        <v>123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</row>
    <row r="90" spans="1:17" ht="12.75" hidden="1">
      <c r="A90" s="32"/>
      <c r="B90" s="33"/>
      <c r="C90" s="34"/>
      <c r="D90" s="35"/>
      <c r="E90" s="36"/>
      <c r="F90" s="37" t="e">
        <f aca="true" t="shared" si="50" ref="F90:F92">POWER(10,(0.75194503*(LOG10(E90/175.508)*LOG10(E90/175.508))))</f>
        <v>#VALUE!</v>
      </c>
      <c r="G90" s="61"/>
      <c r="H90" s="60"/>
      <c r="I90" s="61"/>
      <c r="J90" s="32"/>
      <c r="K90" s="60"/>
      <c r="L90" s="60"/>
      <c r="M90" s="35">
        <f aca="true" t="shared" si="51" ref="M90:M92">MAX(G90:I90)</f>
        <v>0</v>
      </c>
      <c r="N90" s="35">
        <f aca="true" t="shared" si="52" ref="N90:N92">MAX(J90:L90)</f>
        <v>0</v>
      </c>
      <c r="O90" s="33">
        <f aca="true" t="shared" si="53" ref="O90:O92">M90+N90</f>
        <v>0</v>
      </c>
      <c r="P90" s="39"/>
      <c r="Q90" s="40" t="e">
        <f aca="true" t="shared" si="54" ref="Q90:Q92">O90*F90</f>
        <v>#VALUE!</v>
      </c>
    </row>
    <row r="91" spans="1:17" ht="12.75" hidden="1">
      <c r="A91" s="32"/>
      <c r="B91" s="33"/>
      <c r="C91" s="34"/>
      <c r="D91" s="35"/>
      <c r="E91" s="36"/>
      <c r="F91" s="74" t="e">
        <f t="shared" si="50"/>
        <v>#VALUE!</v>
      </c>
      <c r="G91" s="75"/>
      <c r="H91" s="76"/>
      <c r="I91" s="77"/>
      <c r="J91" s="75"/>
      <c r="K91" s="76"/>
      <c r="L91" s="76"/>
      <c r="M91" s="78">
        <f t="shared" si="51"/>
        <v>0</v>
      </c>
      <c r="N91" s="78">
        <f t="shared" si="52"/>
        <v>0</v>
      </c>
      <c r="O91" s="79">
        <f t="shared" si="53"/>
        <v>0</v>
      </c>
      <c r="P91" s="80"/>
      <c r="Q91" s="81" t="e">
        <f t="shared" si="54"/>
        <v>#VALUE!</v>
      </c>
    </row>
    <row r="92" spans="1:17" ht="12.75" hidden="1">
      <c r="A92" s="32"/>
      <c r="B92" s="33"/>
      <c r="C92" s="34"/>
      <c r="D92" s="35"/>
      <c r="E92" s="36"/>
      <c r="F92" s="74" t="e">
        <f t="shared" si="50"/>
        <v>#VALUE!</v>
      </c>
      <c r="G92" s="77"/>
      <c r="H92" s="76"/>
      <c r="I92" s="77"/>
      <c r="J92" s="75"/>
      <c r="K92" s="76"/>
      <c r="L92" s="76"/>
      <c r="M92" s="78">
        <f t="shared" si="51"/>
        <v>0</v>
      </c>
      <c r="N92" s="78">
        <f t="shared" si="52"/>
        <v>0</v>
      </c>
      <c r="O92" s="79">
        <f t="shared" si="53"/>
        <v>0</v>
      </c>
      <c r="P92" s="80"/>
      <c r="Q92" s="81" t="e">
        <f t="shared" si="54"/>
        <v>#VALUE!</v>
      </c>
    </row>
    <row r="93" spans="1:17" ht="12.75" hidden="1">
      <c r="A93" s="55"/>
      <c r="B93" s="63"/>
      <c r="C93" s="55"/>
      <c r="D93" s="63"/>
      <c r="E93" s="64"/>
      <c r="F93" s="65"/>
      <c r="G93" s="63"/>
      <c r="H93" s="66"/>
      <c r="I93" s="63"/>
      <c r="J93" s="55"/>
      <c r="K93" s="66"/>
      <c r="L93" s="66"/>
      <c r="M93" s="63"/>
      <c r="N93" s="63"/>
      <c r="O93" s="63"/>
      <c r="P93" s="67" t="s">
        <v>124</v>
      </c>
      <c r="Q93" s="68"/>
    </row>
    <row r="94" spans="2:14" ht="12.75" hidden="1">
      <c r="B94" s="47" t="s">
        <v>69</v>
      </c>
      <c r="C94" s="48"/>
      <c r="D94" s="49"/>
      <c r="E94" s="50" t="s">
        <v>70</v>
      </c>
      <c r="F94" s="50"/>
      <c r="G94" s="48" t="s">
        <v>76</v>
      </c>
      <c r="H94" s="48"/>
      <c r="I94" s="51"/>
      <c r="J94" s="13"/>
      <c r="K94" s="52" t="s">
        <v>72</v>
      </c>
      <c r="L94" s="52"/>
      <c r="M94" s="53" t="s">
        <v>118</v>
      </c>
      <c r="N94" s="54"/>
    </row>
    <row r="95" spans="2:14" ht="12.75" hidden="1">
      <c r="B95" s="55"/>
      <c r="C95" s="48"/>
      <c r="D95" s="49"/>
      <c r="E95" s="56"/>
      <c r="F95" s="14"/>
      <c r="G95" s="48" t="s">
        <v>119</v>
      </c>
      <c r="H95" s="48"/>
      <c r="I95" s="51"/>
      <c r="J95" s="13"/>
      <c r="K95" s="10"/>
      <c r="L95" s="47" t="s">
        <v>75</v>
      </c>
      <c r="M95" s="53"/>
      <c r="N95" s="11"/>
    </row>
    <row r="96" spans="2:11" ht="12.75" hidden="1">
      <c r="B96" s="57"/>
      <c r="C96" s="48"/>
      <c r="D96" s="49"/>
      <c r="E96" s="56"/>
      <c r="F96" s="14"/>
      <c r="G96" t="s">
        <v>71</v>
      </c>
      <c r="H96" s="15"/>
      <c r="J96" s="13"/>
      <c r="K96" s="13"/>
    </row>
    <row r="97" spans="2:11" ht="12.75">
      <c r="B97" s="57"/>
      <c r="C97" s="48"/>
      <c r="D97" s="49"/>
      <c r="E97" s="56"/>
      <c r="F97" s="48" t="s">
        <v>76</v>
      </c>
      <c r="G97" s="15"/>
      <c r="J97" s="13"/>
      <c r="K97" s="13"/>
    </row>
    <row r="98" spans="1:5" ht="12.75">
      <c r="A98" s="55"/>
      <c r="B98" s="85"/>
      <c r="C98" s="86"/>
      <c r="E98" s="87"/>
    </row>
    <row r="99" ht="12.75">
      <c r="A99" t="s">
        <v>125</v>
      </c>
    </row>
    <row r="101" spans="1:3" ht="12.75">
      <c r="A101" s="88"/>
      <c r="B101" s="88" t="s">
        <v>126</v>
      </c>
      <c r="C101" s="88"/>
    </row>
    <row r="102" spans="1:3" ht="12.75">
      <c r="A102" s="89" t="s">
        <v>17</v>
      </c>
      <c r="B102" s="89" t="s">
        <v>7</v>
      </c>
      <c r="C102" s="89" t="s">
        <v>18</v>
      </c>
    </row>
    <row r="103" spans="1:5" ht="12.75">
      <c r="A103" s="55">
        <v>1</v>
      </c>
      <c r="B103" s="55" t="s">
        <v>113</v>
      </c>
      <c r="C103" s="68">
        <v>259.73</v>
      </c>
      <c r="D103" s="90"/>
      <c r="E103" s="91"/>
    </row>
    <row r="104" spans="1:5" ht="12.75">
      <c r="A104" s="55">
        <v>2</v>
      </c>
      <c r="B104" s="55" t="s">
        <v>108</v>
      </c>
      <c r="C104" s="68">
        <v>211.05</v>
      </c>
      <c r="D104" s="90"/>
      <c r="E104" s="91"/>
    </row>
    <row r="105" spans="1:5" ht="12.75">
      <c r="A105" s="55">
        <v>3</v>
      </c>
      <c r="B105" s="55" t="s">
        <v>78</v>
      </c>
      <c r="C105" s="68">
        <v>152.27</v>
      </c>
      <c r="D105" s="90"/>
      <c r="E105" s="91"/>
    </row>
    <row r="106" spans="1:5" ht="12.75">
      <c r="A106" s="55">
        <v>4</v>
      </c>
      <c r="B106" s="55" t="s">
        <v>81</v>
      </c>
      <c r="C106" s="68">
        <v>135.33</v>
      </c>
      <c r="D106" s="90"/>
      <c r="E106" s="91"/>
    </row>
    <row r="107" spans="1:5" ht="12.75">
      <c r="A107" s="55">
        <v>5</v>
      </c>
      <c r="B107" s="55" t="s">
        <v>86</v>
      </c>
      <c r="C107" s="68">
        <v>134.22</v>
      </c>
      <c r="D107" s="90"/>
      <c r="E107" s="91"/>
    </row>
    <row r="108" spans="1:5" ht="12.75">
      <c r="A108" s="55">
        <v>6</v>
      </c>
      <c r="B108" s="55" t="s">
        <v>93</v>
      </c>
      <c r="C108" s="68">
        <v>133.28</v>
      </c>
      <c r="D108" s="90"/>
      <c r="E108" s="91"/>
    </row>
    <row r="109" spans="1:5" ht="12.75">
      <c r="A109" s="55">
        <v>7</v>
      </c>
      <c r="B109" s="55" t="s">
        <v>100</v>
      </c>
      <c r="C109" s="68">
        <v>128.35</v>
      </c>
      <c r="D109" s="90"/>
      <c r="E109" s="91"/>
    </row>
    <row r="110" spans="1:5" ht="12.75">
      <c r="A110" s="55">
        <v>8</v>
      </c>
      <c r="B110" s="55" t="s">
        <v>89</v>
      </c>
      <c r="C110" s="68">
        <v>125.26</v>
      </c>
      <c r="D110" s="90"/>
      <c r="E110" s="91"/>
    </row>
    <row r="111" spans="1:5" ht="12.75">
      <c r="A111" s="55">
        <v>9</v>
      </c>
      <c r="B111" s="55" t="s">
        <v>102</v>
      </c>
      <c r="C111" s="68">
        <v>118.7</v>
      </c>
      <c r="D111" s="90"/>
      <c r="E111" s="91"/>
    </row>
    <row r="112" spans="1:5" ht="12.75">
      <c r="A112" s="55">
        <v>10</v>
      </c>
      <c r="B112" s="55" t="s">
        <v>99</v>
      </c>
      <c r="C112" s="68">
        <v>110.68</v>
      </c>
      <c r="D112" s="90"/>
      <c r="E112" s="91"/>
    </row>
    <row r="113" spans="1:5" ht="12.75">
      <c r="A113" s="55">
        <v>11</v>
      </c>
      <c r="B113" s="55" t="s">
        <v>105</v>
      </c>
      <c r="C113" s="68">
        <v>103.03</v>
      </c>
      <c r="D113" s="90"/>
      <c r="E113" s="91"/>
    </row>
    <row r="114" spans="1:5" ht="12" customHeight="1">
      <c r="A114" s="55">
        <v>12</v>
      </c>
      <c r="B114" s="55" t="s">
        <v>96</v>
      </c>
      <c r="C114" s="68">
        <v>82.03</v>
      </c>
      <c r="D114" s="41"/>
      <c r="E114" s="92"/>
    </row>
    <row r="115" spans="1:5" ht="12.75">
      <c r="A115" s="88"/>
      <c r="B115" s="88" t="s">
        <v>127</v>
      </c>
      <c r="C115" s="88"/>
      <c r="D115" s="41"/>
      <c r="E115" s="92"/>
    </row>
    <row r="116" spans="1:5" ht="12.75">
      <c r="A116" s="89" t="s">
        <v>17</v>
      </c>
      <c r="B116" s="89" t="s">
        <v>7</v>
      </c>
      <c r="C116" s="89" t="s">
        <v>18</v>
      </c>
      <c r="D116" s="41"/>
      <c r="E116" s="92"/>
    </row>
    <row r="117" spans="1:5" ht="12.75">
      <c r="A117" s="55">
        <v>1</v>
      </c>
      <c r="B117" s="63" t="s">
        <v>42</v>
      </c>
      <c r="C117" s="68">
        <v>136.88</v>
      </c>
      <c r="D117" s="90"/>
      <c r="E117" s="91"/>
    </row>
    <row r="118" spans="1:5" ht="12.75">
      <c r="A118" s="55">
        <v>2</v>
      </c>
      <c r="B118" s="55" t="s">
        <v>47</v>
      </c>
      <c r="C118" s="68">
        <v>136.3</v>
      </c>
      <c r="D118" s="90"/>
      <c r="E118" s="91"/>
    </row>
    <row r="119" spans="1:5" ht="12.75">
      <c r="A119" s="55">
        <v>3</v>
      </c>
      <c r="B119" s="55" t="s">
        <v>66</v>
      </c>
      <c r="C119" s="68">
        <v>126.47</v>
      </c>
      <c r="D119" s="90"/>
      <c r="E119" s="91"/>
    </row>
    <row r="120" spans="1:5" ht="12.75">
      <c r="A120" s="55">
        <v>4</v>
      </c>
      <c r="B120" s="55" t="s">
        <v>36</v>
      </c>
      <c r="C120" s="68">
        <v>119.29</v>
      </c>
      <c r="D120" s="90"/>
      <c r="E120" s="91"/>
    </row>
    <row r="121" spans="1:5" ht="12.75">
      <c r="A121" s="55">
        <v>5</v>
      </c>
      <c r="B121" s="55" t="s">
        <v>59</v>
      </c>
      <c r="C121" s="68">
        <v>114.54</v>
      </c>
      <c r="D121" s="90"/>
      <c r="E121" s="91"/>
    </row>
    <row r="122" spans="1:5" ht="12.75">
      <c r="A122" s="55">
        <v>6</v>
      </c>
      <c r="B122" s="55" t="s">
        <v>31</v>
      </c>
      <c r="C122" s="68">
        <v>113.54</v>
      </c>
      <c r="D122" s="90"/>
      <c r="E122" s="91"/>
    </row>
    <row r="123" spans="1:5" ht="12.75">
      <c r="A123" s="55">
        <v>7</v>
      </c>
      <c r="B123" s="55" t="s">
        <v>63</v>
      </c>
      <c r="C123" s="68">
        <v>112.02</v>
      </c>
      <c r="D123" s="90"/>
      <c r="E123" s="91"/>
    </row>
    <row r="124" spans="1:5" ht="12.75">
      <c r="A124" s="55">
        <v>8</v>
      </c>
      <c r="B124" s="55" t="s">
        <v>54</v>
      </c>
      <c r="C124" s="68">
        <v>101.67</v>
      </c>
      <c r="D124" s="90"/>
      <c r="E124" s="91"/>
    </row>
    <row r="125" spans="1:5" ht="12.75">
      <c r="A125" s="55">
        <v>9</v>
      </c>
      <c r="B125" s="55" t="s">
        <v>38</v>
      </c>
      <c r="C125" s="68">
        <v>96.41</v>
      </c>
      <c r="D125" s="90"/>
      <c r="E125" s="91"/>
    </row>
    <row r="126" spans="1:5" ht="12.75">
      <c r="A126" s="55">
        <v>10</v>
      </c>
      <c r="B126" s="55" t="s">
        <v>128</v>
      </c>
      <c r="C126" s="68">
        <v>86.05</v>
      </c>
      <c r="D126" s="90"/>
      <c r="E126" s="91"/>
    </row>
    <row r="127" spans="1:5" ht="12.75">
      <c r="A127" s="10">
        <v>11</v>
      </c>
      <c r="B127" s="55" t="s">
        <v>51</v>
      </c>
      <c r="C127" s="68">
        <v>69.8</v>
      </c>
      <c r="D127" s="90"/>
      <c r="E127" s="91"/>
    </row>
    <row r="128" spans="1:5" ht="12.75">
      <c r="A128" s="10">
        <v>12</v>
      </c>
      <c r="B128" s="55" t="s">
        <v>20</v>
      </c>
      <c r="C128" s="68">
        <v>51.11</v>
      </c>
      <c r="D128" s="90"/>
      <c r="E128" s="91"/>
    </row>
    <row r="129" spans="1:5" ht="12.75">
      <c r="A129" s="93"/>
      <c r="B129" s="94" t="s">
        <v>129</v>
      </c>
      <c r="C129" s="95" t="s">
        <v>18</v>
      </c>
      <c r="D129" s="90"/>
      <c r="E129" s="91"/>
    </row>
    <row r="130" spans="1:5" ht="12.75">
      <c r="A130" s="10">
        <v>1</v>
      </c>
      <c r="B130" s="55" t="s">
        <v>32</v>
      </c>
      <c r="C130" s="68">
        <v>39</v>
      </c>
      <c r="D130" s="90"/>
      <c r="E130" s="91"/>
    </row>
    <row r="131" spans="1:5" ht="12.75">
      <c r="A131" s="10">
        <v>2</v>
      </c>
      <c r="B131" s="55" t="s">
        <v>22</v>
      </c>
      <c r="C131" s="68">
        <v>38</v>
      </c>
      <c r="D131" s="90"/>
      <c r="E131" s="91"/>
    </row>
    <row r="132" spans="1:5" ht="12.75">
      <c r="A132" s="10">
        <v>3</v>
      </c>
      <c r="B132" s="55" t="s">
        <v>52</v>
      </c>
      <c r="C132" s="68">
        <v>28</v>
      </c>
      <c r="D132" s="90"/>
      <c r="E132" s="91"/>
    </row>
  </sheetData>
  <sheetProtection selectLockedCells="1" selectUnlockedCells="1"/>
  <mergeCells count="93">
    <mergeCell ref="A1:Q1"/>
    <mergeCell ref="E2:J2"/>
    <mergeCell ref="E3:J3"/>
    <mergeCell ref="A5:F5"/>
    <mergeCell ref="G5:L5"/>
    <mergeCell ref="M5:Q5"/>
    <mergeCell ref="A6:A7"/>
    <mergeCell ref="B6:B7"/>
    <mergeCell ref="C6:C7"/>
    <mergeCell ref="D6:D7"/>
    <mergeCell ref="E6:E7"/>
    <mergeCell ref="F6:F7"/>
    <mergeCell ref="G6:I6"/>
    <mergeCell ref="J6:L6"/>
    <mergeCell ref="M6:M7"/>
    <mergeCell ref="N6:N7"/>
    <mergeCell ref="O6:O7"/>
    <mergeCell ref="P6:P7"/>
    <mergeCell ref="Q6:Q7"/>
    <mergeCell ref="A8:Q8"/>
    <mergeCell ref="A10:Q10"/>
    <mergeCell ref="A13:Q13"/>
    <mergeCell ref="A16:Q16"/>
    <mergeCell ref="A18:Q18"/>
    <mergeCell ref="A22:Q22"/>
    <mergeCell ref="E26:F26"/>
    <mergeCell ref="K26:L26"/>
    <mergeCell ref="A30:F30"/>
    <mergeCell ref="G30:L30"/>
    <mergeCell ref="M30:Q30"/>
    <mergeCell ref="A31:A32"/>
    <mergeCell ref="B31:B32"/>
    <mergeCell ref="C31:C32"/>
    <mergeCell ref="D31:D32"/>
    <mergeCell ref="E31:E32"/>
    <mergeCell ref="F31:F32"/>
    <mergeCell ref="G31:I31"/>
    <mergeCell ref="J31:L31"/>
    <mergeCell ref="M31:M32"/>
    <mergeCell ref="N31:N32"/>
    <mergeCell ref="O31:O32"/>
    <mergeCell ref="P31:P32"/>
    <mergeCell ref="Q31:Q32"/>
    <mergeCell ref="A33:Q33"/>
    <mergeCell ref="A35:Q35"/>
    <mergeCell ref="A37:Q37"/>
    <mergeCell ref="A40:Q40"/>
    <mergeCell ref="A42:Q42"/>
    <mergeCell ref="A46:Q46"/>
    <mergeCell ref="A48:Q48"/>
    <mergeCell ref="A50:Q50"/>
    <mergeCell ref="A52:Q52"/>
    <mergeCell ref="A57:F57"/>
    <mergeCell ref="G57:L57"/>
    <mergeCell ref="M57:Q57"/>
    <mergeCell ref="A58:A59"/>
    <mergeCell ref="B58:B59"/>
    <mergeCell ref="C58:C59"/>
    <mergeCell ref="D58:D59"/>
    <mergeCell ref="E58:E59"/>
    <mergeCell ref="F58:F59"/>
    <mergeCell ref="G58:I58"/>
    <mergeCell ref="J58:L58"/>
    <mergeCell ref="M58:M59"/>
    <mergeCell ref="N58:N59"/>
    <mergeCell ref="O58:O59"/>
    <mergeCell ref="P58:P59"/>
    <mergeCell ref="Q58:Q59"/>
    <mergeCell ref="A60:Q60"/>
    <mergeCell ref="A65:Q65"/>
    <mergeCell ref="E73:F73"/>
    <mergeCell ref="K73:L73"/>
    <mergeCell ref="A78:F78"/>
    <mergeCell ref="G78:L78"/>
    <mergeCell ref="M78:Q78"/>
    <mergeCell ref="A79:A80"/>
    <mergeCell ref="B79:B80"/>
    <mergeCell ref="C79:C80"/>
    <mergeCell ref="D79:D80"/>
    <mergeCell ref="E79:E80"/>
    <mergeCell ref="F79:F80"/>
    <mergeCell ref="G79:I79"/>
    <mergeCell ref="J79:L79"/>
    <mergeCell ref="M79:M80"/>
    <mergeCell ref="N79:N80"/>
    <mergeCell ref="O79:O80"/>
    <mergeCell ref="P79:P80"/>
    <mergeCell ref="Q79:Q80"/>
    <mergeCell ref="A81:Q81"/>
    <mergeCell ref="A85:Q85"/>
    <mergeCell ref="A89:Q89"/>
    <mergeCell ref="E94:F94"/>
    <mergeCell ref="K94:L94"/>
  </mergeCells>
  <printOptions/>
  <pageMargins left="0" right="0" top="0.39375" bottom="0.39375" header="0.5118055555555555" footer="0.5118055555555555"/>
  <pageSetup horizontalDpi="300" verticalDpi="300" orientation="landscape" paperSize="9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</dc:creator>
  <cp:keywords/>
  <dc:description/>
  <cp:lastModifiedBy>Sander</cp:lastModifiedBy>
  <dcterms:created xsi:type="dcterms:W3CDTF">2018-04-21T13:20:55Z</dcterms:created>
  <dcterms:modified xsi:type="dcterms:W3CDTF">2018-04-21T13:21:08Z</dcterms:modified>
  <cp:category/>
  <cp:version/>
  <cp:contentType/>
  <cp:contentStatus/>
</cp:coreProperties>
</file>