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62" activeTab="0"/>
  </bookViews>
  <sheets>
    <sheet name="TartumaaMV2017" sheetId="1" r:id="rId1"/>
  </sheets>
  <definedNames/>
  <calcPr fullCalcOnLoad="1"/>
</workbook>
</file>

<file path=xl/sharedStrings.xml><?xml version="1.0" encoding="utf-8"?>
<sst xmlns="http://schemas.openxmlformats.org/spreadsheetml/2006/main" count="145" uniqueCount="81">
  <si>
    <t>Kõrveküla Spordihall</t>
  </si>
  <si>
    <t>Võistleja</t>
  </si>
  <si>
    <t>Võistluse käik</t>
  </si>
  <si>
    <t>Saavutatud tulemused</t>
  </si>
  <si>
    <t>Jrk nr</t>
  </si>
  <si>
    <t>Nimi</t>
  </si>
  <si>
    <t>Sünniaasta</t>
  </si>
  <si>
    <t>Klubi</t>
  </si>
  <si>
    <t>Kehakaal</t>
  </si>
  <si>
    <t>Kat.</t>
  </si>
  <si>
    <t>Koefitsient</t>
  </si>
  <si>
    <t xml:space="preserve">         Rebimine</t>
  </si>
  <si>
    <t xml:space="preserve">      Tõukamine</t>
  </si>
  <si>
    <t xml:space="preserve">  Rebimine</t>
  </si>
  <si>
    <t xml:space="preserve">  Tõukamine</t>
  </si>
  <si>
    <t xml:space="preserve">   Summa</t>
  </si>
  <si>
    <t>Punktid</t>
  </si>
  <si>
    <t>Naised</t>
  </si>
  <si>
    <t>Morris Ploomipuu</t>
  </si>
  <si>
    <t>Hanna-Liisa Mat</t>
  </si>
  <si>
    <t>Mäksa</t>
  </si>
  <si>
    <t>26x</t>
  </si>
  <si>
    <t>Rasmus Musta</t>
  </si>
  <si>
    <t>Jõud Junior</t>
  </si>
  <si>
    <t>20x</t>
  </si>
  <si>
    <t>27x</t>
  </si>
  <si>
    <t>Kelly Pedak</t>
  </si>
  <si>
    <t>Merilyn Kalmus</t>
  </si>
  <si>
    <t>30x</t>
  </si>
  <si>
    <t>Anne Fljaum</t>
  </si>
  <si>
    <t>32x</t>
  </si>
  <si>
    <t>33x</t>
  </si>
  <si>
    <t>45x</t>
  </si>
  <si>
    <t>Liisbeth Rosenstein</t>
  </si>
  <si>
    <t>35x</t>
  </si>
  <si>
    <t>48x</t>
  </si>
  <si>
    <t>Claudia Casagrande</t>
  </si>
  <si>
    <t>Crossfit Tartu</t>
  </si>
  <si>
    <t>Merit Mandel</t>
  </si>
  <si>
    <t>55x</t>
  </si>
  <si>
    <t>Martta Väärälä</t>
  </si>
  <si>
    <t>Marianna Bogdanova</t>
  </si>
  <si>
    <t>40x</t>
  </si>
  <si>
    <t>Sekretär:</t>
  </si>
  <si>
    <t>Kohtunikud:</t>
  </si>
  <si>
    <t>Raido Pärl</t>
  </si>
  <si>
    <t>Rauno Karro</t>
  </si>
  <si>
    <t xml:space="preserve">Jaan Korobov </t>
  </si>
  <si>
    <t>Mehed</t>
  </si>
  <si>
    <t>Joosep Lang</t>
  </si>
  <si>
    <t>54x</t>
  </si>
  <si>
    <t>Siim Paapsi</t>
  </si>
  <si>
    <t>71x</t>
  </si>
  <si>
    <t>85x</t>
  </si>
  <si>
    <t>Alexander Moiseenko</t>
  </si>
  <si>
    <t>91x</t>
  </si>
  <si>
    <t>Markus Loide</t>
  </si>
  <si>
    <t>105x</t>
  </si>
  <si>
    <t>Jaak Peterson</t>
  </si>
  <si>
    <t>121x</t>
  </si>
  <si>
    <t>Hillar Vaino</t>
  </si>
  <si>
    <t>Jõgevamaa</t>
  </si>
  <si>
    <t>90x</t>
  </si>
  <si>
    <t>125x</t>
  </si>
  <si>
    <t>Robert Põldoja</t>
  </si>
  <si>
    <t>Jaanus Hiiemäe</t>
  </si>
  <si>
    <t>139x</t>
  </si>
  <si>
    <t>Sander Savik</t>
  </si>
  <si>
    <t>Georg Niit</t>
  </si>
  <si>
    <t>100x</t>
  </si>
  <si>
    <t>130x</t>
  </si>
  <si>
    <t>Urmas Treier</t>
  </si>
  <si>
    <t>110x</t>
  </si>
  <si>
    <t>137x</t>
  </si>
  <si>
    <t>Tartumaa meistrivõistlused</t>
  </si>
  <si>
    <t>Reelika Põdersoo</t>
  </si>
  <si>
    <t>TÜASK</t>
  </si>
  <si>
    <t>+35</t>
  </si>
  <si>
    <t>SK Jõud</t>
  </si>
  <si>
    <t>Paremusjärjestus Sinclairi punktide järgi</t>
  </si>
  <si>
    <t>Eesti noorte (U15) rekord kogusumma, Hanna-Liisa Mat, kk -32 kg, 44 kg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</si>
</sst>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"/>
    <numFmt numFmtId="173" formatCode="dddd&quot;, &quot;dd/\ mmmm\ yyyy/&quot; a&quot;"/>
    <numFmt numFmtId="174" formatCode="m/d/yyyy"/>
    <numFmt numFmtId="175" formatCode="0.0"/>
    <numFmt numFmtId="176" formatCode="0.000"/>
    <numFmt numFmtId="177" formatCode="0.00000"/>
    <numFmt numFmtId="178" formatCode="0.0000"/>
  </numFmts>
  <fonts count="42">
    <font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 style="medium">
        <color indexed="8"/>
      </right>
      <top style="medium"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8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8"/>
      </right>
      <top style="medium">
        <color indexed="63"/>
      </top>
      <bottom style="thin">
        <color indexed="63"/>
      </bottom>
    </border>
    <border>
      <left style="medium">
        <color indexed="8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2" fillId="23" borderId="3" applyNumberFormat="0" applyAlignment="0" applyProtection="0"/>
    <xf numFmtId="0" fontId="33" fillId="0" borderId="4" applyNumberFormat="0" applyFill="0" applyAlignment="0" applyProtection="0"/>
    <xf numFmtId="0" fontId="0" fillId="24" borderId="5" applyNumberFormat="0" applyFont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2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1" fillId="20" borderId="9" applyNumberFormat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72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5" fontId="0" fillId="0" borderId="0" xfId="0" applyNumberFormat="1" applyFont="1" applyFill="1" applyBorder="1" applyAlignment="1" applyProtection="1">
      <alignment horizontal="center"/>
      <protection locked="0"/>
    </xf>
    <xf numFmtId="176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33" borderId="12" xfId="0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12" xfId="0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center"/>
    </xf>
    <xf numFmtId="0" fontId="0" fillId="35" borderId="12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3" xfId="0" applyFont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175" fontId="0" fillId="0" borderId="14" xfId="0" applyNumberFormat="1" applyFont="1" applyBorder="1" applyAlignment="1" applyProtection="1">
      <alignment horizontal="center"/>
      <protection locked="0"/>
    </xf>
    <xf numFmtId="0" fontId="0" fillId="34" borderId="14" xfId="0" applyFill="1" applyBorder="1" applyAlignment="1">
      <alignment horizontal="center"/>
    </xf>
    <xf numFmtId="0" fontId="0" fillId="34" borderId="14" xfId="0" applyFont="1" applyFill="1" applyBorder="1" applyAlignment="1" applyProtection="1">
      <alignment horizontal="center"/>
      <protection locked="0"/>
    </xf>
    <xf numFmtId="0" fontId="7" fillId="35" borderId="14" xfId="0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center"/>
    </xf>
    <xf numFmtId="0" fontId="0" fillId="35" borderId="14" xfId="0" applyFont="1" applyFill="1" applyBorder="1" applyAlignment="1" applyProtection="1">
      <alignment horizontal="center"/>
      <protection locked="0"/>
    </xf>
    <xf numFmtId="0" fontId="0" fillId="35" borderId="14" xfId="0" applyFont="1" applyFill="1" applyBorder="1" applyAlignment="1">
      <alignment horizontal="center"/>
    </xf>
    <xf numFmtId="0" fontId="7" fillId="34" borderId="14" xfId="0" applyFont="1" applyFill="1" applyBorder="1" applyAlignment="1" applyProtection="1">
      <alignment horizontal="center"/>
      <protection locked="0"/>
    </xf>
    <xf numFmtId="0" fontId="0" fillId="33" borderId="14" xfId="0" applyFill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5" fontId="0" fillId="0" borderId="12" xfId="0" applyNumberFormat="1" applyFont="1" applyBorder="1" applyAlignment="1" applyProtection="1">
      <alignment horizontal="center"/>
      <protection locked="0"/>
    </xf>
    <xf numFmtId="0" fontId="0" fillId="35" borderId="12" xfId="0" applyFon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0" xfId="0" applyFont="1" applyBorder="1" applyAlignment="1" applyProtection="1">
      <alignment/>
      <protection locked="0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76" fontId="0" fillId="0" borderId="15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6" borderId="0" xfId="0" applyFill="1" applyAlignment="1">
      <alignment horizontal="center"/>
    </xf>
    <xf numFmtId="0" fontId="0" fillId="13" borderId="0" xfId="0" applyFill="1" applyAlignment="1">
      <alignment horizontal="center"/>
    </xf>
    <xf numFmtId="2" fontId="0" fillId="13" borderId="0" xfId="0" applyNumberFormat="1" applyFill="1" applyAlignment="1">
      <alignment horizontal="center"/>
    </xf>
    <xf numFmtId="2" fontId="0" fillId="6" borderId="0" xfId="0" applyNumberFormat="1" applyFill="1" applyAlignment="1">
      <alignment/>
    </xf>
    <xf numFmtId="0" fontId="1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172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49" fontId="5" fillId="36" borderId="19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37" borderId="0" xfId="0" applyFill="1" applyAlignment="1">
      <alignment horizontal="center"/>
    </xf>
    <xf numFmtId="0" fontId="0" fillId="38" borderId="0" xfId="0" applyFill="1" applyAlignment="1">
      <alignment horizontal="center"/>
    </xf>
    <xf numFmtId="0" fontId="0" fillId="39" borderId="0" xfId="0" applyFill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tabSelected="1" zoomScalePageLayoutView="0" workbookViewId="0" topLeftCell="A1">
      <selection activeCell="A25" sqref="A25:IV25"/>
    </sheetView>
  </sheetViews>
  <sheetFormatPr defaultColWidth="9.140625" defaultRowHeight="12.75"/>
  <cols>
    <col min="1" max="1" width="4.57421875" style="0" customWidth="1"/>
    <col min="2" max="2" width="22.140625" style="0" customWidth="1"/>
    <col min="3" max="3" width="9.421875" style="0" customWidth="1"/>
    <col min="4" max="4" width="13.421875" style="0" customWidth="1"/>
    <col min="5" max="5" width="7.7109375" style="0" customWidth="1"/>
    <col min="6" max="6" width="6.421875" style="0" customWidth="1"/>
    <col min="7" max="7" width="8.8515625" style="0" customWidth="1"/>
    <col min="8" max="13" width="5.140625" style="0" customWidth="1"/>
    <col min="14" max="14" width="7.421875" style="0" customWidth="1"/>
    <col min="15" max="15" width="7.8515625" style="0" customWidth="1"/>
    <col min="16" max="16" width="7.140625" style="0" customWidth="1"/>
    <col min="17" max="17" width="7.57421875" style="0" customWidth="1"/>
  </cols>
  <sheetData>
    <row r="1" spans="1:17" ht="18">
      <c r="A1" s="1"/>
      <c r="B1" s="1"/>
      <c r="C1" s="1"/>
      <c r="D1" s="1"/>
      <c r="E1" s="63" t="s">
        <v>74</v>
      </c>
      <c r="F1" s="63"/>
      <c r="G1" s="63"/>
      <c r="H1" s="63"/>
      <c r="I1" s="63"/>
      <c r="J1" s="63"/>
      <c r="K1" s="63"/>
      <c r="L1" s="2"/>
      <c r="M1" s="2"/>
      <c r="N1" s="2"/>
      <c r="O1" s="1"/>
      <c r="P1" s="1"/>
      <c r="Q1" s="1"/>
    </row>
    <row r="2" spans="1:17" ht="15.75">
      <c r="A2" s="3"/>
      <c r="C2" s="4"/>
      <c r="D2" s="5"/>
      <c r="E2" s="64">
        <v>42777</v>
      </c>
      <c r="F2" s="65"/>
      <c r="G2" s="65"/>
      <c r="H2" s="65"/>
      <c r="I2" s="65"/>
      <c r="J2" s="65"/>
      <c r="K2" s="65"/>
      <c r="L2" s="6"/>
      <c r="M2" s="5"/>
      <c r="N2" s="5"/>
      <c r="O2" s="5"/>
      <c r="P2" s="5"/>
      <c r="Q2" s="7"/>
    </row>
    <row r="3" spans="1:17" ht="15.75">
      <c r="A3" s="3"/>
      <c r="C3" s="4"/>
      <c r="D3" s="5"/>
      <c r="E3" s="66" t="s">
        <v>0</v>
      </c>
      <c r="F3" s="66"/>
      <c r="G3" s="66"/>
      <c r="H3" s="66"/>
      <c r="I3" s="66"/>
      <c r="J3" s="66"/>
      <c r="K3" s="66"/>
      <c r="L3" s="6"/>
      <c r="M3" s="5"/>
      <c r="N3" s="5"/>
      <c r="O3" s="5"/>
      <c r="P3" s="5"/>
      <c r="Q3" s="7"/>
    </row>
    <row r="4" spans="1:17" ht="13.5" thickBot="1">
      <c r="A4" s="9"/>
      <c r="E4" s="35"/>
      <c r="F4" s="35"/>
      <c r="G4" s="35"/>
      <c r="H4" s="35"/>
      <c r="I4" s="35"/>
      <c r="J4" s="35"/>
      <c r="K4" s="35"/>
      <c r="L4" s="10"/>
      <c r="M4" s="10"/>
      <c r="N4" s="11"/>
      <c r="O4" s="12"/>
      <c r="P4" s="12"/>
      <c r="Q4" s="12"/>
    </row>
    <row r="5" spans="1:17" ht="12.75">
      <c r="A5" s="67" t="s">
        <v>1</v>
      </c>
      <c r="B5" s="67"/>
      <c r="C5" s="67"/>
      <c r="D5" s="67"/>
      <c r="E5" s="67"/>
      <c r="F5" s="67"/>
      <c r="G5" s="67"/>
      <c r="H5" s="68" t="s">
        <v>2</v>
      </c>
      <c r="I5" s="68"/>
      <c r="J5" s="68"/>
      <c r="K5" s="68"/>
      <c r="L5" s="68"/>
      <c r="M5" s="68"/>
      <c r="N5" s="68" t="s">
        <v>3</v>
      </c>
      <c r="O5" s="68"/>
      <c r="P5" s="68"/>
      <c r="Q5" s="68"/>
    </row>
    <row r="6" spans="1:17" ht="12.75" customHeight="1">
      <c r="A6" s="69" t="s">
        <v>4</v>
      </c>
      <c r="B6" s="69" t="s">
        <v>5</v>
      </c>
      <c r="C6" s="69" t="s">
        <v>6</v>
      </c>
      <c r="D6" s="69" t="s">
        <v>7</v>
      </c>
      <c r="E6" s="70" t="s">
        <v>8</v>
      </c>
      <c r="F6" s="70" t="s">
        <v>9</v>
      </c>
      <c r="G6" s="71" t="s">
        <v>10</v>
      </c>
      <c r="H6" s="75" t="s">
        <v>11</v>
      </c>
      <c r="I6" s="75"/>
      <c r="J6" s="75"/>
      <c r="K6" s="76" t="s">
        <v>12</v>
      </c>
      <c r="L6" s="76"/>
      <c r="M6" s="76"/>
      <c r="N6" s="77" t="s">
        <v>13</v>
      </c>
      <c r="O6" s="78" t="s">
        <v>14</v>
      </c>
      <c r="P6" s="72" t="s">
        <v>15</v>
      </c>
      <c r="Q6" s="73" t="s">
        <v>16</v>
      </c>
    </row>
    <row r="7" spans="1:17" ht="13.5" thickBot="1">
      <c r="A7" s="69"/>
      <c r="B7" s="69"/>
      <c r="C7" s="69"/>
      <c r="D7" s="69"/>
      <c r="E7" s="70"/>
      <c r="F7" s="70"/>
      <c r="G7" s="71"/>
      <c r="H7" s="13">
        <v>1</v>
      </c>
      <c r="I7" s="13">
        <v>2</v>
      </c>
      <c r="J7" s="14">
        <v>3</v>
      </c>
      <c r="K7" s="13">
        <v>1</v>
      </c>
      <c r="L7" s="13">
        <v>2</v>
      </c>
      <c r="M7" s="14">
        <v>3</v>
      </c>
      <c r="N7" s="77"/>
      <c r="O7" s="78"/>
      <c r="P7" s="72"/>
      <c r="Q7" s="73"/>
    </row>
    <row r="8" spans="1:17" ht="12.7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</row>
    <row r="9" spans="1:17" ht="12.75">
      <c r="A9" s="46">
        <v>1</v>
      </c>
      <c r="B9" s="36" t="s">
        <v>18</v>
      </c>
      <c r="C9" s="37">
        <v>2007</v>
      </c>
      <c r="D9" s="37" t="s">
        <v>78</v>
      </c>
      <c r="E9" s="38">
        <v>29.3</v>
      </c>
      <c r="F9" s="38">
        <v>56</v>
      </c>
      <c r="G9" s="57">
        <f>POWER(10,(0.75194503*(LOG10(F9/175.508)*LOG10(F9/175.508))))</f>
        <v>1.5313404055652953</v>
      </c>
      <c r="H9" s="39">
        <v>10</v>
      </c>
      <c r="I9" s="40">
        <v>13</v>
      </c>
      <c r="J9" s="36">
        <v>16</v>
      </c>
      <c r="K9" s="36">
        <v>15</v>
      </c>
      <c r="L9" s="40">
        <v>18</v>
      </c>
      <c r="M9" s="45">
        <v>20</v>
      </c>
      <c r="N9" s="42">
        <f aca="true" t="shared" si="0" ref="N9:N19">MAX(H9:J9)</f>
        <v>16</v>
      </c>
      <c r="O9" s="42">
        <f aca="true" t="shared" si="1" ref="O9:O19">MAX(K9:M9)</f>
        <v>20</v>
      </c>
      <c r="P9" s="36">
        <f aca="true" t="shared" si="2" ref="P9:P19">N9+O9</f>
        <v>36</v>
      </c>
      <c r="Q9" s="47">
        <f aca="true" t="shared" si="3" ref="Q9:Q19">P9*G9</f>
        <v>55.12825460035063</v>
      </c>
    </row>
    <row r="10" spans="1:17" ht="12.75">
      <c r="A10" s="46">
        <v>2</v>
      </c>
      <c r="B10" s="36" t="s">
        <v>19</v>
      </c>
      <c r="C10" s="37">
        <v>2007</v>
      </c>
      <c r="D10" s="37" t="s">
        <v>20</v>
      </c>
      <c r="E10" s="38">
        <v>29.65</v>
      </c>
      <c r="F10" s="38">
        <v>48</v>
      </c>
      <c r="G10" s="57">
        <f aca="true" t="shared" si="4" ref="G10:G19">POWER(10,(0.783497476*(LOG10(F10/153.655)*LOG10(F10/153.655))))</f>
        <v>1.5850874848805911</v>
      </c>
      <c r="H10" s="39">
        <v>16</v>
      </c>
      <c r="I10" s="40">
        <v>18</v>
      </c>
      <c r="J10" s="36">
        <v>19</v>
      </c>
      <c r="K10" s="36">
        <v>23</v>
      </c>
      <c r="L10" s="40">
        <v>25</v>
      </c>
      <c r="M10" s="41" t="s">
        <v>21</v>
      </c>
      <c r="N10" s="42">
        <f t="shared" si="0"/>
        <v>19</v>
      </c>
      <c r="O10" s="42">
        <f t="shared" si="1"/>
        <v>25</v>
      </c>
      <c r="P10" s="36">
        <f t="shared" si="2"/>
        <v>44</v>
      </c>
      <c r="Q10" s="47">
        <f t="shared" si="3"/>
        <v>69.74384933474602</v>
      </c>
    </row>
    <row r="11" spans="1:17" ht="12.75">
      <c r="A11" s="46">
        <v>3</v>
      </c>
      <c r="B11" s="36" t="s">
        <v>22</v>
      </c>
      <c r="C11" s="37">
        <v>2005</v>
      </c>
      <c r="D11" s="37" t="s">
        <v>23</v>
      </c>
      <c r="E11" s="38">
        <v>38.7</v>
      </c>
      <c r="F11" s="38">
        <v>56</v>
      </c>
      <c r="G11" s="57">
        <f>POWER(10,(0.75194503*(LOG10(F11/175.508)*LOG10(F11/175.508))))</f>
        <v>1.5313404055652953</v>
      </c>
      <c r="H11" s="39">
        <v>17</v>
      </c>
      <c r="I11" s="43" t="s">
        <v>24</v>
      </c>
      <c r="J11" s="44" t="s">
        <v>24</v>
      </c>
      <c r="K11" s="36">
        <v>25</v>
      </c>
      <c r="L11" s="43" t="s">
        <v>25</v>
      </c>
      <c r="M11" s="45">
        <v>27</v>
      </c>
      <c r="N11" s="42">
        <f t="shared" si="0"/>
        <v>17</v>
      </c>
      <c r="O11" s="42">
        <f t="shared" si="1"/>
        <v>27</v>
      </c>
      <c r="P11" s="36">
        <f t="shared" si="2"/>
        <v>44</v>
      </c>
      <c r="Q11" s="47">
        <f t="shared" si="3"/>
        <v>67.37897784487299</v>
      </c>
    </row>
    <row r="12" spans="1:17" ht="12.75">
      <c r="A12" s="46">
        <v>4</v>
      </c>
      <c r="B12" s="36" t="s">
        <v>26</v>
      </c>
      <c r="C12" s="37">
        <v>2003</v>
      </c>
      <c r="D12" s="37" t="s">
        <v>23</v>
      </c>
      <c r="E12" s="38">
        <v>71.25</v>
      </c>
      <c r="F12" s="38">
        <v>63</v>
      </c>
      <c r="G12" s="57">
        <f t="shared" si="4"/>
        <v>1.3105955233834095</v>
      </c>
      <c r="H12" s="39">
        <v>20</v>
      </c>
      <c r="I12" s="40">
        <v>23</v>
      </c>
      <c r="J12" s="36">
        <v>25</v>
      </c>
      <c r="K12" s="36">
        <v>30</v>
      </c>
      <c r="L12" s="40">
        <v>33</v>
      </c>
      <c r="M12" s="45">
        <v>36</v>
      </c>
      <c r="N12" s="42">
        <f t="shared" si="0"/>
        <v>25</v>
      </c>
      <c r="O12" s="42">
        <f t="shared" si="1"/>
        <v>36</v>
      </c>
      <c r="P12" s="36">
        <f t="shared" si="2"/>
        <v>61</v>
      </c>
      <c r="Q12" s="47">
        <f t="shared" si="3"/>
        <v>79.94632692638798</v>
      </c>
    </row>
    <row r="13" spans="1:17" ht="12.75">
      <c r="A13" s="46">
        <v>5</v>
      </c>
      <c r="B13" s="36" t="s">
        <v>27</v>
      </c>
      <c r="C13" s="37">
        <v>2002</v>
      </c>
      <c r="D13" s="37" t="s">
        <v>23</v>
      </c>
      <c r="E13" s="38">
        <v>55.25</v>
      </c>
      <c r="F13" s="38">
        <v>58</v>
      </c>
      <c r="G13" s="57">
        <f t="shared" si="4"/>
        <v>1.38123988976167</v>
      </c>
      <c r="H13" s="39">
        <v>25</v>
      </c>
      <c r="I13" s="40">
        <v>28</v>
      </c>
      <c r="J13" s="44" t="s">
        <v>28</v>
      </c>
      <c r="K13" s="36">
        <v>33</v>
      </c>
      <c r="L13" s="40">
        <v>37</v>
      </c>
      <c r="M13" s="45">
        <v>40</v>
      </c>
      <c r="N13" s="42">
        <f t="shared" si="0"/>
        <v>28</v>
      </c>
      <c r="O13" s="42">
        <f t="shared" si="1"/>
        <v>40</v>
      </c>
      <c r="P13" s="36">
        <f t="shared" si="2"/>
        <v>68</v>
      </c>
      <c r="Q13" s="47">
        <f t="shared" si="3"/>
        <v>93.92431250379356</v>
      </c>
    </row>
    <row r="14" spans="1:17" ht="12.75">
      <c r="A14" s="46">
        <v>6</v>
      </c>
      <c r="B14" s="36" t="s">
        <v>29</v>
      </c>
      <c r="C14" s="37">
        <v>2000</v>
      </c>
      <c r="D14" s="37" t="s">
        <v>23</v>
      </c>
      <c r="E14" s="38">
        <v>60.3</v>
      </c>
      <c r="F14" s="38">
        <v>63</v>
      </c>
      <c r="G14" s="57">
        <f t="shared" si="4"/>
        <v>1.3105955233834095</v>
      </c>
      <c r="H14" s="39">
        <v>30</v>
      </c>
      <c r="I14" s="43" t="s">
        <v>30</v>
      </c>
      <c r="J14" s="44" t="s">
        <v>31</v>
      </c>
      <c r="K14" s="36">
        <v>40</v>
      </c>
      <c r="L14" s="40">
        <v>43</v>
      </c>
      <c r="M14" s="41" t="s">
        <v>32</v>
      </c>
      <c r="N14" s="42">
        <f t="shared" si="0"/>
        <v>30</v>
      </c>
      <c r="O14" s="42">
        <f t="shared" si="1"/>
        <v>43</v>
      </c>
      <c r="P14" s="36">
        <f t="shared" si="2"/>
        <v>73</v>
      </c>
      <c r="Q14" s="47">
        <f t="shared" si="3"/>
        <v>95.67347320698889</v>
      </c>
    </row>
    <row r="15" spans="1:17" ht="12.75">
      <c r="A15" s="46">
        <v>7</v>
      </c>
      <c r="B15" s="36" t="s">
        <v>33</v>
      </c>
      <c r="C15" s="37">
        <v>2005</v>
      </c>
      <c r="D15" s="37" t="s">
        <v>20</v>
      </c>
      <c r="E15" s="38">
        <v>58.8</v>
      </c>
      <c r="F15" s="38">
        <v>63</v>
      </c>
      <c r="G15" s="57">
        <f t="shared" si="4"/>
        <v>1.3105955233834095</v>
      </c>
      <c r="H15" s="39">
        <v>30</v>
      </c>
      <c r="I15" s="40">
        <v>34</v>
      </c>
      <c r="J15" s="44" t="s">
        <v>34</v>
      </c>
      <c r="K15" s="36">
        <v>44</v>
      </c>
      <c r="L15" s="43" t="s">
        <v>35</v>
      </c>
      <c r="M15" s="45">
        <v>50</v>
      </c>
      <c r="N15" s="42">
        <f t="shared" si="0"/>
        <v>34</v>
      </c>
      <c r="O15" s="42">
        <f t="shared" si="1"/>
        <v>50</v>
      </c>
      <c r="P15" s="36">
        <f t="shared" si="2"/>
        <v>84</v>
      </c>
      <c r="Q15" s="47">
        <f t="shared" si="3"/>
        <v>110.0900239642064</v>
      </c>
    </row>
    <row r="16" spans="1:17" ht="12.75">
      <c r="A16" s="46">
        <v>8</v>
      </c>
      <c r="B16" s="36" t="s">
        <v>36</v>
      </c>
      <c r="C16" s="37">
        <v>1996</v>
      </c>
      <c r="D16" s="37" t="s">
        <v>37</v>
      </c>
      <c r="E16" s="38">
        <v>56.9</v>
      </c>
      <c r="F16" s="38">
        <v>58</v>
      </c>
      <c r="G16" s="57">
        <f t="shared" si="4"/>
        <v>1.38123988976167</v>
      </c>
      <c r="H16" s="39">
        <v>30</v>
      </c>
      <c r="I16" s="40">
        <v>34</v>
      </c>
      <c r="J16" s="36">
        <v>36</v>
      </c>
      <c r="K16" s="36">
        <v>50</v>
      </c>
      <c r="L16" s="40">
        <v>53</v>
      </c>
      <c r="M16" s="45">
        <v>56</v>
      </c>
      <c r="N16" s="42">
        <f t="shared" si="0"/>
        <v>36</v>
      </c>
      <c r="O16" s="42">
        <f t="shared" si="1"/>
        <v>56</v>
      </c>
      <c r="P16" s="36">
        <f t="shared" si="2"/>
        <v>92</v>
      </c>
      <c r="Q16" s="47">
        <f t="shared" si="3"/>
        <v>127.07406985807364</v>
      </c>
    </row>
    <row r="17" spans="1:17" ht="12.75">
      <c r="A17" s="46">
        <v>9</v>
      </c>
      <c r="B17" s="36" t="s">
        <v>38</v>
      </c>
      <c r="C17" s="37">
        <v>1986</v>
      </c>
      <c r="D17" s="37" t="s">
        <v>37</v>
      </c>
      <c r="E17" s="38">
        <v>63.75</v>
      </c>
      <c r="F17" s="38">
        <v>63</v>
      </c>
      <c r="G17" s="57">
        <f t="shared" si="4"/>
        <v>1.3105955233834095</v>
      </c>
      <c r="H17" s="39">
        <v>35</v>
      </c>
      <c r="I17" s="40">
        <v>40</v>
      </c>
      <c r="J17" s="36">
        <v>43</v>
      </c>
      <c r="K17" s="36">
        <v>50</v>
      </c>
      <c r="L17" s="43" t="s">
        <v>39</v>
      </c>
      <c r="M17" s="45">
        <v>56</v>
      </c>
      <c r="N17" s="42">
        <f t="shared" si="0"/>
        <v>43</v>
      </c>
      <c r="O17" s="42">
        <f t="shared" si="1"/>
        <v>56</v>
      </c>
      <c r="P17" s="36">
        <f t="shared" si="2"/>
        <v>99</v>
      </c>
      <c r="Q17" s="47">
        <f t="shared" si="3"/>
        <v>129.74895681495752</v>
      </c>
    </row>
    <row r="18" spans="1:17" ht="12.75">
      <c r="A18" s="46">
        <v>10</v>
      </c>
      <c r="B18" s="36" t="s">
        <v>40</v>
      </c>
      <c r="C18" s="37">
        <v>1987</v>
      </c>
      <c r="D18" s="37" t="s">
        <v>37</v>
      </c>
      <c r="E18" s="38">
        <v>73.15</v>
      </c>
      <c r="F18" s="38">
        <v>63</v>
      </c>
      <c r="G18" s="57">
        <f t="shared" si="4"/>
        <v>1.3105955233834095</v>
      </c>
      <c r="H18" s="39">
        <v>35</v>
      </c>
      <c r="I18" s="40">
        <v>38</v>
      </c>
      <c r="J18" s="36">
        <v>40</v>
      </c>
      <c r="K18" s="36">
        <v>50</v>
      </c>
      <c r="L18" s="40">
        <v>55</v>
      </c>
      <c r="M18" s="45">
        <v>60</v>
      </c>
      <c r="N18" s="42">
        <f t="shared" si="0"/>
        <v>40</v>
      </c>
      <c r="O18" s="42">
        <f t="shared" si="1"/>
        <v>60</v>
      </c>
      <c r="P18" s="36">
        <f t="shared" si="2"/>
        <v>100</v>
      </c>
      <c r="Q18" s="47">
        <f t="shared" si="3"/>
        <v>131.05955233834095</v>
      </c>
    </row>
    <row r="19" spans="1:17" ht="12.75">
      <c r="A19" s="46">
        <v>11</v>
      </c>
      <c r="B19" s="36" t="s">
        <v>41</v>
      </c>
      <c r="C19" s="37">
        <v>1983</v>
      </c>
      <c r="D19" s="37" t="s">
        <v>78</v>
      </c>
      <c r="E19" s="38">
        <v>56.7</v>
      </c>
      <c r="F19" s="38">
        <v>58</v>
      </c>
      <c r="G19" s="57">
        <f t="shared" si="4"/>
        <v>1.38123988976167</v>
      </c>
      <c r="H19" s="44" t="s">
        <v>42</v>
      </c>
      <c r="I19" s="40">
        <v>40</v>
      </c>
      <c r="J19" s="36">
        <v>46</v>
      </c>
      <c r="K19" s="36">
        <v>55</v>
      </c>
      <c r="L19" s="40">
        <v>61</v>
      </c>
      <c r="M19" s="45">
        <v>64</v>
      </c>
      <c r="N19" s="42">
        <f t="shared" si="0"/>
        <v>46</v>
      </c>
      <c r="O19" s="42">
        <f t="shared" si="1"/>
        <v>64</v>
      </c>
      <c r="P19" s="36">
        <f t="shared" si="2"/>
        <v>110</v>
      </c>
      <c r="Q19" s="47">
        <f t="shared" si="3"/>
        <v>151.9363878737837</v>
      </c>
    </row>
    <row r="20" spans="1:17" s="24" customFormat="1" ht="12.75">
      <c r="A20" s="15"/>
      <c r="B20" s="16"/>
      <c r="C20" s="17"/>
      <c r="D20" s="17"/>
      <c r="E20" s="18"/>
      <c r="F20" s="18"/>
      <c r="G20" s="19"/>
      <c r="H20" s="17"/>
      <c r="I20" s="20"/>
      <c r="J20" s="16"/>
      <c r="K20" s="16"/>
      <c r="L20" s="20"/>
      <c r="M20" s="21"/>
      <c r="N20" s="22"/>
      <c r="O20" s="16"/>
      <c r="P20" s="16"/>
      <c r="Q20" s="23"/>
    </row>
    <row r="21" spans="1:17" s="24" customFormat="1" ht="12.75">
      <c r="A21" s="17"/>
      <c r="B21" s="16" t="s">
        <v>43</v>
      </c>
      <c r="C21" s="33" t="s">
        <v>75</v>
      </c>
      <c r="D21" s="17"/>
      <c r="E21" s="18"/>
      <c r="F21" s="18"/>
      <c r="G21" s="19"/>
      <c r="H21" s="17"/>
      <c r="I21" s="20"/>
      <c r="J21" s="16"/>
      <c r="K21" s="16"/>
      <c r="L21" s="20"/>
      <c r="M21" s="34" t="s">
        <v>44</v>
      </c>
      <c r="N21" s="16"/>
      <c r="O21" s="34" t="s">
        <v>45</v>
      </c>
      <c r="P21" s="16"/>
      <c r="Q21" s="23"/>
    </row>
    <row r="22" spans="1:17" s="24" customFormat="1" ht="12.75">
      <c r="A22" s="17"/>
      <c r="B22" s="16"/>
      <c r="C22" s="17"/>
      <c r="D22" s="17"/>
      <c r="E22" s="18"/>
      <c r="F22" s="18"/>
      <c r="G22" s="19"/>
      <c r="H22" s="17"/>
      <c r="I22" s="20"/>
      <c r="J22" s="16"/>
      <c r="K22" s="16"/>
      <c r="L22" s="20"/>
      <c r="M22" s="16"/>
      <c r="N22" s="16"/>
      <c r="O22" s="34" t="s">
        <v>46</v>
      </c>
      <c r="P22" s="16"/>
      <c r="Q22" s="23"/>
    </row>
    <row r="23" spans="1:17" s="24" customFormat="1" ht="12.75">
      <c r="A23" s="17"/>
      <c r="B23" s="22" t="s">
        <v>80</v>
      </c>
      <c r="C23" s="17"/>
      <c r="D23" s="17"/>
      <c r="E23" s="18"/>
      <c r="F23" s="18"/>
      <c r="G23" s="19"/>
      <c r="H23" s="17"/>
      <c r="I23" s="20"/>
      <c r="J23" s="16"/>
      <c r="K23" s="16"/>
      <c r="L23" s="20"/>
      <c r="M23" s="16"/>
      <c r="N23" s="16"/>
      <c r="O23" s="34" t="s">
        <v>47</v>
      </c>
      <c r="P23" s="16"/>
      <c r="Q23" s="23"/>
    </row>
    <row r="24" spans="1:17" s="24" customFormat="1" ht="12.75">
      <c r="A24" s="17"/>
      <c r="B24" s="16"/>
      <c r="C24" s="17"/>
      <c r="D24" s="17"/>
      <c r="E24" s="18"/>
      <c r="F24" s="18"/>
      <c r="G24" s="19"/>
      <c r="H24" s="17"/>
      <c r="I24" s="20"/>
      <c r="J24" s="16"/>
      <c r="K24" s="16"/>
      <c r="L24" s="20"/>
      <c r="M24" s="16"/>
      <c r="N24" s="16"/>
      <c r="O24" s="34"/>
      <c r="P24" s="16"/>
      <c r="Q24" s="23"/>
    </row>
    <row r="25" spans="5:15" ht="13.5" thickBot="1">
      <c r="E25" s="35"/>
      <c r="F25" s="35"/>
      <c r="G25" s="35"/>
      <c r="H25" s="35"/>
      <c r="I25" s="35"/>
      <c r="J25" s="35"/>
      <c r="K25" s="35"/>
      <c r="M25" s="8"/>
      <c r="N25" s="8"/>
      <c r="O25" s="22"/>
    </row>
    <row r="26" spans="1:17" ht="12.75">
      <c r="A26" s="67" t="s">
        <v>1</v>
      </c>
      <c r="B26" s="67"/>
      <c r="C26" s="67"/>
      <c r="D26" s="67"/>
      <c r="E26" s="67"/>
      <c r="F26" s="67"/>
      <c r="G26" s="67"/>
      <c r="H26" s="68" t="s">
        <v>2</v>
      </c>
      <c r="I26" s="68"/>
      <c r="J26" s="68"/>
      <c r="K26" s="68"/>
      <c r="L26" s="68"/>
      <c r="M26" s="68"/>
      <c r="N26" s="68" t="s">
        <v>3</v>
      </c>
      <c r="O26" s="68"/>
      <c r="P26" s="68"/>
      <c r="Q26" s="68"/>
    </row>
    <row r="27" spans="1:17" ht="14.25" customHeight="1">
      <c r="A27" s="69" t="s">
        <v>4</v>
      </c>
      <c r="B27" s="69" t="s">
        <v>5</v>
      </c>
      <c r="C27" s="69" t="s">
        <v>6</v>
      </c>
      <c r="D27" s="69" t="s">
        <v>7</v>
      </c>
      <c r="E27" s="70" t="s">
        <v>8</v>
      </c>
      <c r="F27" s="70" t="s">
        <v>9</v>
      </c>
      <c r="G27" s="71" t="s">
        <v>10</v>
      </c>
      <c r="H27" s="75" t="s">
        <v>11</v>
      </c>
      <c r="I27" s="75"/>
      <c r="J27" s="75"/>
      <c r="K27" s="76" t="s">
        <v>12</v>
      </c>
      <c r="L27" s="76"/>
      <c r="M27" s="76"/>
      <c r="N27" s="77" t="s">
        <v>13</v>
      </c>
      <c r="O27" s="78" t="s">
        <v>14</v>
      </c>
      <c r="P27" s="72" t="s">
        <v>15</v>
      </c>
      <c r="Q27" s="73" t="s">
        <v>16</v>
      </c>
    </row>
    <row r="28" spans="1:17" ht="12.75">
      <c r="A28" s="69"/>
      <c r="B28" s="69"/>
      <c r="C28" s="69"/>
      <c r="D28" s="69"/>
      <c r="E28" s="70"/>
      <c r="F28" s="70"/>
      <c r="G28" s="71"/>
      <c r="H28" s="13">
        <v>1</v>
      </c>
      <c r="I28" s="13">
        <v>2</v>
      </c>
      <c r="J28" s="14">
        <v>3</v>
      </c>
      <c r="K28" s="13">
        <v>1</v>
      </c>
      <c r="L28" s="13">
        <v>2</v>
      </c>
      <c r="M28" s="14">
        <v>3</v>
      </c>
      <c r="N28" s="77"/>
      <c r="O28" s="78"/>
      <c r="P28" s="72"/>
      <c r="Q28" s="73"/>
    </row>
    <row r="29" spans="1:17" ht="12.7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1:17" ht="12.75">
      <c r="A30" s="25">
        <v>1</v>
      </c>
      <c r="B30" s="26" t="s">
        <v>49</v>
      </c>
      <c r="C30" s="27">
        <v>2000</v>
      </c>
      <c r="D30" s="27" t="s">
        <v>23</v>
      </c>
      <c r="E30" s="49">
        <v>77</v>
      </c>
      <c r="F30" s="27">
        <v>77</v>
      </c>
      <c r="G30" s="57">
        <f>POWER(10,(0.75194503*(LOG10(F30/175.508)*LOG10(F30/175.508))))</f>
        <v>1.248153406362624</v>
      </c>
      <c r="H30" s="26">
        <v>47</v>
      </c>
      <c r="I30" s="28">
        <v>51</v>
      </c>
      <c r="J30" s="50" t="s">
        <v>50</v>
      </c>
      <c r="K30" s="26">
        <v>65</v>
      </c>
      <c r="L30" s="28">
        <v>69</v>
      </c>
      <c r="M30" s="28">
        <v>72</v>
      </c>
      <c r="N30" s="29">
        <f aca="true" t="shared" si="5" ref="N30:N40">MAX(H30:J30)</f>
        <v>51</v>
      </c>
      <c r="O30" s="29">
        <f aca="true" t="shared" si="6" ref="O30:O40">MAX(K30:M30)</f>
        <v>72</v>
      </c>
      <c r="P30" s="26">
        <f aca="true" t="shared" si="7" ref="P30:P40">N30+O30</f>
        <v>123</v>
      </c>
      <c r="Q30" s="51">
        <f aca="true" t="shared" si="8" ref="Q30:Q40">P30*G30</f>
        <v>153.52286898260277</v>
      </c>
    </row>
    <row r="31" spans="1:17" ht="12.75">
      <c r="A31" s="25">
        <v>2</v>
      </c>
      <c r="B31" s="26" t="s">
        <v>51</v>
      </c>
      <c r="C31" s="27">
        <v>1995</v>
      </c>
      <c r="D31" s="27" t="s">
        <v>76</v>
      </c>
      <c r="E31" s="49">
        <v>76.15</v>
      </c>
      <c r="F31" s="27">
        <v>77</v>
      </c>
      <c r="G31" s="57">
        <f aca="true" t="shared" si="9" ref="G31:G40">POWER(10,(0.75194503*(LOG10(F31/175.508)*LOG10(F31/175.508))))</f>
        <v>1.248153406362624</v>
      </c>
      <c r="H31" s="26">
        <v>60</v>
      </c>
      <c r="I31" s="28">
        <v>65</v>
      </c>
      <c r="J31" s="50" t="s">
        <v>52</v>
      </c>
      <c r="K31" s="26">
        <v>70</v>
      </c>
      <c r="L31" s="28">
        <v>80</v>
      </c>
      <c r="M31" s="30" t="s">
        <v>53</v>
      </c>
      <c r="N31" s="29">
        <f t="shared" si="5"/>
        <v>65</v>
      </c>
      <c r="O31" s="29">
        <f t="shared" si="6"/>
        <v>80</v>
      </c>
      <c r="P31" s="26">
        <f t="shared" si="7"/>
        <v>145</v>
      </c>
      <c r="Q31" s="51">
        <f t="shared" si="8"/>
        <v>180.9822439225805</v>
      </c>
    </row>
    <row r="32" spans="1:17" ht="12.75">
      <c r="A32" s="25">
        <v>3</v>
      </c>
      <c r="B32" s="26" t="s">
        <v>54</v>
      </c>
      <c r="C32" s="27">
        <v>2003</v>
      </c>
      <c r="D32" s="29" t="s">
        <v>23</v>
      </c>
      <c r="E32" s="49">
        <v>60.15</v>
      </c>
      <c r="F32" s="27">
        <v>62</v>
      </c>
      <c r="G32" s="57">
        <f t="shared" si="9"/>
        <v>1.4241671430352294</v>
      </c>
      <c r="H32" s="26">
        <v>68</v>
      </c>
      <c r="I32" s="28">
        <v>72</v>
      </c>
      <c r="J32" s="26">
        <v>75</v>
      </c>
      <c r="K32" s="26">
        <v>86</v>
      </c>
      <c r="L32" s="30" t="s">
        <v>55</v>
      </c>
      <c r="M32" s="28">
        <v>91</v>
      </c>
      <c r="N32" s="29">
        <f t="shared" si="5"/>
        <v>75</v>
      </c>
      <c r="O32" s="29">
        <f t="shared" si="6"/>
        <v>91</v>
      </c>
      <c r="P32" s="26">
        <f t="shared" si="7"/>
        <v>166</v>
      </c>
      <c r="Q32" s="51">
        <f t="shared" si="8"/>
        <v>236.4117457438481</v>
      </c>
    </row>
    <row r="33" spans="1:17" ht="12.75">
      <c r="A33" s="25">
        <v>4</v>
      </c>
      <c r="B33" s="26" t="s">
        <v>56</v>
      </c>
      <c r="C33" s="27">
        <v>1993</v>
      </c>
      <c r="D33" s="27" t="s">
        <v>76</v>
      </c>
      <c r="E33" s="49">
        <v>83.9</v>
      </c>
      <c r="F33" s="27">
        <v>85</v>
      </c>
      <c r="G33" s="57">
        <f t="shared" si="9"/>
        <v>1.1872822040426207</v>
      </c>
      <c r="H33" s="26">
        <v>70</v>
      </c>
      <c r="I33" s="28">
        <v>75</v>
      </c>
      <c r="J33" s="26">
        <v>80</v>
      </c>
      <c r="K33" s="26">
        <v>90</v>
      </c>
      <c r="L33" s="28">
        <v>100</v>
      </c>
      <c r="M33" s="30" t="s">
        <v>57</v>
      </c>
      <c r="N33" s="29">
        <f t="shared" si="5"/>
        <v>80</v>
      </c>
      <c r="O33" s="29">
        <f t="shared" si="6"/>
        <v>100</v>
      </c>
      <c r="P33" s="26">
        <f t="shared" si="7"/>
        <v>180</v>
      </c>
      <c r="Q33" s="51">
        <f t="shared" si="8"/>
        <v>213.71079672767172</v>
      </c>
    </row>
    <row r="34" spans="1:17" ht="12.75">
      <c r="A34" s="25">
        <v>5</v>
      </c>
      <c r="B34" s="26" t="s">
        <v>58</v>
      </c>
      <c r="C34" s="27">
        <v>1995</v>
      </c>
      <c r="D34" s="29" t="s">
        <v>37</v>
      </c>
      <c r="E34" s="49">
        <v>86.9</v>
      </c>
      <c r="F34" s="27">
        <v>94</v>
      </c>
      <c r="G34" s="57">
        <f t="shared" si="9"/>
        <v>1.135775559710006</v>
      </c>
      <c r="H34" s="26">
        <v>75</v>
      </c>
      <c r="I34" s="28">
        <v>80</v>
      </c>
      <c r="J34" s="26">
        <v>85</v>
      </c>
      <c r="K34" s="26">
        <v>110</v>
      </c>
      <c r="L34" s="28">
        <v>115</v>
      </c>
      <c r="M34" s="30" t="s">
        <v>59</v>
      </c>
      <c r="N34" s="29">
        <f t="shared" si="5"/>
        <v>85</v>
      </c>
      <c r="O34" s="29">
        <f t="shared" si="6"/>
        <v>115</v>
      </c>
      <c r="P34" s="26">
        <f t="shared" si="7"/>
        <v>200</v>
      </c>
      <c r="Q34" s="51">
        <f t="shared" si="8"/>
        <v>227.1551119420012</v>
      </c>
    </row>
    <row r="35" spans="1:17" ht="12.75">
      <c r="A35" s="25">
        <v>6</v>
      </c>
      <c r="B35" s="26" t="s">
        <v>60</v>
      </c>
      <c r="C35" s="27">
        <v>1975</v>
      </c>
      <c r="D35" s="29" t="s">
        <v>61</v>
      </c>
      <c r="E35" s="49">
        <v>91.4</v>
      </c>
      <c r="F35" s="27">
        <v>94</v>
      </c>
      <c r="G35" s="57">
        <f t="shared" si="9"/>
        <v>1.135775559710006</v>
      </c>
      <c r="H35" s="26">
        <v>87</v>
      </c>
      <c r="I35" s="30" t="s">
        <v>62</v>
      </c>
      <c r="J35" s="26">
        <v>90</v>
      </c>
      <c r="K35" s="50" t="s">
        <v>63</v>
      </c>
      <c r="L35" s="30" t="s">
        <v>63</v>
      </c>
      <c r="M35" s="28">
        <v>125</v>
      </c>
      <c r="N35" s="29">
        <f t="shared" si="5"/>
        <v>90</v>
      </c>
      <c r="O35" s="29">
        <f t="shared" si="6"/>
        <v>125</v>
      </c>
      <c r="P35" s="26">
        <f t="shared" si="7"/>
        <v>215</v>
      </c>
      <c r="Q35" s="51">
        <f t="shared" si="8"/>
        <v>244.1917453376513</v>
      </c>
    </row>
    <row r="36" spans="1:17" ht="12.75">
      <c r="A36" s="25">
        <v>7</v>
      </c>
      <c r="B36" s="26" t="s">
        <v>64</v>
      </c>
      <c r="C36" s="27">
        <v>2000</v>
      </c>
      <c r="D36" s="29" t="s">
        <v>23</v>
      </c>
      <c r="E36" s="49">
        <v>96.1</v>
      </c>
      <c r="F36" s="27">
        <v>105</v>
      </c>
      <c r="G36" s="57">
        <f t="shared" si="9"/>
        <v>1.0900077222428344</v>
      </c>
      <c r="H36" s="26">
        <v>90</v>
      </c>
      <c r="I36" s="28">
        <v>96</v>
      </c>
      <c r="J36" s="26">
        <v>101</v>
      </c>
      <c r="K36" s="26">
        <v>110</v>
      </c>
      <c r="L36" s="28">
        <v>118</v>
      </c>
      <c r="M36" s="28">
        <v>125</v>
      </c>
      <c r="N36" s="29">
        <f t="shared" si="5"/>
        <v>101</v>
      </c>
      <c r="O36" s="29">
        <f t="shared" si="6"/>
        <v>125</v>
      </c>
      <c r="P36" s="26">
        <f t="shared" si="7"/>
        <v>226</v>
      </c>
      <c r="Q36" s="51">
        <f t="shared" si="8"/>
        <v>246.34174522688056</v>
      </c>
    </row>
    <row r="37" spans="1:17" ht="12.75">
      <c r="A37" s="25">
        <v>8</v>
      </c>
      <c r="B37" s="26" t="s">
        <v>65</v>
      </c>
      <c r="C37" s="27">
        <v>1974</v>
      </c>
      <c r="D37" s="52" t="s">
        <v>77</v>
      </c>
      <c r="E37" s="49">
        <v>97.9</v>
      </c>
      <c r="F37" s="27">
        <v>105</v>
      </c>
      <c r="G37" s="57">
        <f t="shared" si="9"/>
        <v>1.0900077222428344</v>
      </c>
      <c r="H37" s="26">
        <v>95</v>
      </c>
      <c r="I37" s="28">
        <v>100</v>
      </c>
      <c r="J37" s="26">
        <v>105</v>
      </c>
      <c r="K37" s="26">
        <v>123</v>
      </c>
      <c r="L37" s="28">
        <v>128</v>
      </c>
      <c r="M37" s="30" t="s">
        <v>66</v>
      </c>
      <c r="N37" s="29">
        <f t="shared" si="5"/>
        <v>105</v>
      </c>
      <c r="O37" s="29">
        <f t="shared" si="6"/>
        <v>128</v>
      </c>
      <c r="P37" s="26">
        <f t="shared" si="7"/>
        <v>233</v>
      </c>
      <c r="Q37" s="51">
        <f t="shared" si="8"/>
        <v>253.9717992825804</v>
      </c>
    </row>
    <row r="38" spans="1:17" ht="12.75">
      <c r="A38" s="25">
        <v>9</v>
      </c>
      <c r="B38" s="26" t="s">
        <v>67</v>
      </c>
      <c r="C38" s="27">
        <v>1998</v>
      </c>
      <c r="D38" s="27" t="s">
        <v>78</v>
      </c>
      <c r="E38" s="49">
        <v>84.5</v>
      </c>
      <c r="F38" s="27">
        <v>85</v>
      </c>
      <c r="G38" s="57">
        <f t="shared" si="9"/>
        <v>1.1872822040426207</v>
      </c>
      <c r="H38" s="26">
        <v>100</v>
      </c>
      <c r="I38" s="30" t="s">
        <v>57</v>
      </c>
      <c r="J38" s="26">
        <v>105</v>
      </c>
      <c r="K38" s="26">
        <v>120</v>
      </c>
      <c r="L38" s="30" t="s">
        <v>63</v>
      </c>
      <c r="M38" s="30" t="s">
        <v>63</v>
      </c>
      <c r="N38" s="29">
        <f t="shared" si="5"/>
        <v>105</v>
      </c>
      <c r="O38" s="29">
        <f t="shared" si="6"/>
        <v>120</v>
      </c>
      <c r="P38" s="26">
        <f t="shared" si="7"/>
        <v>225</v>
      </c>
      <c r="Q38" s="51">
        <f t="shared" si="8"/>
        <v>267.13849590958966</v>
      </c>
    </row>
    <row r="39" spans="1:17" ht="12.75">
      <c r="A39" s="25">
        <v>10</v>
      </c>
      <c r="B39" s="26" t="s">
        <v>68</v>
      </c>
      <c r="C39" s="27">
        <v>1993</v>
      </c>
      <c r="D39" s="27" t="s">
        <v>76</v>
      </c>
      <c r="E39" s="49">
        <v>98.6</v>
      </c>
      <c r="F39" s="27">
        <v>105</v>
      </c>
      <c r="G39" s="57">
        <f t="shared" si="9"/>
        <v>1.0900077222428344</v>
      </c>
      <c r="H39" s="50" t="s">
        <v>69</v>
      </c>
      <c r="I39" s="28">
        <v>100</v>
      </c>
      <c r="J39" s="26">
        <v>107</v>
      </c>
      <c r="K39" s="26">
        <v>120</v>
      </c>
      <c r="L39" s="28">
        <v>125</v>
      </c>
      <c r="M39" s="30" t="s">
        <v>70</v>
      </c>
      <c r="N39" s="29">
        <f t="shared" si="5"/>
        <v>107</v>
      </c>
      <c r="O39" s="29">
        <f t="shared" si="6"/>
        <v>125</v>
      </c>
      <c r="P39" s="26">
        <f t="shared" si="7"/>
        <v>232</v>
      </c>
      <c r="Q39" s="51">
        <f t="shared" si="8"/>
        <v>252.88179156033758</v>
      </c>
    </row>
    <row r="40" spans="1:17" ht="12.75">
      <c r="A40" s="25">
        <v>11</v>
      </c>
      <c r="B40" s="26" t="s">
        <v>71</v>
      </c>
      <c r="C40" s="27">
        <v>1969</v>
      </c>
      <c r="D40" s="52" t="s">
        <v>77</v>
      </c>
      <c r="E40" s="49">
        <v>93.4</v>
      </c>
      <c r="F40" s="27">
        <v>94</v>
      </c>
      <c r="G40" s="57">
        <f t="shared" si="9"/>
        <v>1.135775559710006</v>
      </c>
      <c r="H40" s="26">
        <v>101</v>
      </c>
      <c r="I40" s="28">
        <v>106</v>
      </c>
      <c r="J40" s="50" t="s">
        <v>72</v>
      </c>
      <c r="K40" s="26">
        <v>126</v>
      </c>
      <c r="L40" s="28">
        <v>133</v>
      </c>
      <c r="M40" s="30" t="s">
        <v>73</v>
      </c>
      <c r="N40" s="29">
        <f t="shared" si="5"/>
        <v>106</v>
      </c>
      <c r="O40" s="29">
        <f t="shared" si="6"/>
        <v>133</v>
      </c>
      <c r="P40" s="26">
        <f t="shared" si="7"/>
        <v>239</v>
      </c>
      <c r="Q40" s="51">
        <f t="shared" si="8"/>
        <v>271.4503587706915</v>
      </c>
    </row>
    <row r="41" spans="1:17" ht="12.75">
      <c r="A41" s="48"/>
      <c r="B41" s="16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8"/>
      <c r="N41" s="31"/>
      <c r="O41" s="22"/>
      <c r="P41" s="48"/>
      <c r="Q41" s="48"/>
    </row>
    <row r="42" spans="2:15" ht="12.75">
      <c r="B42" s="16" t="s">
        <v>43</v>
      </c>
      <c r="C42" s="33" t="s">
        <v>75</v>
      </c>
      <c r="M42" s="31" t="s">
        <v>44</v>
      </c>
      <c r="N42" s="22"/>
      <c r="O42" t="s">
        <v>46</v>
      </c>
    </row>
    <row r="43" spans="13:15" ht="12.75">
      <c r="M43" s="8"/>
      <c r="N43" s="22"/>
      <c r="O43" t="s">
        <v>45</v>
      </c>
    </row>
    <row r="44" spans="13:15" ht="12.75">
      <c r="M44" s="8"/>
      <c r="N44" s="22"/>
      <c r="O44" t="s">
        <v>47</v>
      </c>
    </row>
    <row r="45" spans="13:15" ht="12.75">
      <c r="M45" s="53"/>
      <c r="N45" s="53"/>
      <c r="O45" s="12"/>
    </row>
    <row r="46" spans="1:15" ht="12.75">
      <c r="A46" s="79" t="s">
        <v>79</v>
      </c>
      <c r="B46" s="79"/>
      <c r="C46" s="79"/>
      <c r="M46" s="10"/>
      <c r="N46" s="11"/>
      <c r="O46" s="12"/>
    </row>
    <row r="47" spans="13:15" ht="12.75">
      <c r="M47" s="10"/>
      <c r="N47" s="11"/>
      <c r="O47" s="12"/>
    </row>
    <row r="48" spans="1:14" ht="12.75">
      <c r="A48" s="80" t="s">
        <v>17</v>
      </c>
      <c r="B48" s="80"/>
      <c r="C48" s="80"/>
      <c r="M48" s="32"/>
      <c r="N48" s="32"/>
    </row>
    <row r="49" spans="1:4" ht="12.75">
      <c r="A49" s="60">
        <v>1</v>
      </c>
      <c r="B49" s="60" t="s">
        <v>41</v>
      </c>
      <c r="C49" s="61">
        <v>151.9363878737837</v>
      </c>
      <c r="D49" s="24"/>
    </row>
    <row r="50" spans="1:4" ht="12.75">
      <c r="A50" s="60">
        <v>2</v>
      </c>
      <c r="B50" s="60" t="s">
        <v>40</v>
      </c>
      <c r="C50" s="61">
        <v>131.05955233834095</v>
      </c>
      <c r="D50" s="24"/>
    </row>
    <row r="51" spans="1:4" ht="12.75">
      <c r="A51" s="60">
        <v>3</v>
      </c>
      <c r="B51" s="60" t="s">
        <v>38</v>
      </c>
      <c r="C51" s="61">
        <v>129.74895681495752</v>
      </c>
      <c r="D51" s="24"/>
    </row>
    <row r="52" spans="1:4" ht="12.75">
      <c r="A52" s="56">
        <v>4</v>
      </c>
      <c r="B52" s="9" t="s">
        <v>36</v>
      </c>
      <c r="C52" s="58">
        <v>127.07406985807364</v>
      </c>
      <c r="D52" s="24"/>
    </row>
    <row r="53" spans="1:4" ht="12.75">
      <c r="A53" s="56">
        <v>5</v>
      </c>
      <c r="B53" s="9" t="s">
        <v>33</v>
      </c>
      <c r="C53" s="58">
        <v>110.0900239642064</v>
      </c>
      <c r="D53" s="24"/>
    </row>
    <row r="54" spans="1:3" ht="12.75">
      <c r="A54" s="56">
        <v>6</v>
      </c>
      <c r="B54" s="9" t="s">
        <v>29</v>
      </c>
      <c r="C54" s="58">
        <v>95.67347320698889</v>
      </c>
    </row>
    <row r="55" spans="1:3" ht="12.75">
      <c r="A55" s="56">
        <v>7</v>
      </c>
      <c r="B55" s="9" t="s">
        <v>27</v>
      </c>
      <c r="C55" s="58">
        <v>93.92431250379356</v>
      </c>
    </row>
    <row r="56" spans="1:3" ht="12.75">
      <c r="A56" s="56">
        <v>8</v>
      </c>
      <c r="B56" s="9" t="s">
        <v>26</v>
      </c>
      <c r="C56" s="58">
        <v>79.94632692638798</v>
      </c>
    </row>
    <row r="57" spans="1:3" ht="12.75">
      <c r="A57" s="56">
        <v>9</v>
      </c>
      <c r="B57" s="9" t="s">
        <v>19</v>
      </c>
      <c r="C57" s="58">
        <v>69.74384933474602</v>
      </c>
    </row>
    <row r="59" spans="1:3" ht="12.75">
      <c r="A59" s="81" t="s">
        <v>48</v>
      </c>
      <c r="B59" s="81"/>
      <c r="C59" s="81"/>
    </row>
    <row r="60" spans="1:3" ht="12.75">
      <c r="A60" s="59">
        <v>1</v>
      </c>
      <c r="B60" s="59" t="s">
        <v>71</v>
      </c>
      <c r="C60" s="62">
        <v>271.4503587706915</v>
      </c>
    </row>
    <row r="61" spans="1:3" ht="12.75">
      <c r="A61" s="59">
        <v>2</v>
      </c>
      <c r="B61" s="59" t="s">
        <v>67</v>
      </c>
      <c r="C61" s="62">
        <v>267.13849590958966</v>
      </c>
    </row>
    <row r="62" spans="1:3" ht="12.75">
      <c r="A62" s="59">
        <v>3</v>
      </c>
      <c r="B62" s="59" t="s">
        <v>65</v>
      </c>
      <c r="C62" s="62">
        <v>253.9717992825804</v>
      </c>
    </row>
    <row r="63" spans="1:3" ht="12.75">
      <c r="A63" s="9">
        <v>4</v>
      </c>
      <c r="B63" s="56" t="s">
        <v>68</v>
      </c>
      <c r="C63" s="55">
        <v>252.88179156033758</v>
      </c>
    </row>
    <row r="64" spans="1:3" ht="12.75">
      <c r="A64" s="9">
        <v>5</v>
      </c>
      <c r="B64" s="56" t="s">
        <v>64</v>
      </c>
      <c r="C64" s="55">
        <v>246.34174522688056</v>
      </c>
    </row>
    <row r="65" spans="1:3" ht="12.75">
      <c r="A65" s="9">
        <v>6</v>
      </c>
      <c r="B65" s="56" t="s">
        <v>60</v>
      </c>
      <c r="C65" s="55">
        <v>244.1917453376513</v>
      </c>
    </row>
    <row r="66" spans="1:3" ht="12.75">
      <c r="A66" s="9">
        <v>7</v>
      </c>
      <c r="B66" s="56" t="s">
        <v>54</v>
      </c>
      <c r="C66" s="55">
        <v>236.4117457438481</v>
      </c>
    </row>
    <row r="67" spans="1:3" ht="12.75">
      <c r="A67" s="9">
        <v>8</v>
      </c>
      <c r="B67" s="56" t="s">
        <v>58</v>
      </c>
      <c r="C67" s="55">
        <v>227.1551119420012</v>
      </c>
    </row>
    <row r="68" spans="1:3" ht="12.75">
      <c r="A68" s="9">
        <v>9</v>
      </c>
      <c r="B68" s="56" t="s">
        <v>56</v>
      </c>
      <c r="C68" s="55">
        <v>213.71079672767172</v>
      </c>
    </row>
    <row r="69" spans="1:3" ht="12.75">
      <c r="A69" s="9">
        <v>10</v>
      </c>
      <c r="B69" s="56" t="s">
        <v>51</v>
      </c>
      <c r="C69" s="55">
        <v>180.9822439225805</v>
      </c>
    </row>
    <row r="70" spans="1:3" ht="12.75">
      <c r="A70" s="9">
        <v>11</v>
      </c>
      <c r="B70" s="56" t="s">
        <v>49</v>
      </c>
      <c r="C70" s="55">
        <v>153.52286898260277</v>
      </c>
    </row>
    <row r="71" spans="1:3" ht="12.75">
      <c r="A71" s="9">
        <v>12</v>
      </c>
      <c r="B71" s="56" t="s">
        <v>22</v>
      </c>
      <c r="C71" s="55">
        <v>67.37897784487299</v>
      </c>
    </row>
    <row r="72" spans="1:3" ht="12.75">
      <c r="A72" s="9">
        <v>13</v>
      </c>
      <c r="B72" s="56" t="s">
        <v>18</v>
      </c>
      <c r="C72" s="55">
        <v>55.12825460035063</v>
      </c>
    </row>
    <row r="78" spans="2:3" ht="12.75">
      <c r="B78" s="9"/>
      <c r="C78" s="54"/>
    </row>
    <row r="79" spans="2:3" ht="12.75">
      <c r="B79" s="9"/>
      <c r="C79" s="54"/>
    </row>
  </sheetData>
  <sheetProtection selectLockedCells="1" selectUnlockedCells="1"/>
  <mergeCells count="40">
    <mergeCell ref="A46:C46"/>
    <mergeCell ref="A48:C48"/>
    <mergeCell ref="A59:C59"/>
    <mergeCell ref="P27:P28"/>
    <mergeCell ref="Q27:Q28"/>
    <mergeCell ref="A29:Q29"/>
    <mergeCell ref="H27:J27"/>
    <mergeCell ref="K27:M27"/>
    <mergeCell ref="N27:N28"/>
    <mergeCell ref="O27:O28"/>
    <mergeCell ref="A26:G26"/>
    <mergeCell ref="H26:M26"/>
    <mergeCell ref="N26:Q26"/>
    <mergeCell ref="A27:A28"/>
    <mergeCell ref="B27:B28"/>
    <mergeCell ref="C27:C28"/>
    <mergeCell ref="D27:D28"/>
    <mergeCell ref="E27:E28"/>
    <mergeCell ref="F27:F28"/>
    <mergeCell ref="G27:G28"/>
    <mergeCell ref="G6:G7"/>
    <mergeCell ref="P6:P7"/>
    <mergeCell ref="Q6:Q7"/>
    <mergeCell ref="A8:Q8"/>
    <mergeCell ref="H6:J6"/>
    <mergeCell ref="K6:M6"/>
    <mergeCell ref="N6:N7"/>
    <mergeCell ref="O6:O7"/>
    <mergeCell ref="A6:A7"/>
    <mergeCell ref="B6:B7"/>
    <mergeCell ref="C6:C7"/>
    <mergeCell ref="D6:D7"/>
    <mergeCell ref="E6:E7"/>
    <mergeCell ref="F6:F7"/>
    <mergeCell ref="E1:K1"/>
    <mergeCell ref="E2:K2"/>
    <mergeCell ref="E3:K3"/>
    <mergeCell ref="A5:G5"/>
    <mergeCell ref="H5:M5"/>
    <mergeCell ref="N5:Q5"/>
  </mergeCells>
  <printOptions/>
  <pageMargins left="0" right="0" top="0.39375" bottom="0.39375" header="0.5118055555555555" footer="0.5118055555555555"/>
  <pageSetup horizontalDpi="300" verticalDpi="300" orientation="landscape" paperSize="9" r:id="rId1"/>
  <rowBreaks count="3" manualBreakCount="3">
    <brk id="55" max="255" man="1"/>
    <brk id="86" max="255" man="1"/>
    <brk id="124" max="255" man="1"/>
  </rowBreaks>
  <ignoredErrors>
    <ignoredError sqref="G10" formula="1"/>
    <ignoredError sqref="D37 D40" numberStoredAsText="1"/>
    <ignoredError sqref="N36:O36 N37 N32:N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Riho Kago</dc:creator>
  <cp:keywords/>
  <dc:description/>
  <cp:lastModifiedBy>rihok</cp:lastModifiedBy>
  <dcterms:created xsi:type="dcterms:W3CDTF">2017-03-29T08:28:45Z</dcterms:created>
  <dcterms:modified xsi:type="dcterms:W3CDTF">2017-04-18T09:08:42Z</dcterms:modified>
  <cp:category/>
  <cp:version/>
  <cp:contentType/>
  <cp:contentStatus/>
</cp:coreProperties>
</file>