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20 EMV 06.11.2021 Valga" sheetId="1" r:id="rId1"/>
    <sheet name="NEULAND" sheetId="2" r:id="rId2"/>
  </sheets>
  <definedNames/>
  <calcPr fullCalcOnLoad="1"/>
</workbook>
</file>

<file path=xl/sharedStrings.xml><?xml version="1.0" encoding="utf-8"?>
<sst xmlns="http://schemas.openxmlformats.org/spreadsheetml/2006/main" count="475" uniqueCount="228">
  <si>
    <t>Eesti juunioride meistrivõistlused tõstmises</t>
  </si>
  <si>
    <t>Valga Spordihoone</t>
  </si>
  <si>
    <t>Kaalumine: 9:00 – 10:00</t>
  </si>
  <si>
    <t>Võistluse algus 10:45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</si>
  <si>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</si>
  <si>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</si>
  <si>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</si>
  <si>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</si>
  <si>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</si>
  <si>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</si>
  <si>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</si>
  <si>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</si>
  <si>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</si>
  <si>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</si>
  <si>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</si>
  <si>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</si>
  <si>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</si>
  <si>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</si>
  <si>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</si>
  <si>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</si>
  <si>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I GRUPP: NEULANDI MÄLESTUSVÕISTLUSE TÜDRUKUD</t>
  </si>
  <si>
    <t>Nele Marie Palmeos</t>
  </si>
  <si>
    <t>Vargamäe</t>
  </si>
  <si>
    <t>Merti Hein</t>
  </si>
  <si>
    <t>EDU</t>
  </si>
  <si>
    <t>34x</t>
  </si>
  <si>
    <t>NEULANDI MÄLESTUSVÕISTLUSE POISID</t>
  </si>
  <si>
    <t>Daniel Purk</t>
  </si>
  <si>
    <t>42x</t>
  </si>
  <si>
    <t>Tailer Võsu</t>
  </si>
  <si>
    <t>Ülo</t>
  </si>
  <si>
    <t>Nikita Merkurjev</t>
  </si>
  <si>
    <t>Jõud Junior</t>
  </si>
  <si>
    <t>Alex Purk</t>
  </si>
  <si>
    <t>20x</t>
  </si>
  <si>
    <t>Kirill Jagur</t>
  </si>
  <si>
    <t>Henry Tikut</t>
  </si>
  <si>
    <t>Olustvere</t>
  </si>
  <si>
    <t>50x</t>
  </si>
  <si>
    <t>Sekretär:</t>
  </si>
  <si>
    <t>Endel Põld</t>
  </si>
  <si>
    <t>Kohtunikud:</t>
  </si>
  <si>
    <t>Märt Laus</t>
  </si>
  <si>
    <t>Aeg:</t>
  </si>
  <si>
    <t>Nikita Klevtsov</t>
  </si>
  <si>
    <t>Georgi Georgijevski</t>
  </si>
  <si>
    <t>Eduard Kaljapulk</t>
  </si>
  <si>
    <t>Kaalumine: 11:00 – 12:00</t>
  </si>
  <si>
    <t>Võistluse algus 13:00</t>
  </si>
  <si>
    <t>II GRUPP: EJMV TÜDRUKUD</t>
  </si>
  <si>
    <t>TÜDRUKUD -45kg</t>
  </si>
  <si>
    <t>Liisa Babak</t>
  </si>
  <si>
    <t>37x</t>
  </si>
  <si>
    <t>I</t>
  </si>
  <si>
    <t>TÜDRUKUD -49kg</t>
  </si>
  <si>
    <t>Iti-Marii Varik</t>
  </si>
  <si>
    <t>TÜDRUKUD -55kg</t>
  </si>
  <si>
    <t>Reena Rikk</t>
  </si>
  <si>
    <t>.+35</t>
  </si>
  <si>
    <t>43x</t>
  </si>
  <si>
    <t>56x</t>
  </si>
  <si>
    <t>57x</t>
  </si>
  <si>
    <t>TÜDRUKUD -64kg</t>
  </si>
  <si>
    <t>Janeli Aan</t>
  </si>
  <si>
    <t>Jõusport</t>
  </si>
  <si>
    <t>.-</t>
  </si>
  <si>
    <t>ei täitnud järgunormi</t>
  </si>
  <si>
    <t>Loore-Lii Aviste</t>
  </si>
  <si>
    <t>Mäksa</t>
  </si>
  <si>
    <t>54x</t>
  </si>
  <si>
    <t>TÜDRUKUD -71kg</t>
  </si>
  <si>
    <t>Kelly Pedak</t>
  </si>
  <si>
    <t>II</t>
  </si>
  <si>
    <t>Mona Saar</t>
  </si>
  <si>
    <t>65x</t>
  </si>
  <si>
    <t>86x</t>
  </si>
  <si>
    <t>Emma Kivirand</t>
  </si>
  <si>
    <t>60x</t>
  </si>
  <si>
    <t>III</t>
  </si>
  <si>
    <t>TÜDRUKUD -76kg</t>
  </si>
  <si>
    <t>Emely Raud</t>
  </si>
  <si>
    <t>82x</t>
  </si>
  <si>
    <t>TÜDRUKUD -81kg</t>
  </si>
  <si>
    <t>Inger Iris Prants</t>
  </si>
  <si>
    <t>35x</t>
  </si>
  <si>
    <t>40x</t>
  </si>
  <si>
    <t>Triin Põdersoo</t>
  </si>
  <si>
    <t>Kaisa Kivirand</t>
  </si>
  <si>
    <t>10 Eesti rekordit:</t>
  </si>
  <si>
    <t>Liisa Babak – U13 Eesti rekord kk.-40kg: rebimine 32kg</t>
  </si>
  <si>
    <t>Loore-Lii Aviste – U15 Eesti rekord kk.-65kg: tõukamine 68kg</t>
  </si>
  <si>
    <t>kogusumma 122kg</t>
  </si>
  <si>
    <t>tõukamine 69kg</t>
  </si>
  <si>
    <t>kogusumma 123kg</t>
  </si>
  <si>
    <t>Emely Raud – U15/U17 Eesti rekord kk.-76kg: tõukamine 80kg</t>
  </si>
  <si>
    <t>kogusumma 141kg</t>
  </si>
  <si>
    <t>Kaalumine: 13:00 – 14:00</t>
  </si>
  <si>
    <t>Võistluse algus 15:00 (võimalusel varem)</t>
  </si>
  <si>
    <t>III GRUPP: -61, -67, -73, -96</t>
  </si>
  <si>
    <t>MEHED -61kg</t>
  </si>
  <si>
    <t>Armas Reisel</t>
  </si>
  <si>
    <t>84x</t>
  </si>
  <si>
    <t>103x</t>
  </si>
  <si>
    <t>Ivan Vorobjov</t>
  </si>
  <si>
    <t>75x</t>
  </si>
  <si>
    <t>Marat Vikultsev</t>
  </si>
  <si>
    <t>64x</t>
  </si>
  <si>
    <t>MEHED -67kg</t>
  </si>
  <si>
    <t>Tom Aunapuu</t>
  </si>
  <si>
    <t>Sander Aan</t>
  </si>
  <si>
    <t>52x</t>
  </si>
  <si>
    <t>Andri Ojaste</t>
  </si>
  <si>
    <t>62x</t>
  </si>
  <si>
    <t>66x</t>
  </si>
  <si>
    <t>MEHED -73kg</t>
  </si>
  <si>
    <t>Maiko Jalast</t>
  </si>
  <si>
    <t>Daniil Masjukov</t>
  </si>
  <si>
    <t>Erik Raagmets</t>
  </si>
  <si>
    <t>100x</t>
  </si>
  <si>
    <t>MEHED -96kg</t>
  </si>
  <si>
    <t>Gabriel Künnapuu</t>
  </si>
  <si>
    <t>80x</t>
  </si>
  <si>
    <t>105x</t>
  </si>
  <si>
    <t>Reinhard Rebane</t>
  </si>
  <si>
    <t>111x</t>
  </si>
  <si>
    <t>115x</t>
  </si>
  <si>
    <t>Taavi Olesk</t>
  </si>
  <si>
    <t>5 Eesti rekordit:</t>
  </si>
  <si>
    <t>Ivan Vorobjov – U13 Eesti rekord -61kg: rebimine 65kg</t>
  </si>
  <si>
    <t>rebimine 67kg</t>
  </si>
  <si>
    <t>kogusumma 139kg</t>
  </si>
  <si>
    <t>tõukamine 75kg</t>
  </si>
  <si>
    <t>kogusumma 142kg</t>
  </si>
  <si>
    <t>Kaalumine: 15:00-16:00</t>
  </si>
  <si>
    <t>Võistluse algus 17:00 (võimalusel varem)</t>
  </si>
  <si>
    <t>IV GRUPP: MEHED -81, -89, -109, +109</t>
  </si>
  <si>
    <t>MEHED -81kg</t>
  </si>
  <si>
    <t>Margus Taukul</t>
  </si>
  <si>
    <t>81x</t>
  </si>
  <si>
    <t>Alexander Moiseenko</t>
  </si>
  <si>
    <t>156x</t>
  </si>
  <si>
    <t>Kait Viks</t>
  </si>
  <si>
    <t>95x</t>
  </si>
  <si>
    <t>Mattias Randaru</t>
  </si>
  <si>
    <t>76x</t>
  </si>
  <si>
    <t>97x</t>
  </si>
  <si>
    <t>Aleksei Kuzmin</t>
  </si>
  <si>
    <t>MEHED -89kg</t>
  </si>
  <si>
    <t>48</t>
  </si>
  <si>
    <t>Vladislav Maznik</t>
  </si>
  <si>
    <t>123</t>
  </si>
  <si>
    <t>127</t>
  </si>
  <si>
    <t>140</t>
  </si>
  <si>
    <t>145</t>
  </si>
  <si>
    <t>148</t>
  </si>
  <si>
    <t>13</t>
  </si>
  <si>
    <t>Neo Puusepp</t>
  </si>
  <si>
    <t>80</t>
  </si>
  <si>
    <t>85</t>
  </si>
  <si>
    <t>90</t>
  </si>
  <si>
    <t>26</t>
  </si>
  <si>
    <t>Aimar Kiivits</t>
  </si>
  <si>
    <t>78</t>
  </si>
  <si>
    <t>88</t>
  </si>
  <si>
    <t>93</t>
  </si>
  <si>
    <t>98</t>
  </si>
  <si>
    <t>Dmitri Dodonov</t>
  </si>
  <si>
    <t>MEHED -109kg</t>
  </si>
  <si>
    <t>Roomet Väli</t>
  </si>
  <si>
    <t>MEHED +109kg</t>
  </si>
  <si>
    <t>Džan Baškirov</t>
  </si>
  <si>
    <t>143x</t>
  </si>
  <si>
    <t>150x</t>
  </si>
  <si>
    <t>34 Eesti rekordit:</t>
  </si>
  <si>
    <t>Aleksei Kuzmin – U13/U15 Eesti rekord kk. -81kg: rebimine 102kg</t>
  </si>
  <si>
    <t>tõukamine 125kg</t>
  </si>
  <si>
    <t>Kogusumma 227kg</t>
  </si>
  <si>
    <t>tõukamine 130kg</t>
  </si>
  <si>
    <t>kogusumma 232kg</t>
  </si>
  <si>
    <t>Vladislav Maznik – U15/U17/U20 Eesti rekordid kk.-89kg: rebimine 123kg</t>
  </si>
  <si>
    <t>rebimine 127kg</t>
  </si>
  <si>
    <t>kogusumma 267kg</t>
  </si>
  <si>
    <t>tõuamine 145kg</t>
  </si>
  <si>
    <t>kogusumma 272kg</t>
  </si>
  <si>
    <t>tõukamine 148kg</t>
  </si>
  <si>
    <t>kogusumma 275kg</t>
  </si>
  <si>
    <t>Alexander Moiseenko – U20/U23/absoluut Eesti rekordid kk.-81kg: rebimine 137kg</t>
  </si>
  <si>
    <t>Kokku 49 Eesti rekordit</t>
  </si>
  <si>
    <t>U20 EMV ARVESTUSE PARIMAD</t>
  </si>
  <si>
    <t>NAISED</t>
  </si>
  <si>
    <t>Naiskondlik paremusjärjestus:</t>
  </si>
  <si>
    <t>VARGAMÄE</t>
  </si>
  <si>
    <t>MÄKSA</t>
  </si>
  <si>
    <t>Babak</t>
  </si>
  <si>
    <t>Aviste</t>
  </si>
  <si>
    <t>Raud</t>
  </si>
  <si>
    <t>Kivirand</t>
  </si>
  <si>
    <t>Saar</t>
  </si>
  <si>
    <t>Prants</t>
  </si>
  <si>
    <t>MEHED</t>
  </si>
  <si>
    <t>Meeskondlik paremusjärjestus:</t>
  </si>
  <si>
    <t>JÕUD JUNIOR</t>
  </si>
  <si>
    <t>OLUSTVERE</t>
  </si>
  <si>
    <t>Moiseenko</t>
  </si>
  <si>
    <t>Aunapuu</t>
  </si>
  <si>
    <t>Künnapuu</t>
  </si>
  <si>
    <t>Maznik</t>
  </si>
  <si>
    <t>Väli</t>
  </si>
  <si>
    <t>Randaru</t>
  </si>
  <si>
    <t>Masjukov</t>
  </si>
  <si>
    <t>Reisel</t>
  </si>
  <si>
    <t>Rebane</t>
  </si>
  <si>
    <t>Baškirov</t>
  </si>
  <si>
    <t>Jalast</t>
  </si>
  <si>
    <t>Olesk</t>
  </si>
  <si>
    <t>Taukul</t>
  </si>
  <si>
    <t>225,22</t>
  </si>
  <si>
    <t>Viks</t>
  </si>
  <si>
    <t>200,34</t>
  </si>
  <si>
    <t>Ojaste</t>
  </si>
  <si>
    <t>Kuzmin</t>
  </si>
  <si>
    <t>282,73</t>
  </si>
  <si>
    <t>Vorobjov</t>
  </si>
  <si>
    <t>Dodonov</t>
  </si>
  <si>
    <t>ALFRED NEULANDI MÄLESTUSVÕISTLUSE PAREMUSJÄRJESTUS</t>
  </si>
  <si>
    <t>NEIUD</t>
  </si>
  <si>
    <t>NOORED U17</t>
  </si>
  <si>
    <t>JUUNIORID U20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</si>
</sst>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  <numFmt numFmtId="171" formatCode="0.0"/>
    <numFmt numFmtId="172" formatCode="#,##0"/>
    <numFmt numFmtId="173" formatCode="#,##0.00"/>
    <numFmt numFmtId="174" formatCode="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3" borderId="0" applyNumberFormat="0" applyBorder="0" applyAlignment="0" applyProtection="0"/>
    <xf numFmtId="164" fontId="5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0" borderId="2" applyNumberFormat="0" applyFill="0" applyAlignment="0" applyProtection="0"/>
    <xf numFmtId="164" fontId="8" fillId="17" borderId="3" applyNumberFormat="0" applyAlignment="0" applyProtection="0"/>
    <xf numFmtId="164" fontId="9" fillId="0" borderId="4" applyNumberFormat="0" applyFill="0" applyAlignment="0" applyProtection="0"/>
    <xf numFmtId="164" fontId="0" fillId="18" borderId="5" applyNumberFormat="0" applyAlignment="0" applyProtection="0"/>
    <xf numFmtId="164" fontId="10" fillId="19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7" borderId="1" applyNumberFormat="0" applyAlignment="0" applyProtection="0"/>
    <xf numFmtId="164" fontId="17" fillId="16" borderId="9" applyNumberFormat="0" applyAlignment="0" applyProtection="0"/>
  </cellStyleXfs>
  <cellXfs count="16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1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4" fontId="18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18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8" fontId="18" fillId="24" borderId="11" xfId="0" applyNumberFormat="1" applyFont="1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25" borderId="12" xfId="48" applyFont="1" applyFill="1" applyBorder="1" applyAlignment="1">
      <alignment horizontal="center"/>
      <protection/>
    </xf>
    <xf numFmtId="166" fontId="0" fillId="0" borderId="12" xfId="48" applyNumberFormat="1" applyFont="1" applyBorder="1" applyAlignment="1">
      <alignment horizontal="center"/>
      <protection/>
    </xf>
    <xf numFmtId="164" fontId="0" fillId="0" borderId="12" xfId="48" applyFont="1" applyBorder="1" applyAlignment="1">
      <alignment horizontal="center"/>
      <protection/>
    </xf>
    <xf numFmtId="165" fontId="0" fillId="0" borderId="12" xfId="0" applyNumberFormat="1" applyFont="1" applyBorder="1" applyAlignment="1" applyProtection="1">
      <alignment horizontal="center"/>
      <protection locked="0"/>
    </xf>
    <xf numFmtId="169" fontId="0" fillId="0" borderId="12" xfId="0" applyNumberFormat="1" applyFont="1" applyBorder="1" applyAlignment="1">
      <alignment horizontal="center"/>
    </xf>
    <xf numFmtId="164" fontId="0" fillId="25" borderId="12" xfId="0" applyFill="1" applyBorder="1" applyAlignment="1">
      <alignment horizontal="center"/>
    </xf>
    <xf numFmtId="164" fontId="0" fillId="25" borderId="12" xfId="0" applyFont="1" applyFill="1" applyBorder="1" applyAlignment="1" applyProtection="1">
      <alignment horizontal="center"/>
      <protection locked="0"/>
    </xf>
    <xf numFmtId="164" fontId="0" fillId="25" borderId="12" xfId="0" applyFont="1" applyFill="1" applyBorder="1" applyAlignment="1">
      <alignment horizontal="center"/>
    </xf>
    <xf numFmtId="164" fontId="0" fillId="25" borderId="12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25" borderId="12" xfId="0" applyNumberFormat="1" applyFont="1" applyFill="1" applyBorder="1" applyAlignment="1">
      <alignment horizontal="center"/>
    </xf>
    <xf numFmtId="164" fontId="18" fillId="0" borderId="12" xfId="0" applyFont="1" applyFill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0" fillId="21" borderId="12" xfId="0" applyFont="1" applyFill="1" applyBorder="1" applyAlignment="1">
      <alignment horizontal="center"/>
    </xf>
    <xf numFmtId="168" fontId="18" fillId="8" borderId="11" xfId="0" applyNumberFormat="1" applyFont="1" applyFill="1" applyBorder="1" applyAlignment="1">
      <alignment horizontal="center" vertical="center"/>
    </xf>
    <xf numFmtId="165" fontId="0" fillId="0" borderId="12" xfId="48" applyNumberFormat="1" applyFont="1" applyBorder="1" applyAlignment="1" applyProtection="1">
      <alignment horizontal="center"/>
      <protection locked="0"/>
    </xf>
    <xf numFmtId="164" fontId="23" fillId="25" borderId="12" xfId="0" applyFont="1" applyFill="1" applyBorder="1" applyAlignment="1" applyProtection="1">
      <alignment horizontal="center"/>
      <protection locked="0"/>
    </xf>
    <xf numFmtId="164" fontId="0" fillId="21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48" applyFont="1" applyFill="1" applyBorder="1" applyAlignment="1">
      <alignment horizontal="center"/>
      <protection/>
    </xf>
    <xf numFmtId="166" fontId="0" fillId="0" borderId="0" xfId="48" applyNumberFormat="1" applyFont="1" applyFill="1" applyBorder="1" applyAlignment="1">
      <alignment horizontal="center"/>
      <protection/>
    </xf>
    <xf numFmtId="165" fontId="0" fillId="0" borderId="0" xfId="48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 horizontal="center"/>
    </xf>
    <xf numFmtId="171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Alignment="1">
      <alignment/>
    </xf>
    <xf numFmtId="166" fontId="0" fillId="0" borderId="12" xfId="0" applyNumberFormat="1" applyFont="1" applyBorder="1" applyAlignment="1">
      <alignment horizontal="center"/>
    </xf>
    <xf numFmtId="164" fontId="0" fillId="26" borderId="12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26" borderId="12" xfId="0" applyFont="1" applyFill="1" applyBorder="1" applyAlignment="1" applyProtection="1">
      <alignment horizontal="center"/>
      <protection locked="0"/>
    </xf>
    <xf numFmtId="164" fontId="0" fillId="26" borderId="12" xfId="0" applyNumberFormat="1" applyFont="1" applyFill="1" applyBorder="1" applyAlignment="1">
      <alignment horizontal="center"/>
    </xf>
    <xf numFmtId="164" fontId="18" fillId="0" borderId="0" xfId="0" applyFont="1" applyAlignment="1">
      <alignment horizontal="center"/>
    </xf>
    <xf numFmtId="164" fontId="23" fillId="25" borderId="12" xfId="0" applyFont="1" applyFill="1" applyBorder="1" applyAlignment="1">
      <alignment horizontal="center"/>
    </xf>
    <xf numFmtId="165" fontId="23" fillId="0" borderId="12" xfId="0" applyNumberFormat="1" applyFont="1" applyBorder="1" applyAlignment="1">
      <alignment horizontal="center"/>
    </xf>
    <xf numFmtId="164" fontId="0" fillId="21" borderId="12" xfId="0" applyFont="1" applyFill="1" applyBorder="1" applyAlignment="1">
      <alignment horizontal="center"/>
    </xf>
    <xf numFmtId="171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Font="1" applyAlignment="1">
      <alignment horizontal="left"/>
    </xf>
    <xf numFmtId="164" fontId="23" fillId="26" borderId="12" xfId="0" applyFont="1" applyFill="1" applyBorder="1" applyAlignment="1" applyProtection="1">
      <alignment horizontal="center"/>
      <protection locked="0"/>
    </xf>
    <xf numFmtId="164" fontId="23" fillId="21" borderId="12" xfId="0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Font="1" applyFill="1" applyBorder="1" applyAlignment="1">
      <alignment horizontal="left"/>
    </xf>
    <xf numFmtId="168" fontId="18" fillId="8" borderId="12" xfId="0" applyNumberFormat="1" applyFont="1" applyFill="1" applyBorder="1" applyAlignment="1">
      <alignment horizontal="center" vertical="center"/>
    </xf>
    <xf numFmtId="169" fontId="0" fillId="0" borderId="12" xfId="0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 vertical="center"/>
    </xf>
    <xf numFmtId="168" fontId="0" fillId="25" borderId="12" xfId="0" applyNumberFormat="1" applyFont="1" applyFill="1" applyBorder="1" applyAlignment="1">
      <alignment horizontal="center" vertical="center"/>
    </xf>
    <xf numFmtId="168" fontId="0" fillId="26" borderId="12" xfId="0" applyNumberFormat="1" applyFont="1" applyFill="1" applyBorder="1" applyAlignment="1">
      <alignment horizontal="center" vertical="center"/>
    </xf>
    <xf numFmtId="168" fontId="0" fillId="21" borderId="12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left"/>
    </xf>
    <xf numFmtId="164" fontId="0" fillId="0" borderId="0" xfId="0" applyFont="1" applyBorder="1" applyAlignment="1">
      <alignment horizontal="center" vertical="center"/>
    </xf>
    <xf numFmtId="164" fontId="0" fillId="27" borderId="0" xfId="0" applyFill="1" applyAlignment="1">
      <alignment horizontal="center"/>
    </xf>
    <xf numFmtId="164" fontId="0" fillId="27" borderId="0" xfId="0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5" fontId="0" fillId="0" borderId="0" xfId="0" applyNumberFormat="1" applyFill="1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Fill="1" applyAlignment="1">
      <alignment horizontal="center"/>
    </xf>
    <xf numFmtId="164" fontId="19" fillId="0" borderId="0" xfId="0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4" fontId="0" fillId="28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left"/>
    </xf>
    <xf numFmtId="164" fontId="18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18" fillId="0" borderId="0" xfId="0" applyFont="1" applyFill="1" applyAlignment="1">
      <alignment horizontal="left"/>
    </xf>
    <xf numFmtId="164" fontId="0" fillId="0" borderId="0" xfId="0" applyFont="1" applyFill="1" applyAlignment="1">
      <alignment horizontal="center"/>
    </xf>
    <xf numFmtId="164" fontId="18" fillId="0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21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left"/>
    </xf>
    <xf numFmtId="164" fontId="0" fillId="0" borderId="0" xfId="0" applyFont="1" applyFill="1" applyBorder="1" applyAlignment="1" applyProtection="1">
      <alignment horizontal="left"/>
      <protection locked="0"/>
    </xf>
    <xf numFmtId="165" fontId="23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174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center"/>
    </xf>
    <xf numFmtId="171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4" fontId="18" fillId="0" borderId="0" xfId="0" applyFont="1" applyFill="1" applyAlignment="1">
      <alignment horizontal="center"/>
    </xf>
    <xf numFmtId="164" fontId="18" fillId="0" borderId="0" xfId="0" applyFont="1" applyFill="1" applyAlignment="1">
      <alignment horizontal="center" vertical="center"/>
    </xf>
    <xf numFmtId="164" fontId="23" fillId="0" borderId="0" xfId="0" applyFont="1" applyFill="1" applyBorder="1" applyAlignment="1">
      <alignment horizontal="center"/>
    </xf>
    <xf numFmtId="164" fontId="0" fillId="29" borderId="0" xfId="0" applyFill="1" applyAlignment="1">
      <alignment horizontal="center"/>
    </xf>
    <xf numFmtId="164" fontId="0" fillId="29" borderId="0" xfId="0" applyFont="1" applyFill="1" applyBorder="1" applyAlignment="1">
      <alignment horizontal="center" vertical="center"/>
    </xf>
    <xf numFmtId="164" fontId="23" fillId="29" borderId="12" xfId="0" applyFont="1" applyFill="1" applyBorder="1" applyAlignment="1">
      <alignment horizontal="center"/>
    </xf>
    <xf numFmtId="165" fontId="0" fillId="29" borderId="12" xfId="0" applyNumberFormat="1" applyFont="1" applyFill="1" applyBorder="1" applyAlignment="1">
      <alignment horizontal="center"/>
    </xf>
    <xf numFmtId="164" fontId="0" fillId="29" borderId="12" xfId="0" applyFont="1" applyFill="1" applyBorder="1" applyAlignment="1">
      <alignment horizontal="center"/>
    </xf>
    <xf numFmtId="164" fontId="0" fillId="29" borderId="12" xfId="48" applyFont="1" applyFill="1" applyBorder="1" applyAlignment="1">
      <alignment horizontal="center"/>
      <protection/>
    </xf>
    <xf numFmtId="164" fontId="18" fillId="30" borderId="0" xfId="0" applyFont="1" applyFill="1" applyBorder="1" applyAlignment="1">
      <alignment horizontal="center"/>
    </xf>
    <xf numFmtId="164" fontId="0" fillId="30" borderId="0" xfId="0" applyFont="1" applyFill="1" applyBorder="1" applyAlignment="1">
      <alignment horizontal="center" vertical="center"/>
    </xf>
    <xf numFmtId="164" fontId="0" fillId="30" borderId="0" xfId="0" applyFill="1" applyAlignment="1">
      <alignment horizontal="center"/>
    </xf>
    <xf numFmtId="168" fontId="0" fillId="30" borderId="12" xfId="0" applyNumberFormat="1" applyFont="1" applyFill="1" applyBorder="1" applyAlignment="1">
      <alignment horizontal="center" vertical="center"/>
    </xf>
    <xf numFmtId="165" fontId="0" fillId="30" borderId="12" xfId="0" applyNumberFormat="1" applyFont="1" applyFill="1" applyBorder="1" applyAlignment="1">
      <alignment horizontal="center"/>
    </xf>
    <xf numFmtId="164" fontId="0" fillId="30" borderId="12" xfId="48" applyFont="1" applyFill="1" applyBorder="1" applyAlignment="1">
      <alignment horizontal="center"/>
      <protection/>
    </xf>
    <xf numFmtId="164" fontId="0" fillId="30" borderId="12" xfId="0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– rõhk1" xfId="20"/>
    <cellStyle name="20% – rõhk2" xfId="21"/>
    <cellStyle name="20% – rõhk3" xfId="22"/>
    <cellStyle name="20% – rõhk4" xfId="23"/>
    <cellStyle name="20% – rõhk5" xfId="24"/>
    <cellStyle name="20% – rõhk6" xfId="25"/>
    <cellStyle name="40% – rõhk1" xfId="26"/>
    <cellStyle name="40% – rõhk2" xfId="27"/>
    <cellStyle name="40% – rõhk3" xfId="28"/>
    <cellStyle name="40% – rõhk4" xfId="29"/>
    <cellStyle name="40% – rõhk5" xfId="30"/>
    <cellStyle name="40% – rõhk6" xfId="31"/>
    <cellStyle name="60% – rõhk1" xfId="32"/>
    <cellStyle name="60% – rõhk2" xfId="33"/>
    <cellStyle name="60% – rõhk3" xfId="34"/>
    <cellStyle name="60% – rõhk4" xfId="35"/>
    <cellStyle name="60% – rõhk5" xfId="36"/>
    <cellStyle name="60% – rõhk6" xfId="37"/>
    <cellStyle name="Arvutus" xfId="38"/>
    <cellStyle name="Halb" xfId="39"/>
    <cellStyle name="Hea" xfId="40"/>
    <cellStyle name="Hoiatuse tekst" xfId="41"/>
    <cellStyle name="Kokku" xfId="42"/>
    <cellStyle name="Kontrolli lahtrit" xfId="43"/>
    <cellStyle name="Lingitud lahter" xfId="44"/>
    <cellStyle name="Märkus" xfId="45"/>
    <cellStyle name="Neutraalne" xfId="46"/>
    <cellStyle name="Normaallaad 3" xfId="47"/>
    <cellStyle name="Normal 2" xfId="48"/>
    <cellStyle name="Pealkiri" xfId="49"/>
    <cellStyle name="Pealkiri 1" xfId="50"/>
    <cellStyle name="Pealkiri 2" xfId="51"/>
    <cellStyle name="Pealkiri 3" xfId="52"/>
    <cellStyle name="Pealkiri 4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Väljund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AFD7"/>
      <rgbColor rgb="0000FFFF"/>
      <rgbColor rgb="00800080"/>
      <rgbColor rgb="00800000"/>
      <rgbColor rgb="00008080"/>
      <rgbColor rgb="000000FF"/>
      <rgbColor rgb="0014A3FF"/>
      <rgbColor rgb="00B4C7D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C9BA4"/>
      <rgbColor rgb="00FFCC00"/>
      <rgbColor rgb="00FF9900"/>
      <rgbColor rgb="00FF6600"/>
      <rgbColor rgb="00EB9BE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0</xdr:rowOff>
    </xdr:from>
    <xdr:to>
      <xdr:col>16</xdr:col>
      <xdr:colOff>114300</xdr:colOff>
      <xdr:row>4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10096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</xdr:colOff>
      <xdr:row>31</xdr:row>
      <xdr:rowOff>9525</xdr:rowOff>
    </xdr:from>
    <xdr:to>
      <xdr:col>16</xdr:col>
      <xdr:colOff>123825</xdr:colOff>
      <xdr:row>35</xdr:row>
      <xdr:rowOff>152400</xdr:rowOff>
    </xdr:to>
    <xdr:pic>
      <xdr:nvPicPr>
        <xdr:cNvPr id="2" name="Image 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686425"/>
          <a:ext cx="10096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19050</xdr:colOff>
      <xdr:row>72</xdr:row>
      <xdr:rowOff>180975</xdr:rowOff>
    </xdr:from>
    <xdr:to>
      <xdr:col>16</xdr:col>
      <xdr:colOff>114300</xdr:colOff>
      <xdr:row>77</xdr:row>
      <xdr:rowOff>133350</xdr:rowOff>
    </xdr:to>
    <xdr:pic>
      <xdr:nvPicPr>
        <xdr:cNvPr id="3" name="Image 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3344525"/>
          <a:ext cx="10096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9525</xdr:colOff>
      <xdr:row>110</xdr:row>
      <xdr:rowOff>19050</xdr:rowOff>
    </xdr:from>
    <xdr:to>
      <xdr:col>16</xdr:col>
      <xdr:colOff>104775</xdr:colOff>
      <xdr:row>114</xdr:row>
      <xdr:rowOff>161925</xdr:rowOff>
    </xdr:to>
    <xdr:pic>
      <xdr:nvPicPr>
        <xdr:cNvPr id="4" name="Image 1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20126325"/>
          <a:ext cx="10096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2"/>
  <sheetViews>
    <sheetView tabSelected="1" zoomScale="110" zoomScaleNormal="110" workbookViewId="0" topLeftCell="A1">
      <selection activeCell="A2" sqref="A2"/>
    </sheetView>
  </sheetViews>
  <sheetFormatPr defaultColWidth="9.140625" defaultRowHeight="14.25" customHeight="1"/>
  <cols>
    <col min="1" max="1" width="4.421875" style="0" customWidth="1"/>
    <col min="2" max="2" width="19.57421875" style="0" customWidth="1"/>
    <col min="3" max="3" width="12.421875" style="0" customWidth="1"/>
    <col min="4" max="4" width="12.57421875" style="0" customWidth="1"/>
    <col min="5" max="5" width="7.421875" style="1" customWidth="1"/>
    <col min="6" max="6" width="7.421875" style="0" customWidth="1"/>
    <col min="7" max="7" width="6.421875" style="0" customWidth="1"/>
    <col min="8" max="8" width="7.421875" style="2" customWidth="1"/>
    <col min="9" max="12" width="6.421875" style="2" customWidth="1"/>
    <col min="13" max="13" width="7.140625" style="0" customWidth="1"/>
    <col min="14" max="14" width="7.57421875" style="0" customWidth="1"/>
    <col min="15" max="15" width="6.8515625" style="0" customWidth="1"/>
    <col min="16" max="16" width="6.8515625" style="3" customWidth="1"/>
    <col min="17" max="17" width="7.421875" style="0" customWidth="1"/>
    <col min="18" max="18" width="8.8515625" style="4" customWidth="1"/>
  </cols>
  <sheetData>
    <row r="1" spans="1:17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customHeight="1">
      <c r="A2" s="6">
        <v>44506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4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4.25" customHeight="1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4.25" customHeight="1">
      <c r="A5" s="2"/>
      <c r="B5" s="9" t="s">
        <v>2</v>
      </c>
      <c r="D5" s="10" t="s">
        <v>3</v>
      </c>
      <c r="E5" s="11"/>
      <c r="F5" s="12"/>
      <c r="G5" s="13"/>
      <c r="H5" s="12"/>
      <c r="I5" s="12"/>
      <c r="J5" s="12"/>
      <c r="K5" s="14"/>
      <c r="L5" s="14"/>
      <c r="M5" s="15"/>
      <c r="N5" s="16"/>
      <c r="O5" s="16"/>
      <c r="Q5" s="16"/>
    </row>
    <row r="6" spans="1:17" ht="14.25" customHeight="1">
      <c r="A6" s="17" t="s">
        <v>4</v>
      </c>
      <c r="B6" s="17"/>
      <c r="C6" s="17"/>
      <c r="D6" s="17"/>
      <c r="E6" s="17"/>
      <c r="F6" s="17"/>
      <c r="G6" s="17" t="s">
        <v>5</v>
      </c>
      <c r="H6" s="17"/>
      <c r="I6" s="17"/>
      <c r="J6" s="17"/>
      <c r="K6" s="17"/>
      <c r="L6" s="17"/>
      <c r="M6" s="17" t="s">
        <v>6</v>
      </c>
      <c r="N6" s="17"/>
      <c r="O6" s="17"/>
      <c r="P6" s="17"/>
      <c r="Q6" s="17"/>
    </row>
    <row r="7" spans="1:17" ht="12.75" customHeight="1">
      <c r="A7" s="18" t="s">
        <v>7</v>
      </c>
      <c r="B7" s="18" t="s">
        <v>8</v>
      </c>
      <c r="C7" s="18" t="s">
        <v>9</v>
      </c>
      <c r="D7" s="18" t="s">
        <v>10</v>
      </c>
      <c r="E7" s="19" t="s">
        <v>11</v>
      </c>
      <c r="F7" s="20" t="s">
        <v>12</v>
      </c>
      <c r="G7" s="21" t="s">
        <v>13</v>
      </c>
      <c r="H7" s="21"/>
      <c r="I7" s="21"/>
      <c r="J7" s="21" t="s">
        <v>14</v>
      </c>
      <c r="K7" s="21"/>
      <c r="L7" s="21"/>
      <c r="M7" s="21" t="s">
        <v>15</v>
      </c>
      <c r="N7" s="21" t="s">
        <v>16</v>
      </c>
      <c r="O7" s="21" t="s">
        <v>17</v>
      </c>
      <c r="P7" s="22" t="s">
        <v>18</v>
      </c>
      <c r="Q7" s="23" t="s">
        <v>19</v>
      </c>
    </row>
    <row r="8" spans="1:17" ht="14.25" customHeight="1">
      <c r="A8" s="18"/>
      <c r="B8" s="18"/>
      <c r="C8" s="18"/>
      <c r="D8" s="18"/>
      <c r="E8" s="19"/>
      <c r="F8" s="20"/>
      <c r="G8" s="21">
        <v>1</v>
      </c>
      <c r="H8" s="21">
        <v>2</v>
      </c>
      <c r="I8" s="21">
        <v>3</v>
      </c>
      <c r="J8" s="21">
        <v>1</v>
      </c>
      <c r="K8" s="21">
        <v>2</v>
      </c>
      <c r="L8" s="21">
        <v>3</v>
      </c>
      <c r="M8" s="21"/>
      <c r="N8" s="21"/>
      <c r="O8" s="21"/>
      <c r="P8" s="22"/>
      <c r="Q8" s="23"/>
    </row>
    <row r="9" spans="1:17" ht="14.25" customHeight="1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4.25" customHeight="1">
      <c r="A10" s="25">
        <v>41</v>
      </c>
      <c r="B10" s="26" t="s">
        <v>21</v>
      </c>
      <c r="C10" s="27">
        <v>40188</v>
      </c>
      <c r="D10" s="28" t="s">
        <v>22</v>
      </c>
      <c r="E10" s="29">
        <v>61.85</v>
      </c>
      <c r="F10" s="30">
        <f aca="true" t="shared" si="0" ref="F10:F11">POWER(10,(0.783497476*(LOG10(E10/153.655)*LOG10(E10/153.655))))</f>
        <v>1.3254805162819512</v>
      </c>
      <c r="G10" s="31">
        <v>29</v>
      </c>
      <c r="H10" s="32">
        <v>31</v>
      </c>
      <c r="I10" s="33">
        <v>32</v>
      </c>
      <c r="J10" s="34">
        <v>38</v>
      </c>
      <c r="K10" s="32">
        <v>41</v>
      </c>
      <c r="L10" s="32">
        <v>43</v>
      </c>
      <c r="M10" s="35">
        <f aca="true" t="shared" si="1" ref="M10:M11">MAX(G10:I10)</f>
        <v>32</v>
      </c>
      <c r="N10" s="35">
        <f aca="true" t="shared" si="2" ref="N10:N11">MAX(J10:L10)</f>
        <v>43</v>
      </c>
      <c r="O10" s="36">
        <f aca="true" t="shared" si="3" ref="O10:O11">M10+N10</f>
        <v>75</v>
      </c>
      <c r="P10" s="37"/>
      <c r="Q10" s="38">
        <f aca="true" t="shared" si="4" ref="Q10:Q11">O10*F10</f>
        <v>99.41103872114634</v>
      </c>
    </row>
    <row r="11" spans="1:17" ht="14.25" customHeight="1">
      <c r="A11" s="25">
        <v>58</v>
      </c>
      <c r="B11" s="26" t="s">
        <v>23</v>
      </c>
      <c r="C11" s="27">
        <v>40210</v>
      </c>
      <c r="D11" s="28" t="s">
        <v>24</v>
      </c>
      <c r="E11" s="29">
        <v>76.75</v>
      </c>
      <c r="F11" s="30">
        <f t="shared" si="0"/>
        <v>1.178166618820212</v>
      </c>
      <c r="G11" s="31">
        <v>30</v>
      </c>
      <c r="H11" s="32">
        <v>32</v>
      </c>
      <c r="I11" s="39" t="s">
        <v>25</v>
      </c>
      <c r="J11" s="34">
        <v>40</v>
      </c>
      <c r="K11" s="32">
        <v>42</v>
      </c>
      <c r="L11" s="32">
        <v>44</v>
      </c>
      <c r="M11" s="35">
        <f t="shared" si="1"/>
        <v>32</v>
      </c>
      <c r="N11" s="35">
        <f t="shared" si="2"/>
        <v>44</v>
      </c>
      <c r="O11" s="36">
        <f t="shared" si="3"/>
        <v>76</v>
      </c>
      <c r="P11" s="37"/>
      <c r="Q11" s="38">
        <f t="shared" si="4"/>
        <v>89.5406630303361</v>
      </c>
    </row>
    <row r="12" spans="1:17" ht="14.25" customHeight="1">
      <c r="A12" s="40" t="s">
        <v>26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4.25" customHeight="1">
      <c r="A13" s="25">
        <v>5</v>
      </c>
      <c r="B13" s="26" t="s">
        <v>27</v>
      </c>
      <c r="C13" s="27">
        <v>40442</v>
      </c>
      <c r="D13" s="28" t="s">
        <v>22</v>
      </c>
      <c r="E13" s="41">
        <v>31.8</v>
      </c>
      <c r="F13" s="30">
        <f aca="true" t="shared" si="5" ref="F13:F18">POWER(10,(0.75194503*(LOG10(E13/175.508)*LOG10(E13/175.508))))</f>
        <v>2.5932750684027623</v>
      </c>
      <c r="G13" s="31">
        <v>29</v>
      </c>
      <c r="H13" s="42">
        <v>31</v>
      </c>
      <c r="I13" s="33">
        <v>32</v>
      </c>
      <c r="J13" s="31">
        <v>37</v>
      </c>
      <c r="K13" s="32">
        <v>40</v>
      </c>
      <c r="L13" s="43" t="s">
        <v>28</v>
      </c>
      <c r="M13" s="35">
        <f aca="true" t="shared" si="6" ref="M13:M18">MAX(G13:I13)</f>
        <v>32</v>
      </c>
      <c r="N13" s="35">
        <f aca="true" t="shared" si="7" ref="N13:N18">MAX(J13:L13)</f>
        <v>40</v>
      </c>
      <c r="O13" s="36">
        <f aca="true" t="shared" si="8" ref="O13:O18">M13+N13</f>
        <v>72</v>
      </c>
      <c r="P13" s="37"/>
      <c r="Q13" s="38">
        <f aca="true" t="shared" si="9" ref="Q13:Q18">O13*F13</f>
        <v>186.71580492499888</v>
      </c>
    </row>
    <row r="14" spans="1:17" ht="14.25" customHeight="1">
      <c r="A14" s="25">
        <v>46</v>
      </c>
      <c r="B14" s="26" t="s">
        <v>29</v>
      </c>
      <c r="C14" s="27">
        <v>41038</v>
      </c>
      <c r="D14" s="28" t="s">
        <v>30</v>
      </c>
      <c r="E14" s="41">
        <v>39.45</v>
      </c>
      <c r="F14" s="30">
        <f t="shared" si="5"/>
        <v>2.070085651089954</v>
      </c>
      <c r="G14" s="31">
        <v>14</v>
      </c>
      <c r="H14" s="42">
        <v>15</v>
      </c>
      <c r="I14" s="33">
        <v>16</v>
      </c>
      <c r="J14" s="31">
        <v>20</v>
      </c>
      <c r="K14" s="32">
        <v>22</v>
      </c>
      <c r="L14" s="32">
        <v>24</v>
      </c>
      <c r="M14" s="35">
        <f t="shared" si="6"/>
        <v>16</v>
      </c>
      <c r="N14" s="35">
        <f t="shared" si="7"/>
        <v>24</v>
      </c>
      <c r="O14" s="36">
        <f t="shared" si="8"/>
        <v>40</v>
      </c>
      <c r="P14" s="37"/>
      <c r="Q14" s="38">
        <f t="shared" si="9"/>
        <v>82.80342604359817</v>
      </c>
    </row>
    <row r="15" spans="1:17" ht="14.25" customHeight="1">
      <c r="A15" s="25">
        <v>80</v>
      </c>
      <c r="B15" s="26" t="s">
        <v>31</v>
      </c>
      <c r="C15" s="27">
        <v>40371</v>
      </c>
      <c r="D15" s="28" t="s">
        <v>32</v>
      </c>
      <c r="E15" s="41">
        <v>38.5</v>
      </c>
      <c r="F15" s="30">
        <f t="shared" si="5"/>
        <v>2.1202794854409936</v>
      </c>
      <c r="G15" s="31">
        <v>32</v>
      </c>
      <c r="H15" s="42">
        <v>34</v>
      </c>
      <c r="I15" s="33">
        <v>36</v>
      </c>
      <c r="J15" s="31">
        <v>41</v>
      </c>
      <c r="K15" s="32">
        <v>44</v>
      </c>
      <c r="L15" s="32">
        <v>46</v>
      </c>
      <c r="M15" s="35">
        <f t="shared" si="6"/>
        <v>36</v>
      </c>
      <c r="N15" s="35">
        <f t="shared" si="7"/>
        <v>46</v>
      </c>
      <c r="O15" s="36">
        <f t="shared" si="8"/>
        <v>82</v>
      </c>
      <c r="P15" s="37"/>
      <c r="Q15" s="38">
        <f t="shared" si="9"/>
        <v>173.86291780616148</v>
      </c>
    </row>
    <row r="16" spans="1:17" ht="14.25" customHeight="1">
      <c r="A16" s="25">
        <v>81</v>
      </c>
      <c r="B16" s="26" t="s">
        <v>33</v>
      </c>
      <c r="C16" s="44">
        <v>39960</v>
      </c>
      <c r="D16" s="45" t="s">
        <v>22</v>
      </c>
      <c r="E16" s="38">
        <v>50.7</v>
      </c>
      <c r="F16" s="30">
        <f t="shared" si="5"/>
        <v>1.654588925544609</v>
      </c>
      <c r="G16" s="31">
        <v>18</v>
      </c>
      <c r="H16" s="43" t="s">
        <v>34</v>
      </c>
      <c r="I16" s="39" t="s">
        <v>34</v>
      </c>
      <c r="J16" s="31">
        <v>22</v>
      </c>
      <c r="K16" s="32">
        <v>24</v>
      </c>
      <c r="L16" s="32">
        <v>26</v>
      </c>
      <c r="M16" s="35">
        <f t="shared" si="6"/>
        <v>18</v>
      </c>
      <c r="N16" s="35">
        <f t="shared" si="7"/>
        <v>26</v>
      </c>
      <c r="O16" s="36">
        <f t="shared" si="8"/>
        <v>44</v>
      </c>
      <c r="P16" s="37"/>
      <c r="Q16" s="38">
        <f t="shared" si="9"/>
        <v>72.80191272396279</v>
      </c>
    </row>
    <row r="17" spans="1:17" ht="14.25" customHeight="1">
      <c r="A17" s="25">
        <v>49</v>
      </c>
      <c r="B17" s="26" t="s">
        <v>35</v>
      </c>
      <c r="C17" s="27">
        <v>39638</v>
      </c>
      <c r="D17" s="28" t="s">
        <v>32</v>
      </c>
      <c r="E17" s="41">
        <v>92</v>
      </c>
      <c r="F17" s="30">
        <f t="shared" si="5"/>
        <v>1.1459536639326877</v>
      </c>
      <c r="G17" s="31">
        <v>60</v>
      </c>
      <c r="H17" s="32">
        <v>64</v>
      </c>
      <c r="I17" s="33">
        <v>67</v>
      </c>
      <c r="J17" s="31">
        <v>70</v>
      </c>
      <c r="K17" s="32">
        <v>75</v>
      </c>
      <c r="L17" s="32">
        <v>80</v>
      </c>
      <c r="M17" s="35">
        <f t="shared" si="6"/>
        <v>67</v>
      </c>
      <c r="N17" s="35">
        <f t="shared" si="7"/>
        <v>80</v>
      </c>
      <c r="O17" s="36">
        <f t="shared" si="8"/>
        <v>147</v>
      </c>
      <c r="P17" s="37"/>
      <c r="Q17" s="38">
        <f t="shared" si="9"/>
        <v>168.45518859810508</v>
      </c>
    </row>
    <row r="18" spans="1:17" ht="14.25" customHeight="1">
      <c r="A18" s="25">
        <v>74</v>
      </c>
      <c r="B18" s="26" t="s">
        <v>36</v>
      </c>
      <c r="C18" s="27">
        <v>38980</v>
      </c>
      <c r="D18" s="28" t="s">
        <v>37</v>
      </c>
      <c r="E18" s="41">
        <v>75.75</v>
      </c>
      <c r="F18" s="30">
        <f t="shared" si="5"/>
        <v>1.2593047131427193</v>
      </c>
      <c r="G18" s="31">
        <v>45</v>
      </c>
      <c r="H18" s="43" t="s">
        <v>38</v>
      </c>
      <c r="I18" s="33">
        <v>52</v>
      </c>
      <c r="J18" s="31">
        <v>61</v>
      </c>
      <c r="K18" s="32">
        <v>66</v>
      </c>
      <c r="L18" s="32">
        <v>70</v>
      </c>
      <c r="M18" s="35">
        <f t="shared" si="6"/>
        <v>52</v>
      </c>
      <c r="N18" s="35">
        <f t="shared" si="7"/>
        <v>70</v>
      </c>
      <c r="O18" s="36">
        <f t="shared" si="8"/>
        <v>122</v>
      </c>
      <c r="P18" s="37"/>
      <c r="Q18" s="38">
        <f t="shared" si="9"/>
        <v>153.63517500341175</v>
      </c>
    </row>
    <row r="19" spans="1:18" s="57" customFormat="1" ht="14.25" customHeight="1">
      <c r="A19" s="46"/>
      <c r="B19" s="47"/>
      <c r="C19" s="48"/>
      <c r="D19" s="47"/>
      <c r="E19" s="49"/>
      <c r="F19" s="50"/>
      <c r="G19" s="46"/>
      <c r="H19" s="51"/>
      <c r="I19" s="52"/>
      <c r="J19" s="46"/>
      <c r="K19" s="51"/>
      <c r="L19" s="51"/>
      <c r="M19" s="53"/>
      <c r="N19" s="53"/>
      <c r="O19" s="53"/>
      <c r="P19" s="54"/>
      <c r="Q19" s="55"/>
      <c r="R19" s="56"/>
    </row>
    <row r="20" spans="2:13" ht="14.25" customHeight="1">
      <c r="B20" s="58"/>
      <c r="C20" s="59"/>
      <c r="F20" s="58" t="s">
        <v>39</v>
      </c>
      <c r="G20" s="59" t="s">
        <v>40</v>
      </c>
      <c r="H20" s="15"/>
      <c r="I20" s="60"/>
      <c r="K20" s="61" t="s">
        <v>41</v>
      </c>
      <c r="L20" s="61"/>
      <c r="M20" s="59" t="s">
        <v>42</v>
      </c>
    </row>
    <row r="21" spans="2:13" ht="14.25" customHeight="1">
      <c r="B21" s="58"/>
      <c r="C21" s="62"/>
      <c r="F21" s="58" t="s">
        <v>43</v>
      </c>
      <c r="G21" s="59" t="s">
        <v>44</v>
      </c>
      <c r="H21" s="15"/>
      <c r="I21" s="60"/>
      <c r="K21" s="61"/>
      <c r="L21" s="61"/>
      <c r="M21" s="59" t="s">
        <v>45</v>
      </c>
    </row>
    <row r="22" spans="2:13" ht="14.25" customHeight="1">
      <c r="B22" s="58"/>
      <c r="C22" s="62"/>
      <c r="F22" s="58"/>
      <c r="G22" s="59"/>
      <c r="H22" s="15"/>
      <c r="I22" s="60"/>
      <c r="K22" s="61"/>
      <c r="L22" s="61"/>
      <c r="M22" s="59" t="s">
        <v>46</v>
      </c>
    </row>
    <row r="23" spans="2:13" ht="14.25" customHeight="1">
      <c r="B23" s="58"/>
      <c r="C23" s="62"/>
      <c r="F23" s="58"/>
      <c r="G23" s="59"/>
      <c r="H23" s="15"/>
      <c r="I23" s="60"/>
      <c r="K23" s="61"/>
      <c r="L23" s="61"/>
      <c r="M23" s="59"/>
    </row>
    <row r="24" spans="2:13" ht="14.25" customHeight="1">
      <c r="B24" s="58"/>
      <c r="C24" s="62"/>
      <c r="F24" s="58"/>
      <c r="G24" s="59"/>
      <c r="H24" s="15"/>
      <c r="I24" s="60"/>
      <c r="K24" s="61"/>
      <c r="L24" s="61"/>
      <c r="M24" s="59"/>
    </row>
    <row r="25" spans="2:13" ht="14.25" customHeight="1">
      <c r="B25" s="58"/>
      <c r="C25" s="62"/>
      <c r="F25" s="58"/>
      <c r="G25" s="59"/>
      <c r="H25" s="15"/>
      <c r="I25" s="60"/>
      <c r="K25" s="61"/>
      <c r="L25" s="61"/>
      <c r="M25" s="59"/>
    </row>
    <row r="26" spans="2:13" ht="14.25" customHeight="1">
      <c r="B26" s="58"/>
      <c r="C26" s="62"/>
      <c r="F26" s="58"/>
      <c r="G26" s="59"/>
      <c r="H26" s="15"/>
      <c r="I26" s="60"/>
      <c r="K26" s="61"/>
      <c r="L26" s="61"/>
      <c r="M26" s="59"/>
    </row>
    <row r="27" spans="2:13" ht="14.25" customHeight="1">
      <c r="B27" s="58"/>
      <c r="C27" s="62"/>
      <c r="F27" s="58"/>
      <c r="G27" s="59"/>
      <c r="H27" s="15"/>
      <c r="I27" s="60"/>
      <c r="K27" s="61"/>
      <c r="L27" s="61"/>
      <c r="M27" s="59"/>
    </row>
    <row r="28" spans="2:13" ht="14.25" customHeight="1">
      <c r="B28" s="58"/>
      <c r="C28" s="62"/>
      <c r="F28" s="58"/>
      <c r="G28" s="59"/>
      <c r="H28" s="15"/>
      <c r="I28" s="60"/>
      <c r="K28" s="61"/>
      <c r="L28" s="61"/>
      <c r="M28" s="59"/>
    </row>
    <row r="29" spans="2:13" ht="14.25" customHeight="1">
      <c r="B29" s="58"/>
      <c r="C29" s="62"/>
      <c r="F29" s="58"/>
      <c r="G29" s="59"/>
      <c r="H29" s="15"/>
      <c r="I29" s="60"/>
      <c r="K29" s="61"/>
      <c r="L29" s="61"/>
      <c r="M29" s="59"/>
    </row>
    <row r="30" spans="2:13" ht="14.25" customHeight="1">
      <c r="B30" s="58"/>
      <c r="C30" s="62"/>
      <c r="F30" s="58"/>
      <c r="G30" s="59"/>
      <c r="H30" s="15"/>
      <c r="I30" s="60"/>
      <c r="K30" s="61"/>
      <c r="L30" s="61"/>
      <c r="M30" s="59"/>
    </row>
    <row r="31" spans="2:13" ht="14.25" customHeight="1">
      <c r="B31" s="58"/>
      <c r="C31" s="62"/>
      <c r="F31" s="58"/>
      <c r="G31" s="59"/>
      <c r="H31" s="15"/>
      <c r="I31" s="60"/>
      <c r="K31" s="61"/>
      <c r="L31" s="61"/>
      <c r="M31" s="59"/>
    </row>
    <row r="32" spans="1:17" ht="18.75" customHeight="1">
      <c r="A32" s="5" t="s">
        <v>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6.5" customHeight="1">
      <c r="A33" s="6">
        <v>44506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4.25" customHeight="1">
      <c r="A34" s="7" t="s">
        <v>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6" spans="1:17" ht="14.25" customHeight="1">
      <c r="A36" s="2"/>
      <c r="B36" s="9" t="s">
        <v>47</v>
      </c>
      <c r="D36" s="10" t="s">
        <v>48</v>
      </c>
      <c r="E36" s="11"/>
      <c r="F36" s="12"/>
      <c r="G36" s="13"/>
      <c r="H36" s="12"/>
      <c r="I36" s="12"/>
      <c r="N36" s="16"/>
      <c r="O36" s="16"/>
      <c r="Q36" s="16"/>
    </row>
    <row r="37" spans="1:17" ht="14.25" customHeight="1">
      <c r="A37" s="17" t="s">
        <v>4</v>
      </c>
      <c r="B37" s="17"/>
      <c r="C37" s="17"/>
      <c r="D37" s="17"/>
      <c r="E37" s="17"/>
      <c r="F37" s="17"/>
      <c r="G37" s="17" t="s">
        <v>5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2.75" customHeight="1">
      <c r="A38" s="18" t="s">
        <v>7</v>
      </c>
      <c r="B38" s="18" t="s">
        <v>8</v>
      </c>
      <c r="C38" s="18" t="s">
        <v>9</v>
      </c>
      <c r="D38" s="18" t="s">
        <v>10</v>
      </c>
      <c r="E38" s="19" t="s">
        <v>11</v>
      </c>
      <c r="F38" s="20" t="s">
        <v>12</v>
      </c>
      <c r="G38" s="21" t="s">
        <v>13</v>
      </c>
      <c r="H38" s="21"/>
      <c r="I38" s="21"/>
      <c r="J38" s="21" t="s">
        <v>14</v>
      </c>
      <c r="K38" s="21"/>
      <c r="L38" s="21"/>
      <c r="M38" s="21" t="s">
        <v>15</v>
      </c>
      <c r="N38" s="21" t="s">
        <v>16</v>
      </c>
      <c r="O38" s="21" t="s">
        <v>17</v>
      </c>
      <c r="P38" s="22" t="s">
        <v>18</v>
      </c>
      <c r="Q38" s="23" t="s">
        <v>19</v>
      </c>
    </row>
    <row r="39" spans="1:17" ht="14.25" customHeight="1">
      <c r="A39" s="18"/>
      <c r="B39" s="18"/>
      <c r="C39" s="18"/>
      <c r="D39" s="18"/>
      <c r="E39" s="19"/>
      <c r="F39" s="20"/>
      <c r="G39" s="21">
        <v>1</v>
      </c>
      <c r="H39" s="21">
        <v>2</v>
      </c>
      <c r="I39" s="21">
        <v>3</v>
      </c>
      <c r="J39" s="21">
        <v>1</v>
      </c>
      <c r="K39" s="21">
        <v>2</v>
      </c>
      <c r="L39" s="21">
        <v>3</v>
      </c>
      <c r="M39" s="21"/>
      <c r="N39" s="21"/>
      <c r="O39" s="21"/>
      <c r="P39" s="22"/>
      <c r="Q39" s="23"/>
    </row>
    <row r="40" spans="1:17" ht="14.25" customHeight="1">
      <c r="A40" s="24" t="s">
        <v>49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14.25" customHeight="1">
      <c r="A41" s="24" t="s">
        <v>50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8" ht="14.25" customHeight="1">
      <c r="A42" s="25">
        <v>78</v>
      </c>
      <c r="B42" s="33" t="s">
        <v>51</v>
      </c>
      <c r="C42" s="63">
        <v>40362</v>
      </c>
      <c r="D42" s="45" t="s">
        <v>22</v>
      </c>
      <c r="E42" s="29">
        <v>37.45</v>
      </c>
      <c r="F42" s="30">
        <f>POWER(10,(0.783497476*(LOG10(E42/153.655)*LOG10(E42/153.655))))</f>
        <v>1.9701768146186587</v>
      </c>
      <c r="G42" s="31">
        <v>28</v>
      </c>
      <c r="H42" s="32">
        <v>30</v>
      </c>
      <c r="I42" s="64">
        <v>32</v>
      </c>
      <c r="J42" s="31">
        <v>33</v>
      </c>
      <c r="K42" s="43" t="s">
        <v>52</v>
      </c>
      <c r="L42" s="43" t="s">
        <v>52</v>
      </c>
      <c r="M42" s="35">
        <f>MAX(G42:I42)</f>
        <v>32</v>
      </c>
      <c r="N42" s="35">
        <f>MAX(J42:L42)</f>
        <v>33</v>
      </c>
      <c r="O42" s="36">
        <f>M42+N42</f>
        <v>65</v>
      </c>
      <c r="P42" s="37" t="s">
        <v>53</v>
      </c>
      <c r="Q42" s="38">
        <f>O42*F42</f>
        <v>128.06149295021282</v>
      </c>
      <c r="R42" s="4">
        <v>65</v>
      </c>
    </row>
    <row r="43" spans="1:17" ht="14.25" customHeight="1">
      <c r="A43" s="24" t="s">
        <v>54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8" ht="14.25" customHeight="1">
      <c r="A44" s="25">
        <v>3</v>
      </c>
      <c r="B44" s="26" t="s">
        <v>55</v>
      </c>
      <c r="C44" s="27">
        <v>37292</v>
      </c>
      <c r="D44" s="28" t="s">
        <v>30</v>
      </c>
      <c r="E44" s="29">
        <v>49</v>
      </c>
      <c r="F44" s="30">
        <f>POWER(10,(0.783497476*(LOG10(E44/153.655)*LOG10(E44/153.655))))</f>
        <v>1.5596441521644349</v>
      </c>
      <c r="G44" s="34">
        <v>28</v>
      </c>
      <c r="H44" s="32">
        <v>30</v>
      </c>
      <c r="I44" s="33">
        <v>32</v>
      </c>
      <c r="J44" s="34">
        <v>37</v>
      </c>
      <c r="K44" s="32">
        <v>40</v>
      </c>
      <c r="L44" s="43" t="s">
        <v>28</v>
      </c>
      <c r="M44" s="35">
        <f>MAX(G44:I44)</f>
        <v>32</v>
      </c>
      <c r="N44" s="35">
        <f>MAX(J44:L44)</f>
        <v>40</v>
      </c>
      <c r="O44" s="36">
        <f>M44+N44</f>
        <v>72</v>
      </c>
      <c r="P44" s="37" t="s">
        <v>53</v>
      </c>
      <c r="Q44" s="38">
        <f>O44*F44</f>
        <v>112.2943789558393</v>
      </c>
      <c r="R44" s="4">
        <v>69</v>
      </c>
    </row>
    <row r="45" spans="1:17" ht="14.25" customHeight="1">
      <c r="A45" s="24" t="s">
        <v>56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8" ht="14.25" customHeight="1">
      <c r="A46" s="25">
        <v>67</v>
      </c>
      <c r="B46" s="26" t="s">
        <v>57</v>
      </c>
      <c r="C46" s="27">
        <v>37457</v>
      </c>
      <c r="D46" s="28" t="s">
        <v>58</v>
      </c>
      <c r="E46" s="29">
        <v>54.05</v>
      </c>
      <c r="F46" s="30">
        <f>POWER(10,(0.783497476*(LOG10(E46/153.655)*LOG10(E46/153.655))))</f>
        <v>1.4498206156182052</v>
      </c>
      <c r="G46" s="31">
        <v>40</v>
      </c>
      <c r="H46" s="43" t="s">
        <v>59</v>
      </c>
      <c r="I46" s="39" t="s">
        <v>59</v>
      </c>
      <c r="J46" s="34">
        <v>53</v>
      </c>
      <c r="K46" s="43" t="s">
        <v>60</v>
      </c>
      <c r="L46" s="43" t="s">
        <v>61</v>
      </c>
      <c r="M46" s="35">
        <f>MAX(G46:I46)</f>
        <v>40</v>
      </c>
      <c r="N46" s="35">
        <f>MAX(J46:L46)</f>
        <v>53</v>
      </c>
      <c r="O46" s="36">
        <f>M46+N46</f>
        <v>93</v>
      </c>
      <c r="P46" s="37" t="s">
        <v>53</v>
      </c>
      <c r="Q46" s="38">
        <f>O46*F46</f>
        <v>134.8333172524931</v>
      </c>
      <c r="R46" s="4">
        <v>75</v>
      </c>
    </row>
    <row r="47" spans="1:17" ht="14.25" customHeight="1">
      <c r="A47" s="24" t="s">
        <v>62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9" ht="14.25" customHeight="1">
      <c r="A48" s="25">
        <v>12</v>
      </c>
      <c r="B48" s="33" t="s">
        <v>63</v>
      </c>
      <c r="C48" s="44">
        <v>38519</v>
      </c>
      <c r="D48" s="45" t="s">
        <v>64</v>
      </c>
      <c r="E48" s="38">
        <v>62.9</v>
      </c>
      <c r="F48" s="30">
        <f aca="true" t="shared" si="10" ref="F48:F49">POWER(10,(0.783497476*(LOG10(E48/153.655)*LOG10(E48/153.655))))</f>
        <v>1.3118604901353994</v>
      </c>
      <c r="G48" s="34">
        <v>30</v>
      </c>
      <c r="H48" s="32">
        <v>34</v>
      </c>
      <c r="I48" s="39" t="s">
        <v>52</v>
      </c>
      <c r="J48" s="31">
        <v>40</v>
      </c>
      <c r="K48" s="32">
        <v>43</v>
      </c>
      <c r="L48" s="32">
        <v>46</v>
      </c>
      <c r="M48" s="35">
        <f aca="true" t="shared" si="11" ref="M48:M49">MAX(G48:I48)</f>
        <v>34</v>
      </c>
      <c r="N48" s="35">
        <f aca="true" t="shared" si="12" ref="N48:N49">MAX(J48:L48)</f>
        <v>46</v>
      </c>
      <c r="O48" s="36">
        <f aca="true" t="shared" si="13" ref="O48:O49">M48+N48</f>
        <v>80</v>
      </c>
      <c r="P48" s="37" t="s">
        <v>65</v>
      </c>
      <c r="Q48" s="38">
        <f aca="true" t="shared" si="14" ref="Q48:Q49">O48*F48</f>
        <v>104.94883921083195</v>
      </c>
      <c r="R48" s="4">
        <v>86</v>
      </c>
      <c r="S48" s="65" t="s">
        <v>66</v>
      </c>
    </row>
    <row r="49" spans="1:17" ht="14.25" customHeight="1">
      <c r="A49" s="25">
        <v>55</v>
      </c>
      <c r="B49" s="26" t="s">
        <v>67</v>
      </c>
      <c r="C49" s="27">
        <v>39257</v>
      </c>
      <c r="D49" s="28" t="s">
        <v>68</v>
      </c>
      <c r="E49" s="41">
        <v>61.1</v>
      </c>
      <c r="F49" s="30">
        <f t="shared" si="10"/>
        <v>1.335600688946508</v>
      </c>
      <c r="G49" s="31">
        <v>49</v>
      </c>
      <c r="H49" s="43" t="s">
        <v>69</v>
      </c>
      <c r="I49" s="33">
        <v>54</v>
      </c>
      <c r="J49" s="31">
        <v>64</v>
      </c>
      <c r="K49" s="66">
        <v>68</v>
      </c>
      <c r="L49" s="66">
        <v>69</v>
      </c>
      <c r="M49" s="35">
        <f t="shared" si="11"/>
        <v>54</v>
      </c>
      <c r="N49" s="35">
        <f t="shared" si="12"/>
        <v>69</v>
      </c>
      <c r="O49" s="67">
        <f t="shared" si="13"/>
        <v>123</v>
      </c>
      <c r="P49" s="37" t="s">
        <v>53</v>
      </c>
      <c r="Q49" s="38">
        <f t="shared" si="14"/>
        <v>164.27888474042047</v>
      </c>
    </row>
    <row r="50" spans="1:17" ht="14.25" customHeight="1">
      <c r="A50" s="24" t="s">
        <v>70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8" ht="14.25" customHeight="1">
      <c r="A51" s="25">
        <v>7</v>
      </c>
      <c r="B51" s="33" t="s">
        <v>71</v>
      </c>
      <c r="C51" s="44">
        <v>37951</v>
      </c>
      <c r="D51" s="45" t="s">
        <v>32</v>
      </c>
      <c r="E51" s="38">
        <v>69.95</v>
      </c>
      <c r="F51" s="30">
        <f aca="true" t="shared" si="15" ref="F51:F53">POWER(10,(0.783497476*(LOG10(E51/153.655)*LOG10(E51/153.655))))</f>
        <v>1.234559079223188</v>
      </c>
      <c r="G51" s="31">
        <v>51</v>
      </c>
      <c r="H51" s="32">
        <v>54</v>
      </c>
      <c r="I51" s="39" t="s">
        <v>61</v>
      </c>
      <c r="J51" s="31">
        <v>66</v>
      </c>
      <c r="K51" s="32">
        <v>69</v>
      </c>
      <c r="L51" s="32">
        <v>72</v>
      </c>
      <c r="M51" s="35">
        <f aca="true" t="shared" si="16" ref="M51:M53">MAX(G51:I51)</f>
        <v>54</v>
      </c>
      <c r="N51" s="35">
        <f aca="true" t="shared" si="17" ref="N51:N53">MAX(J51:L51)</f>
        <v>72</v>
      </c>
      <c r="O51" s="36">
        <f aca="true" t="shared" si="18" ref="O51:O53">M51+N51</f>
        <v>126</v>
      </c>
      <c r="P51" s="68" t="s">
        <v>72</v>
      </c>
      <c r="Q51" s="38">
        <f aca="true" t="shared" si="19" ref="Q51:Q53">O51*F51</f>
        <v>155.55444398212168</v>
      </c>
      <c r="R51" s="4">
        <v>95</v>
      </c>
    </row>
    <row r="52" spans="1:17" ht="14.25" customHeight="1">
      <c r="A52" s="25">
        <v>11</v>
      </c>
      <c r="B52" s="69" t="s">
        <v>73</v>
      </c>
      <c r="C52" s="27">
        <v>37380</v>
      </c>
      <c r="D52" s="28" t="s">
        <v>68</v>
      </c>
      <c r="E52" s="70">
        <v>68.05</v>
      </c>
      <c r="F52" s="30">
        <f t="shared" si="15"/>
        <v>1.2532240382281763</v>
      </c>
      <c r="G52" s="71" t="s">
        <v>74</v>
      </c>
      <c r="H52" s="32">
        <v>65</v>
      </c>
      <c r="I52" s="33">
        <v>70</v>
      </c>
      <c r="J52" s="31">
        <v>81</v>
      </c>
      <c r="K52" s="43" t="s">
        <v>75</v>
      </c>
      <c r="L52" s="43" t="s">
        <v>75</v>
      </c>
      <c r="M52" s="35">
        <f t="shared" si="16"/>
        <v>70</v>
      </c>
      <c r="N52" s="35">
        <f t="shared" si="17"/>
        <v>81</v>
      </c>
      <c r="O52" s="36">
        <f t="shared" si="18"/>
        <v>151</v>
      </c>
      <c r="P52" s="37" t="s">
        <v>53</v>
      </c>
      <c r="Q52" s="38">
        <f t="shared" si="19"/>
        <v>189.23682977245463</v>
      </c>
    </row>
    <row r="53" spans="1:17" ht="14.25" customHeight="1">
      <c r="A53" s="25">
        <v>1</v>
      </c>
      <c r="B53" s="33" t="s">
        <v>76</v>
      </c>
      <c r="C53" s="44">
        <v>38951</v>
      </c>
      <c r="D53" s="45" t="s">
        <v>22</v>
      </c>
      <c r="E53" s="38">
        <v>64.9</v>
      </c>
      <c r="F53" s="30">
        <f t="shared" si="15"/>
        <v>1.2875661584368676</v>
      </c>
      <c r="G53" s="34">
        <v>44</v>
      </c>
      <c r="H53" s="32">
        <v>48</v>
      </c>
      <c r="I53" s="33">
        <v>50</v>
      </c>
      <c r="J53" s="34">
        <v>55</v>
      </c>
      <c r="K53" s="43" t="s">
        <v>77</v>
      </c>
      <c r="L53" s="32">
        <v>60</v>
      </c>
      <c r="M53" s="35">
        <f t="shared" si="16"/>
        <v>50</v>
      </c>
      <c r="N53" s="35">
        <f t="shared" si="17"/>
        <v>60</v>
      </c>
      <c r="O53" s="36">
        <f t="shared" si="18"/>
        <v>110</v>
      </c>
      <c r="P53" s="37" t="s">
        <v>78</v>
      </c>
      <c r="Q53" s="38">
        <f t="shared" si="19"/>
        <v>141.63227742805543</v>
      </c>
    </row>
    <row r="54" spans="1:17" ht="14.25" customHeight="1">
      <c r="A54" s="24" t="s">
        <v>79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8" ht="14.25" customHeight="1">
      <c r="A55" s="25">
        <v>43</v>
      </c>
      <c r="B55" s="33" t="s">
        <v>80</v>
      </c>
      <c r="C55" s="44">
        <v>38807</v>
      </c>
      <c r="D55" s="45" t="s">
        <v>24</v>
      </c>
      <c r="E55" s="38">
        <v>73.65</v>
      </c>
      <c r="F55" s="30">
        <f>POWER(10,(0.783497476*(LOG10(E55/153.655)*LOG10(E55/153.655))))</f>
        <v>1.202033360587321</v>
      </c>
      <c r="G55" s="34">
        <v>55</v>
      </c>
      <c r="H55" s="32">
        <v>59</v>
      </c>
      <c r="I55" s="33">
        <v>61</v>
      </c>
      <c r="J55" s="31">
        <v>77</v>
      </c>
      <c r="K55" s="66">
        <v>80</v>
      </c>
      <c r="L55" s="43" t="s">
        <v>81</v>
      </c>
      <c r="M55" s="35">
        <f>MAX(G55:I55)</f>
        <v>61</v>
      </c>
      <c r="N55" s="35">
        <f>MAX(J55:L55)</f>
        <v>80</v>
      </c>
      <c r="O55" s="67">
        <f>M55+N55</f>
        <v>141</v>
      </c>
      <c r="P55" s="37" t="s">
        <v>53</v>
      </c>
      <c r="Q55" s="38">
        <f>O55*F55</f>
        <v>169.48670384281226</v>
      </c>
      <c r="R55" s="4">
        <v>100</v>
      </c>
    </row>
    <row r="56" spans="1:17" ht="14.25" customHeight="1">
      <c r="A56" s="24" t="s">
        <v>82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9" ht="14.25" customHeight="1">
      <c r="A57" s="25">
        <v>64</v>
      </c>
      <c r="B57" s="33" t="s">
        <v>83</v>
      </c>
      <c r="C57" s="44">
        <v>40009</v>
      </c>
      <c r="D57" s="45" t="s">
        <v>22</v>
      </c>
      <c r="E57" s="38">
        <v>79.7</v>
      </c>
      <c r="F57" s="30">
        <f>POWER(10,(0.783497476*(LOG10(E57/153.655)*LOG10(E57/153.655))))</f>
        <v>1.1579213365174825</v>
      </c>
      <c r="G57" s="71" t="s">
        <v>84</v>
      </c>
      <c r="H57" s="32">
        <v>35</v>
      </c>
      <c r="I57" s="39" t="s">
        <v>85</v>
      </c>
      <c r="J57" s="31">
        <v>45</v>
      </c>
      <c r="K57" s="43" t="s">
        <v>38</v>
      </c>
      <c r="L57" s="43" t="s">
        <v>38</v>
      </c>
      <c r="M57" s="35">
        <f>MAX(G57:I57)</f>
        <v>35</v>
      </c>
      <c r="N57" s="35">
        <f>MAX(J57:L57)</f>
        <v>45</v>
      </c>
      <c r="O57" s="36">
        <f>M57+N57</f>
        <v>80</v>
      </c>
      <c r="P57" s="37" t="s">
        <v>65</v>
      </c>
      <c r="Q57" s="38">
        <f>O57*F57</f>
        <v>92.6337069213986</v>
      </c>
      <c r="R57" s="4">
        <v>105</v>
      </c>
      <c r="S57" t="s">
        <v>66</v>
      </c>
    </row>
    <row r="58" spans="1:18" s="57" customFormat="1" ht="14.25" customHeight="1">
      <c r="A58" s="46"/>
      <c r="B58" s="47"/>
      <c r="C58" s="48"/>
      <c r="D58" s="47"/>
      <c r="E58" s="49"/>
      <c r="F58" s="50"/>
      <c r="G58" s="46"/>
      <c r="H58" s="51"/>
      <c r="I58" s="52"/>
      <c r="J58" s="46"/>
      <c r="K58" s="51"/>
      <c r="L58" s="51"/>
      <c r="M58" s="53"/>
      <c r="N58" s="53"/>
      <c r="O58" s="53"/>
      <c r="P58" s="54"/>
      <c r="Q58" s="55"/>
      <c r="R58" s="56"/>
    </row>
    <row r="59" spans="2:13" ht="14.25" customHeight="1">
      <c r="B59" s="58"/>
      <c r="C59" s="59"/>
      <c r="F59" s="58" t="s">
        <v>39</v>
      </c>
      <c r="G59" s="59" t="s">
        <v>86</v>
      </c>
      <c r="H59" s="15"/>
      <c r="I59" s="60"/>
      <c r="K59" s="61"/>
      <c r="L59" s="72" t="s">
        <v>41</v>
      </c>
      <c r="M59" s="59" t="s">
        <v>44</v>
      </c>
    </row>
    <row r="60" spans="2:13" ht="14.25" customHeight="1">
      <c r="B60" s="58"/>
      <c r="C60" s="59"/>
      <c r="F60" s="58" t="s">
        <v>43</v>
      </c>
      <c r="G60" s="59" t="s">
        <v>42</v>
      </c>
      <c r="H60" s="15"/>
      <c r="I60" s="60"/>
      <c r="K60" s="61"/>
      <c r="L60" s="61"/>
      <c r="M60" s="59" t="s">
        <v>46</v>
      </c>
    </row>
    <row r="61" spans="5:18" ht="14.25" customHeight="1">
      <c r="E61"/>
      <c r="H61"/>
      <c r="I61"/>
      <c r="J61"/>
      <c r="K61"/>
      <c r="L61"/>
      <c r="M61" t="s">
        <v>87</v>
      </c>
      <c r="P61" s="2"/>
      <c r="R61"/>
    </row>
    <row r="62" spans="2:13" ht="14.25" customHeight="1">
      <c r="B62" s="73" t="s">
        <v>88</v>
      </c>
      <c r="C62" s="59"/>
      <c r="F62" s="58"/>
      <c r="G62" s="59"/>
      <c r="H62" s="15"/>
      <c r="I62" s="60"/>
      <c r="K62" s="61"/>
      <c r="L62" s="61"/>
      <c r="M62" s="59"/>
    </row>
    <row r="63" spans="2:13" ht="14.25" customHeight="1">
      <c r="B63" s="73" t="s">
        <v>89</v>
      </c>
      <c r="F63" s="58"/>
      <c r="G63" s="59"/>
      <c r="H63" s="15"/>
      <c r="I63" s="60"/>
      <c r="K63" s="61"/>
      <c r="L63" s="61"/>
      <c r="M63" s="59"/>
    </row>
    <row r="64" spans="2:13" ht="14.25" customHeight="1">
      <c r="B64" t="s">
        <v>90</v>
      </c>
      <c r="C64" s="58"/>
      <c r="F64" s="58"/>
      <c r="G64" s="59"/>
      <c r="H64" s="15"/>
      <c r="I64" s="60"/>
      <c r="K64" s="61"/>
      <c r="L64" s="61"/>
      <c r="M64" s="59"/>
    </row>
    <row r="65" spans="2:13" ht="14.25" customHeight="1">
      <c r="B65" s="58"/>
      <c r="C65" s="59"/>
      <c r="D65" t="s">
        <v>91</v>
      </c>
      <c r="F65" s="58"/>
      <c r="G65" s="59"/>
      <c r="H65" s="15"/>
      <c r="I65" s="60"/>
      <c r="K65" s="61"/>
      <c r="L65" s="61"/>
      <c r="M65" s="59"/>
    </row>
    <row r="66" spans="2:13" ht="14.25" customHeight="1">
      <c r="B66" s="58"/>
      <c r="C66" s="59"/>
      <c r="D66" t="s">
        <v>92</v>
      </c>
      <c r="F66" s="58"/>
      <c r="G66" s="59"/>
      <c r="H66" s="15"/>
      <c r="I66" s="60"/>
      <c r="K66" s="61"/>
      <c r="L66" s="61"/>
      <c r="M66" s="59"/>
    </row>
    <row r="67" spans="2:13" ht="14.25" customHeight="1">
      <c r="B67" s="58"/>
      <c r="C67" s="59"/>
      <c r="D67" t="s">
        <v>93</v>
      </c>
      <c r="F67" s="58"/>
      <c r="G67" s="59"/>
      <c r="H67" s="15"/>
      <c r="I67" s="60"/>
      <c r="K67" s="61"/>
      <c r="L67" s="61"/>
      <c r="M67" s="59"/>
    </row>
    <row r="68" spans="2:13" ht="14.25" customHeight="1">
      <c r="B68" s="73" t="s">
        <v>94</v>
      </c>
      <c r="C68" s="59"/>
      <c r="F68" s="58"/>
      <c r="G68" s="59"/>
      <c r="H68" s="15"/>
      <c r="I68" s="60"/>
      <c r="K68" s="61"/>
      <c r="L68" s="61"/>
      <c r="M68" s="59"/>
    </row>
    <row r="69" spans="2:13" ht="14.25" customHeight="1">
      <c r="B69" s="58"/>
      <c r="C69" s="59"/>
      <c r="D69" t="s">
        <v>95</v>
      </c>
      <c r="F69" s="58"/>
      <c r="G69" s="59"/>
      <c r="H69" s="15"/>
      <c r="I69" s="60"/>
      <c r="K69" s="61"/>
      <c r="L69" s="61"/>
      <c r="M69" s="59"/>
    </row>
    <row r="70" spans="2:13" ht="14.25" customHeight="1">
      <c r="B70" s="73"/>
      <c r="C70" s="59"/>
      <c r="F70" s="58"/>
      <c r="G70" s="59"/>
      <c r="H70" s="15"/>
      <c r="I70" s="60"/>
      <c r="K70" s="61"/>
      <c r="L70" s="61"/>
      <c r="M70" s="59"/>
    </row>
    <row r="71" spans="2:13" ht="14.25" customHeight="1">
      <c r="B71" s="58"/>
      <c r="C71" s="59"/>
      <c r="F71" s="58"/>
      <c r="G71" s="59"/>
      <c r="H71" s="15"/>
      <c r="I71" s="60"/>
      <c r="K71" s="61"/>
      <c r="L71" s="61"/>
      <c r="M71" s="59"/>
    </row>
    <row r="72" spans="2:13" ht="14.25" customHeight="1">
      <c r="B72" s="58"/>
      <c r="C72" s="59"/>
      <c r="F72" s="58"/>
      <c r="G72" s="59"/>
      <c r="H72" s="15"/>
      <c r="I72" s="60"/>
      <c r="K72" s="61"/>
      <c r="L72" s="61"/>
      <c r="M72" s="59"/>
    </row>
    <row r="73" spans="2:13" ht="14.25" customHeight="1">
      <c r="B73" s="58"/>
      <c r="C73" s="59"/>
      <c r="F73" s="58"/>
      <c r="G73" s="59"/>
      <c r="H73" s="15"/>
      <c r="I73" s="60"/>
      <c r="K73" s="61"/>
      <c r="L73" s="61"/>
      <c r="M73" s="59"/>
    </row>
    <row r="74" spans="1:17" ht="18.75" customHeight="1">
      <c r="A74" s="5" t="s">
        <v>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6.5" customHeight="1">
      <c r="A75" s="6">
        <v>44506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4.25" customHeight="1">
      <c r="A76" s="7" t="s">
        <v>1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8" spans="1:17" ht="14.25" customHeight="1">
      <c r="A78" s="2"/>
      <c r="B78" s="9" t="s">
        <v>96</v>
      </c>
      <c r="D78" s="10" t="s">
        <v>97</v>
      </c>
      <c r="E78" s="11"/>
      <c r="F78" s="12"/>
      <c r="G78" s="13"/>
      <c r="H78" s="12"/>
      <c r="I78" s="12"/>
      <c r="N78" s="16"/>
      <c r="O78" s="16"/>
      <c r="Q78" s="16"/>
    </row>
    <row r="79" spans="1:17" ht="14.25" customHeight="1">
      <c r="A79" s="17" t="s">
        <v>4</v>
      </c>
      <c r="B79" s="17"/>
      <c r="C79" s="17"/>
      <c r="D79" s="17"/>
      <c r="E79" s="17"/>
      <c r="F79" s="17"/>
      <c r="G79" s="17" t="s">
        <v>5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ht="12.75" customHeight="1">
      <c r="A80" s="18" t="s">
        <v>7</v>
      </c>
      <c r="B80" s="18" t="s">
        <v>8</v>
      </c>
      <c r="C80" s="18" t="s">
        <v>9</v>
      </c>
      <c r="D80" s="18" t="s">
        <v>10</v>
      </c>
      <c r="E80" s="19" t="s">
        <v>11</v>
      </c>
      <c r="F80" s="20" t="s">
        <v>12</v>
      </c>
      <c r="G80" s="21" t="s">
        <v>13</v>
      </c>
      <c r="H80" s="21"/>
      <c r="I80" s="21"/>
      <c r="J80" s="21" t="s">
        <v>14</v>
      </c>
      <c r="K80" s="21"/>
      <c r="L80" s="21"/>
      <c r="M80" s="21" t="s">
        <v>15</v>
      </c>
      <c r="N80" s="21" t="s">
        <v>16</v>
      </c>
      <c r="O80" s="21" t="s">
        <v>17</v>
      </c>
      <c r="P80" s="22" t="s">
        <v>18</v>
      </c>
      <c r="Q80" s="23" t="s">
        <v>19</v>
      </c>
    </row>
    <row r="81" spans="1:17" ht="14.25" customHeight="1">
      <c r="A81" s="18"/>
      <c r="B81" s="18"/>
      <c r="C81" s="18"/>
      <c r="D81" s="18"/>
      <c r="E81" s="19"/>
      <c r="F81" s="20"/>
      <c r="G81" s="21">
        <v>1</v>
      </c>
      <c r="H81" s="21">
        <v>2</v>
      </c>
      <c r="I81" s="21">
        <v>3</v>
      </c>
      <c r="J81" s="21">
        <v>1</v>
      </c>
      <c r="K81" s="21">
        <v>2</v>
      </c>
      <c r="L81" s="21">
        <v>3</v>
      </c>
      <c r="M81" s="21"/>
      <c r="N81" s="21"/>
      <c r="O81" s="21"/>
      <c r="P81" s="22"/>
      <c r="Q81" s="23"/>
    </row>
    <row r="82" spans="1:17" ht="14.25" customHeight="1">
      <c r="A82" s="40" t="s">
        <v>98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ht="14.25" customHeight="1">
      <c r="A83" s="40" t="s">
        <v>99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4.25" customHeight="1">
      <c r="A84" s="25">
        <v>21</v>
      </c>
      <c r="B84" s="26" t="s">
        <v>100</v>
      </c>
      <c r="C84" s="27">
        <v>37214</v>
      </c>
      <c r="D84" s="28" t="s">
        <v>22</v>
      </c>
      <c r="E84" s="41">
        <v>60.9</v>
      </c>
      <c r="F84" s="30">
        <f aca="true" t="shared" si="20" ref="F84:F86">POWER(10,(0.75194503*(LOG10(E84/175.508)*LOG10(E84/175.508))))</f>
        <v>1.4417501764193683</v>
      </c>
      <c r="G84" s="31">
        <v>70</v>
      </c>
      <c r="H84" s="42">
        <v>77</v>
      </c>
      <c r="I84" s="39" t="s">
        <v>101</v>
      </c>
      <c r="J84" s="31">
        <v>90</v>
      </c>
      <c r="K84" s="32">
        <v>97</v>
      </c>
      <c r="L84" s="43" t="s">
        <v>102</v>
      </c>
      <c r="M84" s="35">
        <f aca="true" t="shared" si="21" ref="M84:M86">MAX(G84:I84)</f>
        <v>77</v>
      </c>
      <c r="N84" s="35">
        <f aca="true" t="shared" si="22" ref="N84:N86">MAX(J84:L84)</f>
        <v>97</v>
      </c>
      <c r="O84" s="36">
        <f aca="true" t="shared" si="23" ref="O84:O86">M84+N84</f>
        <v>174</v>
      </c>
      <c r="P84" s="37" t="s">
        <v>53</v>
      </c>
      <c r="Q84" s="38">
        <f aca="true" t="shared" si="24" ref="Q84:Q86">O84*F84</f>
        <v>250.8645306969701</v>
      </c>
    </row>
    <row r="85" spans="1:17" ht="14.25" customHeight="1">
      <c r="A85" s="25">
        <v>27</v>
      </c>
      <c r="B85" s="26" t="s">
        <v>103</v>
      </c>
      <c r="C85" s="27">
        <v>39420</v>
      </c>
      <c r="D85" s="28" t="s">
        <v>24</v>
      </c>
      <c r="E85" s="41">
        <v>59.05</v>
      </c>
      <c r="F85" s="30">
        <f t="shared" si="20"/>
        <v>1.4732847657984731</v>
      </c>
      <c r="G85" s="31">
        <v>60</v>
      </c>
      <c r="H85" s="74">
        <v>65</v>
      </c>
      <c r="I85" s="64">
        <v>67</v>
      </c>
      <c r="J85" s="31">
        <v>72</v>
      </c>
      <c r="K85" s="43" t="s">
        <v>104</v>
      </c>
      <c r="L85" s="66">
        <v>75</v>
      </c>
      <c r="M85" s="35">
        <f t="shared" si="21"/>
        <v>67</v>
      </c>
      <c r="N85" s="35">
        <f t="shared" si="22"/>
        <v>75</v>
      </c>
      <c r="O85" s="67">
        <f t="shared" si="23"/>
        <v>142</v>
      </c>
      <c r="P85" s="37" t="s">
        <v>72</v>
      </c>
      <c r="Q85" s="38">
        <f t="shared" si="24"/>
        <v>209.2064367433832</v>
      </c>
    </row>
    <row r="86" spans="1:17" ht="14.25" customHeight="1">
      <c r="A86" s="25">
        <v>50</v>
      </c>
      <c r="B86" s="26" t="s">
        <v>105</v>
      </c>
      <c r="C86" s="27">
        <v>39173</v>
      </c>
      <c r="D86" s="28" t="s">
        <v>32</v>
      </c>
      <c r="E86" s="41">
        <v>58.9</v>
      </c>
      <c r="F86" s="30">
        <f t="shared" si="20"/>
        <v>1.4759562854111816</v>
      </c>
      <c r="G86" s="31">
        <v>60</v>
      </c>
      <c r="H86" s="75" t="s">
        <v>106</v>
      </c>
      <c r="I86" s="39" t="s">
        <v>106</v>
      </c>
      <c r="J86" s="31">
        <v>70</v>
      </c>
      <c r="K86" s="32">
        <v>74</v>
      </c>
      <c r="L86" s="32">
        <v>76</v>
      </c>
      <c r="M86" s="35">
        <f t="shared" si="21"/>
        <v>60</v>
      </c>
      <c r="N86" s="35">
        <f t="shared" si="22"/>
        <v>76</v>
      </c>
      <c r="O86" s="36">
        <f t="shared" si="23"/>
        <v>136</v>
      </c>
      <c r="P86" s="37" t="s">
        <v>78</v>
      </c>
      <c r="Q86" s="38">
        <f t="shared" si="24"/>
        <v>200.7300548159207</v>
      </c>
    </row>
    <row r="87" spans="1:17" ht="14.25" customHeight="1">
      <c r="A87" s="40" t="s">
        <v>107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ht="14.25" customHeight="1">
      <c r="A88" s="25">
        <v>56</v>
      </c>
      <c r="B88" s="26" t="s">
        <v>108</v>
      </c>
      <c r="C88" s="27">
        <v>37834</v>
      </c>
      <c r="D88" s="28" t="s">
        <v>22</v>
      </c>
      <c r="E88" s="41">
        <v>65.45</v>
      </c>
      <c r="F88" s="30">
        <f aca="true" t="shared" si="25" ref="F88:F90">POWER(10,(0.75194503*(LOG10(E88/175.508)*LOG10(E88/175.508))))</f>
        <v>1.3740219825817224</v>
      </c>
      <c r="G88" s="31">
        <v>75</v>
      </c>
      <c r="H88" s="42">
        <v>80</v>
      </c>
      <c r="I88" s="33">
        <v>85</v>
      </c>
      <c r="J88" s="31">
        <v>95</v>
      </c>
      <c r="K88" s="32">
        <v>100</v>
      </c>
      <c r="L88" s="32">
        <v>105</v>
      </c>
      <c r="M88" s="35">
        <f aca="true" t="shared" si="26" ref="M88:M90">MAX(G88:I88)</f>
        <v>85</v>
      </c>
      <c r="N88" s="35">
        <f aca="true" t="shared" si="27" ref="N88:N90">MAX(J88:L88)</f>
        <v>105</v>
      </c>
      <c r="O88" s="36">
        <f aca="true" t="shared" si="28" ref="O88:O90">M88+N88</f>
        <v>190</v>
      </c>
      <c r="P88" s="37" t="s">
        <v>53</v>
      </c>
      <c r="Q88" s="38">
        <f aca="true" t="shared" si="29" ref="Q88:Q90">O88*F88</f>
        <v>261.06417669052723</v>
      </c>
    </row>
    <row r="89" spans="1:18" ht="14.25" customHeight="1">
      <c r="A89" s="25">
        <v>25</v>
      </c>
      <c r="B89" s="26" t="s">
        <v>109</v>
      </c>
      <c r="C89" s="44">
        <v>39280</v>
      </c>
      <c r="D89" s="45" t="s">
        <v>64</v>
      </c>
      <c r="E89" s="38">
        <v>65.3</v>
      </c>
      <c r="F89" s="30">
        <f t="shared" si="25"/>
        <v>1.37605692573558</v>
      </c>
      <c r="G89" s="31">
        <v>37</v>
      </c>
      <c r="H89" s="32">
        <v>42</v>
      </c>
      <c r="I89" s="33">
        <v>47</v>
      </c>
      <c r="J89" s="31">
        <v>45</v>
      </c>
      <c r="K89" s="43" t="s">
        <v>110</v>
      </c>
      <c r="L89" s="32">
        <v>52</v>
      </c>
      <c r="M89" s="35">
        <f t="shared" si="26"/>
        <v>47</v>
      </c>
      <c r="N89" s="35">
        <f t="shared" si="27"/>
        <v>52</v>
      </c>
      <c r="O89" s="36">
        <f t="shared" si="28"/>
        <v>99</v>
      </c>
      <c r="P89" s="37" t="s">
        <v>65</v>
      </c>
      <c r="Q89" s="38">
        <f t="shared" si="29"/>
        <v>136.22963564782242</v>
      </c>
      <c r="R89" s="4" t="s">
        <v>66</v>
      </c>
    </row>
    <row r="90" spans="1:17" ht="14.25" customHeight="1">
      <c r="A90" s="25">
        <v>82</v>
      </c>
      <c r="B90" s="26" t="s">
        <v>111</v>
      </c>
      <c r="C90" s="27">
        <v>38788</v>
      </c>
      <c r="D90" s="28" t="s">
        <v>37</v>
      </c>
      <c r="E90" s="41">
        <v>66.05</v>
      </c>
      <c r="F90" s="30">
        <f t="shared" si="25"/>
        <v>1.3660048114762147</v>
      </c>
      <c r="G90" s="31">
        <v>55</v>
      </c>
      <c r="H90" s="43" t="s">
        <v>112</v>
      </c>
      <c r="I90" s="39" t="s">
        <v>113</v>
      </c>
      <c r="J90" s="31">
        <v>75</v>
      </c>
      <c r="K90" s="43" t="s">
        <v>81</v>
      </c>
      <c r="L90" s="43" t="s">
        <v>81</v>
      </c>
      <c r="M90" s="35">
        <f t="shared" si="26"/>
        <v>55</v>
      </c>
      <c r="N90" s="35">
        <f t="shared" si="27"/>
        <v>75</v>
      </c>
      <c r="O90" s="36">
        <f t="shared" si="28"/>
        <v>130</v>
      </c>
      <c r="P90" s="37" t="s">
        <v>72</v>
      </c>
      <c r="Q90" s="38">
        <f t="shared" si="29"/>
        <v>177.5806254919079</v>
      </c>
    </row>
    <row r="91" spans="1:17" ht="14.25" customHeight="1">
      <c r="A91" s="40" t="s">
        <v>114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ht="14.25" customHeight="1">
      <c r="A92" s="25">
        <v>19</v>
      </c>
      <c r="B92" s="26" t="s">
        <v>115</v>
      </c>
      <c r="C92" s="27">
        <v>39034</v>
      </c>
      <c r="D92" s="28" t="s">
        <v>22</v>
      </c>
      <c r="E92" s="41">
        <v>71</v>
      </c>
      <c r="F92" s="30">
        <f aca="true" t="shared" si="30" ref="F92:F98">POWER(10,(0.75194503*(LOG10(E92/175.508)*LOG10(E92/175.508))))</f>
        <v>1.3066520500340684</v>
      </c>
      <c r="G92" s="31">
        <v>70</v>
      </c>
      <c r="H92" s="32">
        <v>75</v>
      </c>
      <c r="I92" s="33">
        <v>80</v>
      </c>
      <c r="J92" s="31">
        <v>82</v>
      </c>
      <c r="K92" s="32">
        <v>87</v>
      </c>
      <c r="L92" s="32">
        <v>92</v>
      </c>
      <c r="M92" s="35">
        <f aca="true" t="shared" si="31" ref="M92:M98">MAX(G92:I92)</f>
        <v>80</v>
      </c>
      <c r="N92" s="35">
        <f aca="true" t="shared" si="32" ref="N92:N98">MAX(J92:L92)</f>
        <v>92</v>
      </c>
      <c r="O92" s="36">
        <f aca="true" t="shared" si="33" ref="O92:O98">M92+N92</f>
        <v>172</v>
      </c>
      <c r="P92" s="37" t="s">
        <v>78</v>
      </c>
      <c r="Q92" s="38">
        <f aca="true" t="shared" si="34" ref="Q92:Q98">O92*F92</f>
        <v>224.74415260585977</v>
      </c>
    </row>
    <row r="93" spans="1:17" ht="14.25" customHeight="1">
      <c r="A93" s="25">
        <v>24</v>
      </c>
      <c r="B93" s="26" t="s">
        <v>116</v>
      </c>
      <c r="C93" s="27">
        <v>37037</v>
      </c>
      <c r="D93" s="28" t="s">
        <v>32</v>
      </c>
      <c r="E93" s="41">
        <v>71.9</v>
      </c>
      <c r="F93" s="30">
        <f t="shared" si="30"/>
        <v>1.2970266288810428</v>
      </c>
      <c r="G93" s="31">
        <v>90</v>
      </c>
      <c r="H93" s="32">
        <v>95</v>
      </c>
      <c r="I93" s="33">
        <v>99</v>
      </c>
      <c r="J93" s="31">
        <v>115</v>
      </c>
      <c r="K93" s="32">
        <v>122</v>
      </c>
      <c r="L93" s="32">
        <v>127</v>
      </c>
      <c r="M93" s="35">
        <f t="shared" si="31"/>
        <v>99</v>
      </c>
      <c r="N93" s="35">
        <f t="shared" si="32"/>
        <v>127</v>
      </c>
      <c r="O93" s="36">
        <f t="shared" si="33"/>
        <v>226</v>
      </c>
      <c r="P93" s="37" t="s">
        <v>53</v>
      </c>
      <c r="Q93" s="38">
        <f t="shared" si="34"/>
        <v>293.1280181271157</v>
      </c>
    </row>
    <row r="94" spans="1:17" ht="14.25" customHeight="1">
      <c r="A94" s="25">
        <v>76</v>
      </c>
      <c r="B94" s="26" t="s">
        <v>117</v>
      </c>
      <c r="C94" s="27">
        <v>37708</v>
      </c>
      <c r="D94" s="28" t="s">
        <v>30</v>
      </c>
      <c r="E94" s="41">
        <v>72.95</v>
      </c>
      <c r="F94" s="30">
        <f t="shared" si="30"/>
        <v>1.286200819519285</v>
      </c>
      <c r="G94" s="31">
        <v>85</v>
      </c>
      <c r="H94" s="32">
        <v>93</v>
      </c>
      <c r="I94" s="39" t="s">
        <v>118</v>
      </c>
      <c r="J94" s="31">
        <v>95</v>
      </c>
      <c r="K94" s="32">
        <v>100</v>
      </c>
      <c r="L94" s="32">
        <v>105</v>
      </c>
      <c r="M94" s="35">
        <f t="shared" si="31"/>
        <v>93</v>
      </c>
      <c r="N94" s="35">
        <f t="shared" si="32"/>
        <v>105</v>
      </c>
      <c r="O94" s="36">
        <f t="shared" si="33"/>
        <v>198</v>
      </c>
      <c r="P94" s="37" t="s">
        <v>72</v>
      </c>
      <c r="Q94" s="38">
        <f t="shared" si="34"/>
        <v>254.66776226481846</v>
      </c>
    </row>
    <row r="95" spans="1:17" ht="14.25" customHeight="1">
      <c r="A95" s="40" t="s">
        <v>119</v>
      </c>
      <c r="B95" s="40"/>
      <c r="C95" s="40"/>
      <c r="D95" s="40"/>
      <c r="E95" s="40"/>
      <c r="F95" s="40" t="e">
        <f t="shared" si="30"/>
        <v>#VALUE!</v>
      </c>
      <c r="G95" s="40"/>
      <c r="H95" s="40"/>
      <c r="I95" s="40"/>
      <c r="J95" s="40"/>
      <c r="K95" s="40"/>
      <c r="L95" s="40"/>
      <c r="M95" s="40">
        <f t="shared" si="31"/>
        <v>0</v>
      </c>
      <c r="N95" s="40">
        <f t="shared" si="32"/>
        <v>0</v>
      </c>
      <c r="O95" s="40">
        <f t="shared" si="33"/>
        <v>0</v>
      </c>
      <c r="P95" s="40"/>
      <c r="Q95" s="40" t="e">
        <f t="shared" si="34"/>
        <v>#VALUE!</v>
      </c>
    </row>
    <row r="96" spans="1:17" ht="14.25" customHeight="1">
      <c r="A96" s="25">
        <v>6</v>
      </c>
      <c r="B96" s="26" t="s">
        <v>120</v>
      </c>
      <c r="C96" s="27">
        <v>37854</v>
      </c>
      <c r="D96" s="28" t="s">
        <v>37</v>
      </c>
      <c r="E96" s="41">
        <v>89.05</v>
      </c>
      <c r="F96" s="30">
        <f t="shared" si="30"/>
        <v>1.1622206551139591</v>
      </c>
      <c r="G96" s="71" t="s">
        <v>121</v>
      </c>
      <c r="H96" s="32">
        <v>80</v>
      </c>
      <c r="I96" s="33">
        <v>85</v>
      </c>
      <c r="J96" s="31">
        <v>90</v>
      </c>
      <c r="K96" s="32">
        <v>100</v>
      </c>
      <c r="L96" s="43" t="s">
        <v>122</v>
      </c>
      <c r="M96" s="35">
        <f t="shared" si="31"/>
        <v>85</v>
      </c>
      <c r="N96" s="35">
        <f t="shared" si="32"/>
        <v>100</v>
      </c>
      <c r="O96" s="36">
        <f t="shared" si="33"/>
        <v>185</v>
      </c>
      <c r="P96" s="37" t="s">
        <v>53</v>
      </c>
      <c r="Q96" s="38">
        <f t="shared" si="34"/>
        <v>215.01082119608245</v>
      </c>
    </row>
    <row r="97" spans="1:17" ht="14.25" customHeight="1">
      <c r="A97" s="25">
        <v>33</v>
      </c>
      <c r="B97" s="26" t="s">
        <v>123</v>
      </c>
      <c r="C97" s="27">
        <v>38568</v>
      </c>
      <c r="D97" s="28" t="s">
        <v>37</v>
      </c>
      <c r="E97" s="41">
        <v>92.25</v>
      </c>
      <c r="F97" s="30">
        <f t="shared" si="30"/>
        <v>1.1446452910848557</v>
      </c>
      <c r="G97" s="31">
        <v>60</v>
      </c>
      <c r="H97" s="32">
        <v>70</v>
      </c>
      <c r="I97" s="33">
        <v>75</v>
      </c>
      <c r="J97" s="31">
        <v>100</v>
      </c>
      <c r="K97" s="43" t="s">
        <v>124</v>
      </c>
      <c r="L97" s="43" t="s">
        <v>125</v>
      </c>
      <c r="M97" s="35">
        <f t="shared" si="31"/>
        <v>75</v>
      </c>
      <c r="N97" s="35">
        <f t="shared" si="32"/>
        <v>100</v>
      </c>
      <c r="O97" s="36">
        <f t="shared" si="33"/>
        <v>175</v>
      </c>
      <c r="P97" s="37" t="s">
        <v>72</v>
      </c>
      <c r="Q97" s="38">
        <f t="shared" si="34"/>
        <v>200.31292593984975</v>
      </c>
    </row>
    <row r="98" spans="1:17" ht="14.25" customHeight="1">
      <c r="A98" s="25">
        <v>89</v>
      </c>
      <c r="B98" s="33" t="s">
        <v>126</v>
      </c>
      <c r="C98" s="63">
        <v>38308</v>
      </c>
      <c r="D98" s="45" t="s">
        <v>37</v>
      </c>
      <c r="E98" s="38">
        <v>85.65</v>
      </c>
      <c r="F98" s="30">
        <f t="shared" si="30"/>
        <v>1.1830293064413817</v>
      </c>
      <c r="G98" s="34">
        <v>65</v>
      </c>
      <c r="H98" s="32">
        <v>70</v>
      </c>
      <c r="I98" s="33">
        <v>75</v>
      </c>
      <c r="J98" s="31">
        <v>75</v>
      </c>
      <c r="K98" s="32">
        <v>81</v>
      </c>
      <c r="L98" s="32">
        <v>87</v>
      </c>
      <c r="M98" s="76">
        <f t="shared" si="31"/>
        <v>75</v>
      </c>
      <c r="N98" s="76">
        <f t="shared" si="32"/>
        <v>87</v>
      </c>
      <c r="O98" s="36">
        <f t="shared" si="33"/>
        <v>162</v>
      </c>
      <c r="P98" s="37" t="s">
        <v>78</v>
      </c>
      <c r="Q98" s="77">
        <f t="shared" si="34"/>
        <v>191.65074764350385</v>
      </c>
    </row>
    <row r="99" spans="16:18" ht="14.25" customHeight="1">
      <c r="P99" s="2"/>
      <c r="R99"/>
    </row>
    <row r="100" spans="2:14" ht="14.25" customHeight="1">
      <c r="B100" s="58"/>
      <c r="C100" s="62"/>
      <c r="E100" s="78"/>
      <c r="F100" s="58" t="s">
        <v>39</v>
      </c>
      <c r="G100" s="59" t="s">
        <v>40</v>
      </c>
      <c r="H100" s="15"/>
      <c r="I100" s="60"/>
      <c r="K100" s="61" t="s">
        <v>41</v>
      </c>
      <c r="L100" s="61"/>
      <c r="M100" s="59" t="s">
        <v>87</v>
      </c>
      <c r="N100" s="79"/>
    </row>
    <row r="101" spans="2:14" ht="14.25" customHeight="1">
      <c r="B101" s="58"/>
      <c r="C101" s="62"/>
      <c r="E101" s="78"/>
      <c r="F101" s="58" t="s">
        <v>43</v>
      </c>
      <c r="G101" s="59" t="s">
        <v>42</v>
      </c>
      <c r="H101" s="15"/>
      <c r="I101" s="60"/>
      <c r="K101" s="61"/>
      <c r="L101" s="61"/>
      <c r="M101" s="59" t="s">
        <v>45</v>
      </c>
      <c r="N101" s="79"/>
    </row>
    <row r="102" spans="2:14" ht="14.25" customHeight="1">
      <c r="B102" s="73" t="s">
        <v>127</v>
      </c>
      <c r="C102" s="62"/>
      <c r="E102" s="78"/>
      <c r="F102" s="58"/>
      <c r="G102" s="59"/>
      <c r="H102" s="15"/>
      <c r="I102" s="60"/>
      <c r="K102" s="61"/>
      <c r="L102" s="61"/>
      <c r="M102" s="59" t="s">
        <v>46</v>
      </c>
      <c r="N102" s="79"/>
    </row>
    <row r="103" spans="2:14" ht="14.25" customHeight="1">
      <c r="B103" s="73" t="s">
        <v>128</v>
      </c>
      <c r="C103" s="62"/>
      <c r="E103" s="78"/>
      <c r="F103" s="58"/>
      <c r="G103" s="59"/>
      <c r="H103" s="15"/>
      <c r="I103" s="60"/>
      <c r="K103" s="61"/>
      <c r="L103" s="61"/>
      <c r="M103" s="59"/>
      <c r="N103" s="79"/>
    </row>
    <row r="104" spans="2:14" ht="14.25" customHeight="1">
      <c r="B104" s="58"/>
      <c r="D104" t="s">
        <v>129</v>
      </c>
      <c r="E104" s="78"/>
      <c r="F104" s="58"/>
      <c r="G104" s="59"/>
      <c r="H104" s="15"/>
      <c r="I104" s="60"/>
      <c r="K104" s="61"/>
      <c r="L104" s="61"/>
      <c r="M104" s="59"/>
      <c r="N104" s="79"/>
    </row>
    <row r="105" spans="2:14" ht="14.25" customHeight="1">
      <c r="B105" s="58"/>
      <c r="D105" s="62" t="s">
        <v>130</v>
      </c>
      <c r="E105" s="78"/>
      <c r="G105" s="59"/>
      <c r="H105" s="15"/>
      <c r="I105" s="60"/>
      <c r="K105" s="61"/>
      <c r="L105" s="61"/>
      <c r="M105" s="59"/>
      <c r="N105" s="79"/>
    </row>
    <row r="106" spans="2:14" ht="14.25" customHeight="1">
      <c r="B106" s="58"/>
      <c r="C106" s="62"/>
      <c r="D106" s="62" t="s">
        <v>131</v>
      </c>
      <c r="E106" s="78"/>
      <c r="F106" s="58"/>
      <c r="G106" s="59"/>
      <c r="H106" s="15"/>
      <c r="I106" s="60"/>
      <c r="K106" s="61"/>
      <c r="L106" s="61"/>
      <c r="M106" s="59"/>
      <c r="N106" s="79"/>
    </row>
    <row r="107" spans="2:14" ht="14.25" customHeight="1">
      <c r="B107" s="58"/>
      <c r="C107" s="62"/>
      <c r="D107" t="s">
        <v>132</v>
      </c>
      <c r="E107" s="78"/>
      <c r="F107" s="58"/>
      <c r="G107" s="59"/>
      <c r="H107" s="15"/>
      <c r="I107" s="60"/>
      <c r="K107" s="61"/>
      <c r="L107" s="61"/>
      <c r="M107" s="59"/>
      <c r="N107" s="79"/>
    </row>
    <row r="108" spans="2:14" ht="14.25" customHeight="1">
      <c r="B108" s="58"/>
      <c r="C108" s="62"/>
      <c r="E108" s="78"/>
      <c r="F108" s="58"/>
      <c r="G108" s="59"/>
      <c r="H108" s="15"/>
      <c r="I108" s="60"/>
      <c r="K108" s="61"/>
      <c r="L108" s="61"/>
      <c r="M108" s="59"/>
      <c r="N108" s="79"/>
    </row>
    <row r="109" spans="2:14" ht="14.25" customHeight="1">
      <c r="B109" s="58"/>
      <c r="C109" s="62"/>
      <c r="E109" s="78"/>
      <c r="F109" s="58"/>
      <c r="G109" s="59"/>
      <c r="H109" s="15"/>
      <c r="I109" s="60"/>
      <c r="K109" s="61"/>
      <c r="L109" s="61"/>
      <c r="M109" s="59"/>
      <c r="N109" s="79"/>
    </row>
    <row r="110" spans="2:14" ht="14.25" customHeight="1">
      <c r="B110" s="58"/>
      <c r="C110" s="62"/>
      <c r="E110" s="78"/>
      <c r="F110" s="58"/>
      <c r="G110" s="59"/>
      <c r="H110" s="15"/>
      <c r="I110" s="60"/>
      <c r="K110" s="61"/>
      <c r="L110" s="61"/>
      <c r="M110" s="59"/>
      <c r="N110" s="79"/>
    </row>
    <row r="111" spans="1:17" ht="18.75" customHeight="1">
      <c r="A111" s="5" t="s">
        <v>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6.5" customHeight="1">
      <c r="A112" s="6">
        <v>44506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4.25" customHeight="1">
      <c r="A113" s="7" t="s">
        <v>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5" spans="1:17" ht="14.25" customHeight="1">
      <c r="A115" s="2"/>
      <c r="B115" s="9" t="s">
        <v>133</v>
      </c>
      <c r="D115" s="10" t="s">
        <v>134</v>
      </c>
      <c r="E115" s="11"/>
      <c r="F115" s="12"/>
      <c r="G115" s="13"/>
      <c r="H115" s="12"/>
      <c r="I115" s="12"/>
      <c r="N115" s="16"/>
      <c r="O115" s="16"/>
      <c r="Q115" s="16"/>
    </row>
    <row r="116" spans="1:17" ht="14.25" customHeight="1">
      <c r="A116" s="17" t="s">
        <v>4</v>
      </c>
      <c r="B116" s="17"/>
      <c r="C116" s="17"/>
      <c r="D116" s="17"/>
      <c r="E116" s="17"/>
      <c r="F116" s="17"/>
      <c r="G116" s="17" t="s">
        <v>5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2.75" customHeight="1">
      <c r="A117" s="18" t="s">
        <v>7</v>
      </c>
      <c r="B117" s="18" t="s">
        <v>8</v>
      </c>
      <c r="C117" s="18" t="s">
        <v>9</v>
      </c>
      <c r="D117" s="18" t="s">
        <v>10</v>
      </c>
      <c r="E117" s="19" t="s">
        <v>11</v>
      </c>
      <c r="F117" s="20" t="s">
        <v>12</v>
      </c>
      <c r="G117" s="21" t="s">
        <v>13</v>
      </c>
      <c r="H117" s="21"/>
      <c r="I117" s="21"/>
      <c r="J117" s="21" t="s">
        <v>14</v>
      </c>
      <c r="K117" s="21"/>
      <c r="L117" s="21"/>
      <c r="M117" s="21" t="s">
        <v>15</v>
      </c>
      <c r="N117" s="21" t="s">
        <v>16</v>
      </c>
      <c r="O117" s="21" t="s">
        <v>17</v>
      </c>
      <c r="P117" s="22" t="s">
        <v>18</v>
      </c>
      <c r="Q117" s="23" t="s">
        <v>19</v>
      </c>
    </row>
    <row r="118" spans="1:17" ht="14.25" customHeight="1">
      <c r="A118" s="18"/>
      <c r="B118" s="18"/>
      <c r="C118" s="18"/>
      <c r="D118" s="18"/>
      <c r="E118" s="19"/>
      <c r="F118" s="20"/>
      <c r="G118" s="21">
        <v>1</v>
      </c>
      <c r="H118" s="21">
        <v>2</v>
      </c>
      <c r="I118" s="21">
        <v>3</v>
      </c>
      <c r="J118" s="21">
        <v>1</v>
      </c>
      <c r="K118" s="21">
        <v>2</v>
      </c>
      <c r="L118" s="21">
        <v>3</v>
      </c>
      <c r="M118" s="21"/>
      <c r="N118" s="21"/>
      <c r="O118" s="21"/>
      <c r="P118" s="22"/>
      <c r="Q118" s="23"/>
    </row>
    <row r="119" spans="1:17" ht="14.25" customHeight="1">
      <c r="A119" s="80" t="s">
        <v>135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pans="1:17" ht="14.25" customHeight="1">
      <c r="A120" s="80" t="s">
        <v>136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>
        <f aca="true" t="shared" si="35" ref="M120:M126">MAX(G120:I120)</f>
        <v>0</v>
      </c>
      <c r="N120" s="80">
        <f aca="true" t="shared" si="36" ref="N120:N126">MAX(J120:L120)</f>
        <v>0</v>
      </c>
      <c r="O120" s="80">
        <f aca="true" t="shared" si="37" ref="O120:O134">M120+N120</f>
        <v>0</v>
      </c>
      <c r="P120" s="80"/>
      <c r="Q120" s="80">
        <f aca="true" t="shared" si="38" ref="Q120:Q134">O120*F120</f>
        <v>0</v>
      </c>
    </row>
    <row r="121" spans="1:17" ht="14.25" customHeight="1">
      <c r="A121" s="25">
        <v>88</v>
      </c>
      <c r="B121" s="26" t="s">
        <v>137</v>
      </c>
      <c r="C121" s="27">
        <v>38095</v>
      </c>
      <c r="D121" s="28" t="s">
        <v>32</v>
      </c>
      <c r="E121" s="41">
        <v>75.1</v>
      </c>
      <c r="F121" s="81">
        <f aca="true" t="shared" si="39" ref="F121:F125">POWER(10,(0.75194503*(LOG10(E121/175.508)*LOG10(E121/175.508))))</f>
        <v>1.2653052845932982</v>
      </c>
      <c r="G121" s="31">
        <v>73</v>
      </c>
      <c r="H121" s="32">
        <v>77</v>
      </c>
      <c r="I121" s="39" t="s">
        <v>138</v>
      </c>
      <c r="J121" s="31">
        <v>92</v>
      </c>
      <c r="K121" s="32">
        <v>97</v>
      </c>
      <c r="L121" s="32">
        <v>101</v>
      </c>
      <c r="M121" s="76">
        <f t="shared" si="35"/>
        <v>77</v>
      </c>
      <c r="N121" s="76">
        <f t="shared" si="36"/>
        <v>101</v>
      </c>
      <c r="O121" s="76">
        <f t="shared" si="37"/>
        <v>178</v>
      </c>
      <c r="P121" s="37" t="s">
        <v>78</v>
      </c>
      <c r="Q121" s="77">
        <f t="shared" si="38"/>
        <v>225.2243406576071</v>
      </c>
    </row>
    <row r="122" spans="1:17" ht="14.25" customHeight="1">
      <c r="A122" s="25">
        <v>69</v>
      </c>
      <c r="B122" s="26" t="s">
        <v>139</v>
      </c>
      <c r="C122" s="27">
        <v>37654</v>
      </c>
      <c r="D122" s="28" t="s">
        <v>32</v>
      </c>
      <c r="E122" s="41">
        <v>80.5</v>
      </c>
      <c r="F122" s="81">
        <f t="shared" si="39"/>
        <v>1.2194390021834947</v>
      </c>
      <c r="G122" s="31">
        <v>127</v>
      </c>
      <c r="H122" s="32">
        <v>132</v>
      </c>
      <c r="I122" s="64">
        <v>137</v>
      </c>
      <c r="J122" s="31">
        <v>147</v>
      </c>
      <c r="K122" s="32">
        <v>152</v>
      </c>
      <c r="L122" s="43" t="s">
        <v>140</v>
      </c>
      <c r="M122" s="76">
        <f t="shared" si="35"/>
        <v>137</v>
      </c>
      <c r="N122" s="76">
        <f t="shared" si="36"/>
        <v>152</v>
      </c>
      <c r="O122" s="76">
        <f t="shared" si="37"/>
        <v>289</v>
      </c>
      <c r="P122" s="37" t="s">
        <v>53</v>
      </c>
      <c r="Q122" s="77">
        <f t="shared" si="38"/>
        <v>352.41787163103</v>
      </c>
    </row>
    <row r="123" spans="1:17" ht="14.25" customHeight="1">
      <c r="A123" s="25">
        <v>35</v>
      </c>
      <c r="B123" s="26" t="s">
        <v>141</v>
      </c>
      <c r="C123" s="27">
        <v>39270</v>
      </c>
      <c r="D123" s="28" t="s">
        <v>22</v>
      </c>
      <c r="E123" s="41">
        <v>76.55</v>
      </c>
      <c r="F123" s="81">
        <f t="shared" si="39"/>
        <v>1.252110309656062</v>
      </c>
      <c r="G123" s="31">
        <v>70</v>
      </c>
      <c r="H123" s="43" t="s">
        <v>104</v>
      </c>
      <c r="I123" s="39" t="s">
        <v>104</v>
      </c>
      <c r="J123" s="31">
        <v>85</v>
      </c>
      <c r="K123" s="32">
        <v>90</v>
      </c>
      <c r="L123" s="43" t="s">
        <v>142</v>
      </c>
      <c r="M123" s="76">
        <f t="shared" si="35"/>
        <v>70</v>
      </c>
      <c r="N123" s="76">
        <f t="shared" si="36"/>
        <v>90</v>
      </c>
      <c r="O123" s="76">
        <f t="shared" si="37"/>
        <v>160</v>
      </c>
      <c r="P123" s="37">
        <v>5</v>
      </c>
      <c r="Q123" s="77">
        <f t="shared" si="38"/>
        <v>200.3376495449699</v>
      </c>
    </row>
    <row r="124" spans="1:17" ht="14.25" customHeight="1">
      <c r="A124" s="25">
        <v>48</v>
      </c>
      <c r="B124" s="26" t="s">
        <v>143</v>
      </c>
      <c r="C124" s="27">
        <v>38237</v>
      </c>
      <c r="D124" s="28" t="s">
        <v>37</v>
      </c>
      <c r="E124" s="41">
        <v>76.35</v>
      </c>
      <c r="F124" s="30">
        <f t="shared" si="39"/>
        <v>1.253889533213536</v>
      </c>
      <c r="G124" s="34">
        <v>70</v>
      </c>
      <c r="H124" s="43" t="s">
        <v>144</v>
      </c>
      <c r="I124" s="39" t="s">
        <v>121</v>
      </c>
      <c r="J124" s="31">
        <v>90</v>
      </c>
      <c r="K124" s="43" t="s">
        <v>145</v>
      </c>
      <c r="L124" s="43" t="s">
        <v>118</v>
      </c>
      <c r="M124" s="35">
        <f t="shared" si="35"/>
        <v>70</v>
      </c>
      <c r="N124" s="76">
        <f t="shared" si="36"/>
        <v>90</v>
      </c>
      <c r="O124" s="76">
        <f t="shared" si="37"/>
        <v>160</v>
      </c>
      <c r="P124" s="37">
        <v>4</v>
      </c>
      <c r="Q124" s="77">
        <f t="shared" si="38"/>
        <v>200.62232531416578</v>
      </c>
    </row>
    <row r="125" spans="1:17" ht="14.25" customHeight="1">
      <c r="A125" s="25">
        <v>33</v>
      </c>
      <c r="B125" s="26" t="s">
        <v>146</v>
      </c>
      <c r="C125" s="27">
        <v>39421</v>
      </c>
      <c r="D125" s="28" t="s">
        <v>24</v>
      </c>
      <c r="E125" s="41">
        <v>80.6</v>
      </c>
      <c r="F125" s="81">
        <f t="shared" si="39"/>
        <v>1.218669185076211</v>
      </c>
      <c r="G125" s="31">
        <v>95</v>
      </c>
      <c r="H125" s="32">
        <v>100</v>
      </c>
      <c r="I125" s="64">
        <v>102</v>
      </c>
      <c r="J125" s="31">
        <v>120</v>
      </c>
      <c r="K125" s="66">
        <v>125</v>
      </c>
      <c r="L125" s="66">
        <v>130</v>
      </c>
      <c r="M125" s="76">
        <f t="shared" si="35"/>
        <v>102</v>
      </c>
      <c r="N125" s="76">
        <f t="shared" si="36"/>
        <v>130</v>
      </c>
      <c r="O125" s="67">
        <f t="shared" si="37"/>
        <v>232</v>
      </c>
      <c r="P125" s="37" t="s">
        <v>72</v>
      </c>
      <c r="Q125" s="77">
        <f t="shared" si="38"/>
        <v>282.73125093768095</v>
      </c>
    </row>
    <row r="126" spans="1:17" ht="14.25" customHeight="1">
      <c r="A126" s="80" t="s">
        <v>147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>
        <f t="shared" si="35"/>
        <v>0</v>
      </c>
      <c r="N126" s="80">
        <f t="shared" si="36"/>
        <v>0</v>
      </c>
      <c r="O126" s="80">
        <f t="shared" si="37"/>
        <v>0</v>
      </c>
      <c r="P126" s="80"/>
      <c r="Q126" s="80">
        <f t="shared" si="38"/>
        <v>0</v>
      </c>
    </row>
    <row r="127" spans="1:18" s="65" customFormat="1" ht="14.25" customHeight="1">
      <c r="A127" s="82" t="s">
        <v>148</v>
      </c>
      <c r="B127" s="83" t="s">
        <v>149</v>
      </c>
      <c r="C127" s="27">
        <v>38871</v>
      </c>
      <c r="D127" s="28" t="s">
        <v>32</v>
      </c>
      <c r="E127" s="41">
        <v>85.6</v>
      </c>
      <c r="F127" s="30">
        <f aca="true" t="shared" si="40" ref="F127:F130">POWER(10,(0.75194503*(LOG10(E127/175.508)*LOG10(E127/175.508))))</f>
        <v>1.1833531775315131</v>
      </c>
      <c r="G127" s="34">
        <v>118</v>
      </c>
      <c r="H127" s="84" t="s">
        <v>150</v>
      </c>
      <c r="I127" s="84" t="s">
        <v>151</v>
      </c>
      <c r="J127" s="83" t="s">
        <v>152</v>
      </c>
      <c r="K127" s="84" t="s">
        <v>153</v>
      </c>
      <c r="L127" s="84" t="s">
        <v>154</v>
      </c>
      <c r="M127" s="76">
        <v>127</v>
      </c>
      <c r="N127" s="76">
        <v>148</v>
      </c>
      <c r="O127" s="67">
        <f t="shared" si="37"/>
        <v>275</v>
      </c>
      <c r="P127" s="82" t="s">
        <v>53</v>
      </c>
      <c r="Q127" s="77">
        <f t="shared" si="38"/>
        <v>325.4221238211661</v>
      </c>
      <c r="R127" s="73"/>
    </row>
    <row r="128" spans="1:18" s="65" customFormat="1" ht="14.25" customHeight="1">
      <c r="A128" s="82" t="s">
        <v>155</v>
      </c>
      <c r="B128" s="83" t="s">
        <v>156</v>
      </c>
      <c r="C128" s="27">
        <v>38065</v>
      </c>
      <c r="D128" s="28" t="s">
        <v>32</v>
      </c>
      <c r="E128" s="41">
        <v>84</v>
      </c>
      <c r="F128" s="30">
        <f t="shared" si="40"/>
        <v>1.19400915359344</v>
      </c>
      <c r="G128" s="34">
        <v>75</v>
      </c>
      <c r="H128" s="83" t="s">
        <v>157</v>
      </c>
      <c r="I128" s="83" t="s">
        <v>158</v>
      </c>
      <c r="J128" s="83" t="s">
        <v>159</v>
      </c>
      <c r="K128" s="85" t="s">
        <v>142</v>
      </c>
      <c r="L128" s="85" t="s">
        <v>142</v>
      </c>
      <c r="M128" s="76">
        <v>85</v>
      </c>
      <c r="N128" s="76">
        <v>90</v>
      </c>
      <c r="O128" s="76">
        <f t="shared" si="37"/>
        <v>175</v>
      </c>
      <c r="P128" s="82" t="s">
        <v>78</v>
      </c>
      <c r="Q128" s="77">
        <f t="shared" si="38"/>
        <v>208.95160187885202</v>
      </c>
      <c r="R128" s="73"/>
    </row>
    <row r="129" spans="1:18" s="65" customFormat="1" ht="14.25" customHeight="1">
      <c r="A129" s="82" t="s">
        <v>160</v>
      </c>
      <c r="B129" s="83" t="s">
        <v>161</v>
      </c>
      <c r="C129" s="27">
        <v>38602</v>
      </c>
      <c r="D129" s="28" t="s">
        <v>68</v>
      </c>
      <c r="E129" s="41">
        <v>82.8</v>
      </c>
      <c r="F129" s="30">
        <f t="shared" si="40"/>
        <v>1.2023875184808177</v>
      </c>
      <c r="G129" s="34">
        <v>73</v>
      </c>
      <c r="H129" s="83" t="s">
        <v>162</v>
      </c>
      <c r="I129" s="85" t="s">
        <v>121</v>
      </c>
      <c r="J129" s="83" t="s">
        <v>163</v>
      </c>
      <c r="K129" s="83" t="s">
        <v>164</v>
      </c>
      <c r="L129" s="83" t="s">
        <v>165</v>
      </c>
      <c r="M129" s="76">
        <v>78</v>
      </c>
      <c r="N129" s="76">
        <v>98</v>
      </c>
      <c r="O129" s="76">
        <f t="shared" si="37"/>
        <v>176</v>
      </c>
      <c r="P129" s="82" t="s">
        <v>72</v>
      </c>
      <c r="Q129" s="77">
        <f t="shared" si="38"/>
        <v>211.62020325262392</v>
      </c>
      <c r="R129" s="73"/>
    </row>
    <row r="130" spans="1:17" ht="14.25" customHeight="1">
      <c r="A130" s="25">
        <v>27</v>
      </c>
      <c r="B130" s="33" t="s">
        <v>166</v>
      </c>
      <c r="C130" s="63">
        <v>39713</v>
      </c>
      <c r="D130" s="45" t="s">
        <v>24</v>
      </c>
      <c r="E130" s="38">
        <v>83.5</v>
      </c>
      <c r="F130" s="30">
        <f t="shared" si="40"/>
        <v>1.1974587359861957</v>
      </c>
      <c r="G130" s="34">
        <v>50</v>
      </c>
      <c r="H130" s="32">
        <v>55</v>
      </c>
      <c r="I130" s="33">
        <v>57</v>
      </c>
      <c r="J130" s="31">
        <v>60</v>
      </c>
      <c r="K130" s="32">
        <v>65</v>
      </c>
      <c r="L130" s="32">
        <v>70</v>
      </c>
      <c r="M130" s="76">
        <f aca="true" t="shared" si="41" ref="M130:M134">MAX(G130:I130)</f>
        <v>57</v>
      </c>
      <c r="N130" s="76">
        <f aca="true" t="shared" si="42" ref="N130:N134">MAX(J130:L130)</f>
        <v>70</v>
      </c>
      <c r="O130" s="76">
        <f t="shared" si="37"/>
        <v>127</v>
      </c>
      <c r="P130" s="37">
        <v>4</v>
      </c>
      <c r="Q130" s="77">
        <f t="shared" si="38"/>
        <v>152.07725947024684</v>
      </c>
    </row>
    <row r="131" spans="1:17" ht="14.25" customHeight="1">
      <c r="A131" s="80" t="s">
        <v>167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>
        <f t="shared" si="41"/>
        <v>0</v>
      </c>
      <c r="N131" s="80">
        <f t="shared" si="42"/>
        <v>0</v>
      </c>
      <c r="O131" s="80">
        <f t="shared" si="37"/>
        <v>0</v>
      </c>
      <c r="P131" s="80"/>
      <c r="Q131" s="80">
        <f t="shared" si="38"/>
        <v>0</v>
      </c>
    </row>
    <row r="132" spans="1:17" ht="14.25" customHeight="1">
      <c r="A132" s="25">
        <v>44</v>
      </c>
      <c r="B132" s="33" t="s">
        <v>168</v>
      </c>
      <c r="C132" s="63">
        <v>38578</v>
      </c>
      <c r="D132" s="45" t="s">
        <v>22</v>
      </c>
      <c r="E132" s="38">
        <v>108.45</v>
      </c>
      <c r="F132" s="30">
        <f>POWER(10,(0.75194503*(LOG10(E132/175.508)*LOG10(E132/175.508))))</f>
        <v>1.0786160706028074</v>
      </c>
      <c r="G132" s="34">
        <v>100</v>
      </c>
      <c r="H132" s="32">
        <v>105</v>
      </c>
      <c r="I132" s="33">
        <v>110</v>
      </c>
      <c r="J132" s="31">
        <v>120</v>
      </c>
      <c r="K132" s="32">
        <v>125</v>
      </c>
      <c r="L132" s="32">
        <v>130</v>
      </c>
      <c r="M132" s="76">
        <f t="shared" si="41"/>
        <v>110</v>
      </c>
      <c r="N132" s="76">
        <f t="shared" si="42"/>
        <v>130</v>
      </c>
      <c r="O132" s="76">
        <f t="shared" si="37"/>
        <v>240</v>
      </c>
      <c r="P132" s="37" t="s">
        <v>53</v>
      </c>
      <c r="Q132" s="77">
        <f t="shared" si="38"/>
        <v>258.8678569446738</v>
      </c>
    </row>
    <row r="133" spans="1:17" ht="14.25" customHeight="1">
      <c r="A133" s="80" t="s">
        <v>169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>
        <f t="shared" si="41"/>
        <v>0</v>
      </c>
      <c r="N133" s="80">
        <f t="shared" si="42"/>
        <v>0</v>
      </c>
      <c r="O133" s="80">
        <f t="shared" si="37"/>
        <v>0</v>
      </c>
      <c r="P133" s="80"/>
      <c r="Q133" s="80">
        <f t="shared" si="38"/>
        <v>0</v>
      </c>
    </row>
    <row r="134" spans="1:17" ht="14.25" customHeight="1">
      <c r="A134" s="25">
        <v>45</v>
      </c>
      <c r="B134" s="33" t="s">
        <v>170</v>
      </c>
      <c r="C134" s="63">
        <v>38071</v>
      </c>
      <c r="D134" s="45" t="s">
        <v>32</v>
      </c>
      <c r="E134" s="38">
        <v>116.15</v>
      </c>
      <c r="F134" s="30">
        <f>POWER(10,(0.75194503*(LOG10(E134/175.508)*LOG10(E134/175.508))))</f>
        <v>1.0572261224583763</v>
      </c>
      <c r="G134" s="34">
        <v>110</v>
      </c>
      <c r="H134" s="43" t="s">
        <v>125</v>
      </c>
      <c r="I134" s="33">
        <v>115</v>
      </c>
      <c r="J134" s="71" t="s">
        <v>171</v>
      </c>
      <c r="K134" s="32">
        <v>143</v>
      </c>
      <c r="L134" s="43" t="s">
        <v>172</v>
      </c>
      <c r="M134" s="76">
        <f t="shared" si="41"/>
        <v>115</v>
      </c>
      <c r="N134" s="76">
        <f t="shared" si="42"/>
        <v>143</v>
      </c>
      <c r="O134" s="76">
        <f t="shared" si="37"/>
        <v>258</v>
      </c>
      <c r="P134" s="37" t="s">
        <v>53</v>
      </c>
      <c r="Q134" s="77">
        <f t="shared" si="38"/>
        <v>272.7643395942611</v>
      </c>
    </row>
    <row r="135" spans="1:18" s="57" customFormat="1" ht="14.25" customHeight="1">
      <c r="A135" s="46"/>
      <c r="B135" s="47"/>
      <c r="C135" s="48"/>
      <c r="D135" s="47"/>
      <c r="E135" s="49"/>
      <c r="F135" s="50"/>
      <c r="G135" s="46"/>
      <c r="H135" s="51"/>
      <c r="I135" s="52"/>
      <c r="J135" s="46"/>
      <c r="K135" s="51"/>
      <c r="L135" s="51"/>
      <c r="M135" s="53"/>
      <c r="N135" s="53"/>
      <c r="O135" s="53"/>
      <c r="P135" s="54"/>
      <c r="Q135" s="55"/>
      <c r="R135" s="56"/>
    </row>
    <row r="136" spans="2:13" ht="14.25" customHeight="1">
      <c r="B136" s="58"/>
      <c r="C136" s="59"/>
      <c r="F136" s="58" t="s">
        <v>39</v>
      </c>
      <c r="G136" s="59" t="s">
        <v>40</v>
      </c>
      <c r="H136" s="15"/>
      <c r="I136" s="60"/>
      <c r="K136" s="61" t="s">
        <v>41</v>
      </c>
      <c r="L136" s="61"/>
      <c r="M136" s="59" t="s">
        <v>42</v>
      </c>
    </row>
    <row r="137" spans="2:13" ht="14.25" customHeight="1">
      <c r="B137" s="58"/>
      <c r="C137" s="59"/>
      <c r="F137" s="58" t="s">
        <v>43</v>
      </c>
      <c r="G137" s="59" t="s">
        <v>44</v>
      </c>
      <c r="H137" s="15"/>
      <c r="I137" s="60"/>
      <c r="K137" s="61"/>
      <c r="L137" s="61"/>
      <c r="M137" s="59" t="s">
        <v>73</v>
      </c>
    </row>
    <row r="138" spans="2:13" ht="14.25" customHeight="1">
      <c r="B138" s="58"/>
      <c r="C138" s="59"/>
      <c r="F138" s="58"/>
      <c r="G138" s="59"/>
      <c r="H138" s="15"/>
      <c r="I138" s="60"/>
      <c r="K138" s="61"/>
      <c r="L138" s="61"/>
      <c r="M138" s="59" t="s">
        <v>87</v>
      </c>
    </row>
    <row r="139" spans="2:18" ht="14.25" customHeight="1">
      <c r="B139" s="73" t="s">
        <v>173</v>
      </c>
      <c r="C139" s="59"/>
      <c r="F139" s="58"/>
      <c r="G139" s="59"/>
      <c r="H139" s="15"/>
      <c r="I139" s="60"/>
      <c r="K139" s="61"/>
      <c r="L139" s="61"/>
      <c r="M139" s="59"/>
      <c r="R139"/>
    </row>
    <row r="140" spans="2:18" ht="14.25" customHeight="1">
      <c r="B140" t="s">
        <v>174</v>
      </c>
      <c r="C140" s="73"/>
      <c r="D140" s="59"/>
      <c r="E140"/>
      <c r="F140" s="1"/>
      <c r="G140" s="58"/>
      <c r="H140" s="59"/>
      <c r="I140" s="15"/>
      <c r="J140" s="60"/>
      <c r="K140" s="61"/>
      <c r="L140"/>
      <c r="M140" s="4"/>
      <c r="P140" s="2"/>
      <c r="R140"/>
    </row>
    <row r="141" spans="3:16" ht="14.25" customHeight="1">
      <c r="C141" s="58"/>
      <c r="D141" s="59" t="s">
        <v>175</v>
      </c>
      <c r="E141"/>
      <c r="F141" s="1"/>
      <c r="G141" s="58"/>
      <c r="H141" s="59"/>
      <c r="I141" s="15"/>
      <c r="J141" s="60"/>
      <c r="K141" s="61"/>
      <c r="L141"/>
      <c r="M141" s="4"/>
      <c r="P141" s="2"/>
    </row>
    <row r="142" spans="3:13" ht="14.25" customHeight="1">
      <c r="C142" s="58"/>
      <c r="D142" s="59" t="s">
        <v>176</v>
      </c>
      <c r="E142"/>
      <c r="F142" s="1"/>
      <c r="G142" s="58"/>
      <c r="H142" s="59"/>
      <c r="I142" s="15"/>
      <c r="J142" s="60"/>
      <c r="K142" s="61"/>
      <c r="L142" s="61"/>
      <c r="M142" s="59"/>
    </row>
    <row r="143" spans="2:8" ht="14.25" customHeight="1">
      <c r="B143" s="60"/>
      <c r="D143" t="s">
        <v>177</v>
      </c>
      <c r="E143"/>
      <c r="F143" s="86"/>
      <c r="H143"/>
    </row>
    <row r="144" spans="2:8" ht="14.25" customHeight="1">
      <c r="B144" s="60"/>
      <c r="D144" t="s">
        <v>178</v>
      </c>
      <c r="E144"/>
      <c r="F144" s="86"/>
      <c r="H144"/>
    </row>
    <row r="145" spans="1:5" ht="14.25" customHeight="1">
      <c r="A145" s="60"/>
      <c r="B145" t="s">
        <v>179</v>
      </c>
      <c r="E145" s="86"/>
    </row>
    <row r="146" spans="1:5" ht="14.25" customHeight="1">
      <c r="A146" s="60"/>
      <c r="E146" s="86" t="s">
        <v>180</v>
      </c>
    </row>
    <row r="147" spans="1:5" ht="14.25" customHeight="1">
      <c r="A147" s="60"/>
      <c r="E147" s="86" t="s">
        <v>181</v>
      </c>
    </row>
    <row r="148" spans="1:5" ht="14.25" customHeight="1">
      <c r="A148" s="60"/>
      <c r="E148" s="86" t="s">
        <v>182</v>
      </c>
    </row>
    <row r="149" spans="1:5" ht="14.25" customHeight="1">
      <c r="A149" s="60"/>
      <c r="E149" s="86" t="s">
        <v>183</v>
      </c>
    </row>
    <row r="150" spans="1:5" ht="14.25" customHeight="1">
      <c r="A150" s="60"/>
      <c r="E150" s="86" t="s">
        <v>184</v>
      </c>
    </row>
    <row r="151" spans="1:5" ht="14.25" customHeight="1">
      <c r="A151" s="60"/>
      <c r="E151" s="86" t="s">
        <v>185</v>
      </c>
    </row>
    <row r="152" spans="1:2" ht="14.25" customHeight="1">
      <c r="A152" s="2"/>
      <c r="B152" t="s">
        <v>186</v>
      </c>
    </row>
    <row r="153" ht="14.25" customHeight="1">
      <c r="A153" s="2"/>
    </row>
    <row r="154" spans="1:2" ht="14.25" customHeight="1">
      <c r="A154" s="2"/>
      <c r="B154" t="s">
        <v>187</v>
      </c>
    </row>
    <row r="155" ht="14.25" customHeight="1">
      <c r="A155" s="2"/>
    </row>
    <row r="156" ht="14.25" customHeight="1">
      <c r="A156" s="2"/>
    </row>
    <row r="157" spans="1:3" ht="14.25" customHeight="1">
      <c r="A157" s="87" t="s">
        <v>188</v>
      </c>
      <c r="B157" s="87"/>
      <c r="C157" s="87"/>
    </row>
    <row r="158" spans="1:6" ht="14.25" customHeight="1">
      <c r="A158" s="88"/>
      <c r="B158" s="89" t="s">
        <v>189</v>
      </c>
      <c r="C158" s="89"/>
      <c r="F158" s="90" t="s">
        <v>190</v>
      </c>
    </row>
    <row r="159" spans="1:18" ht="14.25" customHeight="1">
      <c r="A159" s="2"/>
      <c r="B159" s="2" t="s">
        <v>8</v>
      </c>
      <c r="C159" s="2" t="s">
        <v>19</v>
      </c>
      <c r="F159" s="90" t="s">
        <v>191</v>
      </c>
      <c r="H159" s="2" t="s">
        <v>53</v>
      </c>
      <c r="K159" s="91" t="s">
        <v>192</v>
      </c>
      <c r="M159" s="2" t="s">
        <v>72</v>
      </c>
      <c r="P159" s="90" t="s">
        <v>24</v>
      </c>
      <c r="R159" s="2" t="s">
        <v>78</v>
      </c>
    </row>
    <row r="160" spans="1:18" ht="14.25" customHeight="1">
      <c r="A160" s="2">
        <v>1</v>
      </c>
      <c r="B160" s="69" t="s">
        <v>73</v>
      </c>
      <c r="C160" s="38">
        <v>195.5029499635955</v>
      </c>
      <c r="F160" t="s">
        <v>193</v>
      </c>
      <c r="H160" s="2">
        <v>128.06</v>
      </c>
      <c r="K160" s="4" t="s">
        <v>194</v>
      </c>
      <c r="M160">
        <v>164.28</v>
      </c>
      <c r="P160" t="s">
        <v>195</v>
      </c>
      <c r="R160" s="2">
        <v>169.49</v>
      </c>
    </row>
    <row r="161" spans="1:13" ht="14.25" customHeight="1">
      <c r="A161" s="2">
        <v>2</v>
      </c>
      <c r="B161" s="33" t="s">
        <v>80</v>
      </c>
      <c r="C161" s="38">
        <v>169.48670384281226</v>
      </c>
      <c r="F161" t="s">
        <v>196</v>
      </c>
      <c r="H161" s="2">
        <v>141.63</v>
      </c>
      <c r="K161" s="4" t="s">
        <v>197</v>
      </c>
      <c r="M161">
        <v>189.24</v>
      </c>
    </row>
    <row r="162" spans="1:13" ht="14.25" customHeight="1">
      <c r="A162" s="2">
        <v>3</v>
      </c>
      <c r="B162" s="26" t="s">
        <v>67</v>
      </c>
      <c r="C162" s="38">
        <v>164.27888474042047</v>
      </c>
      <c r="F162" t="s">
        <v>198</v>
      </c>
      <c r="H162" s="2">
        <v>92.63</v>
      </c>
      <c r="M162">
        <f>M160+M161</f>
        <v>353.52</v>
      </c>
    </row>
    <row r="163" spans="1:8" ht="14.25" customHeight="1">
      <c r="A163" s="2">
        <v>4</v>
      </c>
      <c r="B163" s="33" t="s">
        <v>71</v>
      </c>
      <c r="C163" s="38">
        <v>155.55444398212168</v>
      </c>
      <c r="H163" s="2">
        <f>SUM(H160:H162)</f>
        <v>362.32</v>
      </c>
    </row>
    <row r="164" spans="1:3" ht="14.25" customHeight="1">
      <c r="A164" s="2">
        <v>5</v>
      </c>
      <c r="B164" s="33" t="s">
        <v>76</v>
      </c>
      <c r="C164" s="38">
        <v>141.63227742805543</v>
      </c>
    </row>
    <row r="165" spans="1:8" ht="14.25" customHeight="1">
      <c r="A165" s="2">
        <v>6</v>
      </c>
      <c r="B165" s="26" t="s">
        <v>57</v>
      </c>
      <c r="C165" s="38">
        <v>134.8333172524931</v>
      </c>
      <c r="H165"/>
    </row>
    <row r="166" spans="1:8" ht="14.25" customHeight="1">
      <c r="A166" s="2">
        <v>7</v>
      </c>
      <c r="B166" s="33" t="s">
        <v>51</v>
      </c>
      <c r="C166" s="38">
        <v>128.06149295021282</v>
      </c>
      <c r="H166"/>
    </row>
    <row r="167" spans="1:3" ht="14.25" customHeight="1">
      <c r="A167" s="2">
        <v>8</v>
      </c>
      <c r="B167" s="26" t="s">
        <v>55</v>
      </c>
      <c r="C167" s="38">
        <v>112.2943789558393</v>
      </c>
    </row>
    <row r="168" spans="1:3" ht="14.25" customHeight="1">
      <c r="A168" s="2">
        <v>9</v>
      </c>
      <c r="B168" s="33" t="s">
        <v>63</v>
      </c>
      <c r="C168" s="38">
        <v>104.94883921083195</v>
      </c>
    </row>
    <row r="169" spans="1:18" s="57" customFormat="1" ht="14.25" customHeight="1">
      <c r="A169" s="2">
        <v>10</v>
      </c>
      <c r="B169" s="33" t="s">
        <v>83</v>
      </c>
      <c r="C169" s="38">
        <v>92.6337069213986</v>
      </c>
      <c r="E169" s="92"/>
      <c r="H169" s="93"/>
      <c r="I169" s="93"/>
      <c r="J169" s="93"/>
      <c r="K169" s="93"/>
      <c r="L169" s="93"/>
      <c r="P169" s="94"/>
      <c r="R169" s="56"/>
    </row>
    <row r="170" spans="1:18" s="57" customFormat="1" ht="15.75" customHeight="1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56"/>
    </row>
    <row r="171" spans="1:18" s="57" customFormat="1" ht="16.5" customHeight="1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56"/>
    </row>
    <row r="172" spans="1:18" s="57" customFormat="1" ht="14.25" customHeight="1">
      <c r="A172" s="54"/>
      <c r="B172" s="97" t="s">
        <v>199</v>
      </c>
      <c r="C172" s="97"/>
      <c r="D172" s="54"/>
      <c r="E172" s="54"/>
      <c r="F172" s="98" t="s">
        <v>200</v>
      </c>
      <c r="G172" s="54"/>
      <c r="H172" s="54"/>
      <c r="I172" s="54"/>
      <c r="J172" s="54"/>
      <c r="K172" s="98"/>
      <c r="L172" s="54"/>
      <c r="M172" s="54"/>
      <c r="N172" s="54"/>
      <c r="O172" s="54"/>
      <c r="P172" s="98"/>
      <c r="Q172" s="54"/>
      <c r="R172" s="56"/>
    </row>
    <row r="173" spans="2:18" s="57" customFormat="1" ht="14.25" customHeight="1">
      <c r="B173" s="2" t="s">
        <v>8</v>
      </c>
      <c r="C173" s="2" t="s">
        <v>19</v>
      </c>
      <c r="E173" s="92"/>
      <c r="F173" s="99" t="s">
        <v>201</v>
      </c>
      <c r="G173" s="100"/>
      <c r="H173" s="101" t="s">
        <v>53</v>
      </c>
      <c r="I173" s="101"/>
      <c r="J173" s="93"/>
      <c r="K173" s="102" t="s">
        <v>191</v>
      </c>
      <c r="L173" s="93"/>
      <c r="M173" s="103" t="s">
        <v>72</v>
      </c>
      <c r="P173" s="104" t="s">
        <v>202</v>
      </c>
      <c r="R173" s="93" t="s">
        <v>78</v>
      </c>
    </row>
    <row r="174" spans="1:18" s="57" customFormat="1" ht="14.25" customHeight="1">
      <c r="A174" s="2">
        <v>1</v>
      </c>
      <c r="B174" s="26" t="s">
        <v>139</v>
      </c>
      <c r="C174" s="77">
        <v>352.41787163103</v>
      </c>
      <c r="D174" s="105"/>
      <c r="E174" s="106"/>
      <c r="F174" s="107" t="s">
        <v>203</v>
      </c>
      <c r="G174" s="107"/>
      <c r="H174" s="108">
        <v>352.42</v>
      </c>
      <c r="I174" s="108"/>
      <c r="J174" s="93"/>
      <c r="K174" s="109" t="s">
        <v>204</v>
      </c>
      <c r="L174" s="101"/>
      <c r="M174" s="101">
        <v>261.06</v>
      </c>
      <c r="N174" s="110"/>
      <c r="O174" s="110"/>
      <c r="P174" s="109" t="s">
        <v>205</v>
      </c>
      <c r="Q174" s="109"/>
      <c r="R174" s="101">
        <v>215.01</v>
      </c>
    </row>
    <row r="175" spans="1:18" s="57" customFormat="1" ht="14.25" customHeight="1">
      <c r="A175" s="2">
        <v>2</v>
      </c>
      <c r="B175" s="83" t="s">
        <v>149</v>
      </c>
      <c r="C175" s="77">
        <v>325.4221238211661</v>
      </c>
      <c r="D175" s="54"/>
      <c r="E175" s="54"/>
      <c r="F175" s="107" t="s">
        <v>206</v>
      </c>
      <c r="G175" s="108"/>
      <c r="H175" s="108">
        <v>325.42</v>
      </c>
      <c r="I175" s="108"/>
      <c r="J175" s="54"/>
      <c r="K175" s="107" t="s">
        <v>207</v>
      </c>
      <c r="L175" s="108"/>
      <c r="M175" s="108">
        <v>258.87</v>
      </c>
      <c r="N175" s="54"/>
      <c r="O175" s="54"/>
      <c r="P175" s="107" t="s">
        <v>208</v>
      </c>
      <c r="Q175" s="108"/>
      <c r="R175" s="101">
        <v>200.62</v>
      </c>
    </row>
    <row r="176" spans="1:18" s="57" customFormat="1" ht="12.75" customHeight="1">
      <c r="A176" s="2">
        <v>3</v>
      </c>
      <c r="B176" s="26" t="s">
        <v>116</v>
      </c>
      <c r="C176" s="38">
        <v>293.1280181271157</v>
      </c>
      <c r="D176" s="111"/>
      <c r="E176" s="112"/>
      <c r="F176" s="113" t="s">
        <v>209</v>
      </c>
      <c r="G176" s="113"/>
      <c r="H176" s="114">
        <v>293.13</v>
      </c>
      <c r="I176" s="114"/>
      <c r="J176" s="115"/>
      <c r="K176" s="116" t="s">
        <v>210</v>
      </c>
      <c r="L176" s="114"/>
      <c r="M176" s="114">
        <v>250.86</v>
      </c>
      <c r="N176" s="115"/>
      <c r="O176" s="115"/>
      <c r="P176" s="116" t="s">
        <v>211</v>
      </c>
      <c r="Q176" s="117"/>
      <c r="R176" s="101">
        <v>200.31</v>
      </c>
    </row>
    <row r="177" spans="1:18" s="57" customFormat="1" ht="14.25" customHeight="1">
      <c r="A177" s="2">
        <v>4</v>
      </c>
      <c r="B177" s="26" t="s">
        <v>146</v>
      </c>
      <c r="C177" s="77">
        <v>282.73125093768095</v>
      </c>
      <c r="D177" s="111"/>
      <c r="E177" s="112"/>
      <c r="F177" s="113" t="s">
        <v>212</v>
      </c>
      <c r="G177" s="114"/>
      <c r="H177" s="114">
        <v>272.76</v>
      </c>
      <c r="I177" s="114"/>
      <c r="J177" s="115"/>
      <c r="K177" s="116" t="s">
        <v>213</v>
      </c>
      <c r="L177" s="114"/>
      <c r="M177" s="114">
        <v>224.74</v>
      </c>
      <c r="N177" s="115"/>
      <c r="O177" s="115"/>
      <c r="P177" s="116" t="s">
        <v>214</v>
      </c>
      <c r="Q177" s="117"/>
      <c r="R177" s="101">
        <v>191.65</v>
      </c>
    </row>
    <row r="178" spans="1:18" s="57" customFormat="1" ht="14.25" customHeight="1">
      <c r="A178" s="2">
        <v>5</v>
      </c>
      <c r="B178" s="33" t="s">
        <v>170</v>
      </c>
      <c r="C178" s="77">
        <v>272.7643395942611</v>
      </c>
      <c r="D178" s="118"/>
      <c r="E178" s="118"/>
      <c r="F178" s="119" t="s">
        <v>215</v>
      </c>
      <c r="G178" s="120"/>
      <c r="H178" s="120" t="s">
        <v>216</v>
      </c>
      <c r="I178" s="120"/>
      <c r="J178" s="118"/>
      <c r="K178" s="119" t="s">
        <v>217</v>
      </c>
      <c r="L178" s="120"/>
      <c r="M178" s="120" t="s">
        <v>218</v>
      </c>
      <c r="N178" s="118"/>
      <c r="O178" s="118"/>
      <c r="P178" s="119" t="s">
        <v>219</v>
      </c>
      <c r="Q178" s="120"/>
      <c r="R178" s="101">
        <v>177.58</v>
      </c>
    </row>
    <row r="179" spans="1:18" s="57" customFormat="1" ht="14.25" customHeight="1">
      <c r="A179" s="2">
        <v>6</v>
      </c>
      <c r="B179" s="26" t="s">
        <v>108</v>
      </c>
      <c r="C179" s="38">
        <v>261.06417669052723</v>
      </c>
      <c r="D179" s="47"/>
      <c r="E179" s="49"/>
      <c r="F179" s="121"/>
      <c r="G179" s="108"/>
      <c r="H179" s="122">
        <f>H174+H175+H176+H177+H178</f>
        <v>1468.95</v>
      </c>
      <c r="I179" s="108"/>
      <c r="J179" s="46"/>
      <c r="K179" s="123"/>
      <c r="L179" s="122"/>
      <c r="M179" s="124">
        <f>M174+M175+M176+M177+M178</f>
        <v>1195.8700000000001</v>
      </c>
      <c r="N179" s="53"/>
      <c r="O179" s="53"/>
      <c r="P179" s="107"/>
      <c r="Q179" s="125"/>
      <c r="R179" s="101">
        <f>R174+R175+R176+R177+R178</f>
        <v>985.1700000000001</v>
      </c>
    </row>
    <row r="180" spans="1:18" s="57" customFormat="1" ht="14.25" customHeight="1">
      <c r="A180" s="2">
        <v>7</v>
      </c>
      <c r="B180" s="33" t="s">
        <v>168</v>
      </c>
      <c r="C180" s="77">
        <v>258.8678569446738</v>
      </c>
      <c r="D180" s="47"/>
      <c r="E180" s="49"/>
      <c r="F180" s="126"/>
      <c r="G180" s="46"/>
      <c r="H180" s="51"/>
      <c r="I180" s="52"/>
      <c r="J180" s="46"/>
      <c r="K180" s="127"/>
      <c r="L180" s="51"/>
      <c r="M180" s="53"/>
      <c r="N180" s="53"/>
      <c r="O180" s="53"/>
      <c r="P180" s="107"/>
      <c r="Q180" s="125"/>
      <c r="R180" s="101"/>
    </row>
    <row r="181" spans="1:18" s="57" customFormat="1" ht="14.25" customHeight="1">
      <c r="A181" s="2">
        <v>8</v>
      </c>
      <c r="B181" s="26" t="s">
        <v>117</v>
      </c>
      <c r="C181" s="38">
        <v>254.66776226481846</v>
      </c>
      <c r="D181" s="47"/>
      <c r="E181" s="128"/>
      <c r="F181" s="126"/>
      <c r="G181" s="46"/>
      <c r="H181" s="51"/>
      <c r="I181" s="52"/>
      <c r="J181" s="46"/>
      <c r="K181" s="127"/>
      <c r="L181" s="51"/>
      <c r="M181" s="53"/>
      <c r="N181" s="53"/>
      <c r="O181" s="53"/>
      <c r="P181" s="98"/>
      <c r="Q181" s="55"/>
      <c r="R181" s="56"/>
    </row>
    <row r="182" spans="1:18" s="57" customFormat="1" ht="14.25" customHeight="1">
      <c r="A182" s="2">
        <v>9</v>
      </c>
      <c r="B182" s="26" t="s">
        <v>100</v>
      </c>
      <c r="C182" s="38">
        <v>250.8645306969701</v>
      </c>
      <c r="D182" s="47"/>
      <c r="E182" s="49"/>
      <c r="F182" s="126" t="s">
        <v>24</v>
      </c>
      <c r="G182" s="46"/>
      <c r="H182" s="51">
        <v>4</v>
      </c>
      <c r="I182" s="52"/>
      <c r="J182" s="46"/>
      <c r="K182" s="127"/>
      <c r="L182" s="51"/>
      <c r="M182" s="53"/>
      <c r="N182" s="53"/>
      <c r="O182" s="53"/>
      <c r="P182" s="54"/>
      <c r="Q182" s="55"/>
      <c r="R182" s="56"/>
    </row>
    <row r="183" spans="1:18" s="57" customFormat="1" ht="14.25" customHeight="1">
      <c r="A183" s="2">
        <v>10</v>
      </c>
      <c r="B183" s="26" t="s">
        <v>137</v>
      </c>
      <c r="C183" s="77">
        <v>225.2243406576071</v>
      </c>
      <c r="D183" s="118"/>
      <c r="E183" s="118"/>
      <c r="F183" s="129" t="s">
        <v>220</v>
      </c>
      <c r="G183" s="130"/>
      <c r="H183" s="130" t="s">
        <v>221</v>
      </c>
      <c r="I183" s="118"/>
      <c r="J183" s="118"/>
      <c r="K183" s="131"/>
      <c r="L183" s="118"/>
      <c r="M183" s="118"/>
      <c r="N183" s="118"/>
      <c r="O183" s="118"/>
      <c r="P183" s="118"/>
      <c r="Q183" s="118"/>
      <c r="R183" s="56"/>
    </row>
    <row r="184" spans="1:18" s="57" customFormat="1" ht="14.25" customHeight="1">
      <c r="A184" s="2">
        <v>11</v>
      </c>
      <c r="B184" s="26" t="s">
        <v>115</v>
      </c>
      <c r="C184" s="38">
        <v>224.74415260585977</v>
      </c>
      <c r="D184" s="52"/>
      <c r="E184" s="55"/>
      <c r="F184" s="50" t="s">
        <v>222</v>
      </c>
      <c r="G184" s="132"/>
      <c r="H184" s="133">
        <v>209.21</v>
      </c>
      <c r="I184" s="46"/>
      <c r="J184" s="46"/>
      <c r="K184" s="134"/>
      <c r="L184" s="133"/>
      <c r="M184" s="53"/>
      <c r="N184" s="53"/>
      <c r="O184" s="53"/>
      <c r="P184" s="54"/>
      <c r="Q184" s="55"/>
      <c r="R184" s="56"/>
    </row>
    <row r="185" spans="1:18" s="57" customFormat="1" ht="14.25" customHeight="1">
      <c r="A185" s="2">
        <v>12</v>
      </c>
      <c r="B185" s="26" t="s">
        <v>120</v>
      </c>
      <c r="C185" s="38">
        <v>215.01082119608245</v>
      </c>
      <c r="D185" s="52"/>
      <c r="E185" s="55"/>
      <c r="F185" s="50" t="s">
        <v>223</v>
      </c>
      <c r="G185" s="135"/>
      <c r="H185" s="136">
        <v>152.08</v>
      </c>
      <c r="I185" s="46"/>
      <c r="J185" s="46"/>
      <c r="K185" s="137"/>
      <c r="L185" s="133"/>
      <c r="M185" s="53"/>
      <c r="N185" s="53"/>
      <c r="O185" s="53"/>
      <c r="P185" s="54"/>
      <c r="Q185" s="55"/>
      <c r="R185" s="56"/>
    </row>
    <row r="186" spans="1:18" s="57" customFormat="1" ht="14.25" customHeight="1">
      <c r="A186" s="2">
        <v>13</v>
      </c>
      <c r="B186" s="83" t="s">
        <v>161</v>
      </c>
      <c r="C186" s="77">
        <v>211.62020325262392</v>
      </c>
      <c r="D186" s="52"/>
      <c r="E186" s="55"/>
      <c r="F186" s="50"/>
      <c r="G186" s="133"/>
      <c r="H186" s="51">
        <f>H183+H184+H185</f>
        <v>644.0200000000001</v>
      </c>
      <c r="I186" s="52"/>
      <c r="J186" s="46"/>
      <c r="K186" s="127"/>
      <c r="L186" s="51"/>
      <c r="M186" s="53"/>
      <c r="N186" s="53"/>
      <c r="O186" s="53"/>
      <c r="P186" s="54"/>
      <c r="Q186" s="55"/>
      <c r="R186" s="56"/>
    </row>
    <row r="187" spans="1:18" s="57" customFormat="1" ht="14.25" customHeight="1">
      <c r="A187" s="2">
        <v>14</v>
      </c>
      <c r="B187" s="26" t="s">
        <v>103</v>
      </c>
      <c r="C187" s="38">
        <v>209.2064367433832</v>
      </c>
      <c r="D187" s="52"/>
      <c r="E187" s="55"/>
      <c r="F187" s="50"/>
      <c r="G187" s="133"/>
      <c r="H187" s="51"/>
      <c r="I187" s="52"/>
      <c r="J187" s="46"/>
      <c r="K187" s="51"/>
      <c r="L187" s="51"/>
      <c r="M187" s="53"/>
      <c r="N187" s="53"/>
      <c r="O187" s="53"/>
      <c r="P187" s="54"/>
      <c r="Q187" s="55"/>
      <c r="R187" s="56"/>
    </row>
    <row r="188" spans="1:18" s="57" customFormat="1" ht="14.25" customHeight="1">
      <c r="A188" s="2">
        <v>15</v>
      </c>
      <c r="B188" s="83" t="s">
        <v>156</v>
      </c>
      <c r="C188" s="77">
        <v>208.95160187885202</v>
      </c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56"/>
    </row>
    <row r="189" spans="1:18" s="57" customFormat="1" ht="14.25" customHeight="1">
      <c r="A189" s="2">
        <v>16</v>
      </c>
      <c r="B189" s="26" t="s">
        <v>105</v>
      </c>
      <c r="C189" s="38">
        <v>200.7300548159207</v>
      </c>
      <c r="D189" s="138"/>
      <c r="E189" s="139"/>
      <c r="F189" s="50"/>
      <c r="G189" s="135"/>
      <c r="H189" s="140"/>
      <c r="I189" s="46"/>
      <c r="J189" s="46"/>
      <c r="K189" s="133"/>
      <c r="L189" s="46"/>
      <c r="M189" s="53"/>
      <c r="N189" s="53"/>
      <c r="O189" s="53"/>
      <c r="P189" s="54"/>
      <c r="Q189" s="55"/>
      <c r="R189" s="56"/>
    </row>
    <row r="190" spans="1:18" s="57" customFormat="1" ht="15" customHeight="1">
      <c r="A190" s="2">
        <v>17</v>
      </c>
      <c r="B190" s="26" t="s">
        <v>143</v>
      </c>
      <c r="C190" s="77">
        <v>200.62232531416578</v>
      </c>
      <c r="D190" s="52"/>
      <c r="E190" s="55"/>
      <c r="F190" s="50"/>
      <c r="G190" s="141"/>
      <c r="H190" s="140"/>
      <c r="I190" s="133"/>
      <c r="J190" s="46"/>
      <c r="K190" s="46"/>
      <c r="L190" s="133"/>
      <c r="M190" s="53"/>
      <c r="N190" s="53"/>
      <c r="O190" s="53"/>
      <c r="P190" s="54"/>
      <c r="Q190" s="55"/>
      <c r="R190" s="56"/>
    </row>
    <row r="191" spans="1:18" s="57" customFormat="1" ht="15" customHeight="1">
      <c r="A191" s="2">
        <v>18</v>
      </c>
      <c r="B191" s="26" t="s">
        <v>141</v>
      </c>
      <c r="C191" s="77">
        <v>200.3376495449699</v>
      </c>
      <c r="D191" s="138"/>
      <c r="E191" s="139"/>
      <c r="F191" s="50"/>
      <c r="G191" s="135"/>
      <c r="H191" s="140"/>
      <c r="I191" s="133"/>
      <c r="J191" s="133"/>
      <c r="K191" s="46"/>
      <c r="L191" s="46"/>
      <c r="M191" s="53"/>
      <c r="N191" s="53"/>
      <c r="O191" s="53"/>
      <c r="P191" s="54"/>
      <c r="Q191" s="55"/>
      <c r="R191" s="56"/>
    </row>
    <row r="192" spans="1:18" s="57" customFormat="1" ht="14.25" customHeight="1">
      <c r="A192" s="2">
        <v>19</v>
      </c>
      <c r="B192" s="26" t="s">
        <v>123</v>
      </c>
      <c r="C192" s="38">
        <v>200.31292593984975</v>
      </c>
      <c r="E192" s="92"/>
      <c r="H192" s="93"/>
      <c r="I192" s="93"/>
      <c r="J192" s="93"/>
      <c r="K192" s="93"/>
      <c r="L192" s="93"/>
      <c r="P192" s="94"/>
      <c r="R192" s="56"/>
    </row>
    <row r="193" spans="1:18" s="57" customFormat="1" ht="14.25" customHeight="1">
      <c r="A193" s="2">
        <v>20</v>
      </c>
      <c r="B193" s="33" t="s">
        <v>126</v>
      </c>
      <c r="C193" s="77">
        <v>191.65074764350385</v>
      </c>
      <c r="E193" s="92"/>
      <c r="F193" s="142"/>
      <c r="G193" s="59"/>
      <c r="H193" s="143"/>
      <c r="I193" s="103"/>
      <c r="J193" s="93"/>
      <c r="K193" s="144"/>
      <c r="L193" s="144"/>
      <c r="M193" s="59"/>
      <c r="P193" s="94"/>
      <c r="R193" s="56"/>
    </row>
    <row r="194" spans="1:18" s="57" customFormat="1" ht="14.25" customHeight="1">
      <c r="A194" s="2">
        <v>21</v>
      </c>
      <c r="B194" s="26" t="s">
        <v>111</v>
      </c>
      <c r="C194" s="38">
        <v>177.5806254919079</v>
      </c>
      <c r="E194" s="145"/>
      <c r="F194" s="141"/>
      <c r="G194" s="141"/>
      <c r="H194" s="55"/>
      <c r="I194" s="93"/>
      <c r="J194" s="93"/>
      <c r="K194" s="93"/>
      <c r="L194" s="93"/>
      <c r="P194" s="94"/>
      <c r="R194" s="56"/>
    </row>
    <row r="195" spans="1:18" s="57" customFormat="1" ht="14.25" customHeight="1">
      <c r="A195" s="2">
        <v>22</v>
      </c>
      <c r="B195" s="33" t="s">
        <v>166</v>
      </c>
      <c r="C195" s="77">
        <v>152.07725947024684</v>
      </c>
      <c r="E195" s="92"/>
      <c r="H195" s="93"/>
      <c r="I195" s="93"/>
      <c r="J195" s="93"/>
      <c r="K195" s="93"/>
      <c r="L195" s="93"/>
      <c r="P195" s="94"/>
      <c r="R195" s="56"/>
    </row>
    <row r="196" spans="1:18" s="57" customFormat="1" ht="14.25" customHeight="1">
      <c r="A196" s="2">
        <v>23</v>
      </c>
      <c r="B196" s="26" t="s">
        <v>109</v>
      </c>
      <c r="C196" s="38">
        <v>136.22963564782242</v>
      </c>
      <c r="E196" s="92"/>
      <c r="H196" s="93"/>
      <c r="I196" s="93"/>
      <c r="J196" s="93"/>
      <c r="K196" s="93"/>
      <c r="L196" s="93"/>
      <c r="P196" s="94"/>
      <c r="R196" s="56"/>
    </row>
    <row r="197" spans="5:18" s="57" customFormat="1" ht="14.25" customHeight="1">
      <c r="E197" s="145"/>
      <c r="F197" s="141"/>
      <c r="G197" s="141"/>
      <c r="H197" s="55"/>
      <c r="I197" s="93"/>
      <c r="J197" s="93"/>
      <c r="K197" s="93"/>
      <c r="L197" s="93"/>
      <c r="P197" s="94"/>
      <c r="R197" s="56"/>
    </row>
    <row r="198" spans="5:18" s="57" customFormat="1" ht="14.25" customHeight="1">
      <c r="E198" s="146"/>
      <c r="F198" s="135"/>
      <c r="G198" s="135"/>
      <c r="H198" s="55"/>
      <c r="I198" s="93"/>
      <c r="J198" s="93"/>
      <c r="K198" s="93"/>
      <c r="L198" s="93"/>
      <c r="P198" s="94"/>
      <c r="R198" s="56"/>
    </row>
    <row r="199" spans="5:18" s="57" customFormat="1" ht="14.25" customHeight="1">
      <c r="E199" s="145"/>
      <c r="F199" s="141"/>
      <c r="G199" s="141"/>
      <c r="H199" s="55"/>
      <c r="I199" s="93"/>
      <c r="J199" s="93"/>
      <c r="K199" s="93"/>
      <c r="L199" s="93"/>
      <c r="P199" s="94"/>
      <c r="R199" s="56"/>
    </row>
    <row r="200" spans="5:18" s="57" customFormat="1" ht="14.25" customHeight="1">
      <c r="E200" s="146"/>
      <c r="F200" s="135"/>
      <c r="G200" s="135"/>
      <c r="H200" s="55"/>
      <c r="I200" s="93"/>
      <c r="J200" s="93"/>
      <c r="K200" s="93"/>
      <c r="L200" s="93"/>
      <c r="P200" s="94"/>
      <c r="R200" s="56"/>
    </row>
    <row r="201" spans="5:18" s="57" customFormat="1" ht="14.25" customHeight="1">
      <c r="E201" s="92"/>
      <c r="H201" s="93"/>
      <c r="I201" s="93"/>
      <c r="J201" s="93"/>
      <c r="K201" s="93"/>
      <c r="L201" s="93"/>
      <c r="P201" s="94"/>
      <c r="R201" s="56"/>
    </row>
    <row r="202" spans="5:18" s="57" customFormat="1" ht="14.25" customHeight="1">
      <c r="E202" s="92"/>
      <c r="H202" s="93"/>
      <c r="I202" s="93"/>
      <c r="J202" s="93"/>
      <c r="K202" s="93"/>
      <c r="L202" s="93"/>
      <c r="P202" s="94"/>
      <c r="R202" s="56"/>
    </row>
    <row r="203" spans="5:18" s="57" customFormat="1" ht="14.25" customHeight="1">
      <c r="E203" s="92"/>
      <c r="H203" s="93"/>
      <c r="I203" s="93"/>
      <c r="J203" s="93"/>
      <c r="K203" s="93"/>
      <c r="L203" s="93"/>
      <c r="P203" s="94"/>
      <c r="R203" s="56"/>
    </row>
    <row r="204" spans="5:18" s="57" customFormat="1" ht="14.25" customHeight="1">
      <c r="E204" s="92"/>
      <c r="H204" s="93"/>
      <c r="I204" s="93"/>
      <c r="J204" s="93"/>
      <c r="K204" s="93"/>
      <c r="L204" s="93"/>
      <c r="P204" s="94"/>
      <c r="R204" s="56"/>
    </row>
    <row r="205" spans="5:18" s="57" customFormat="1" ht="14.25" customHeight="1">
      <c r="E205" s="92"/>
      <c r="H205" s="93"/>
      <c r="I205" s="93"/>
      <c r="J205" s="93"/>
      <c r="K205" s="93"/>
      <c r="L205" s="93"/>
      <c r="P205" s="94"/>
      <c r="R205" s="56"/>
    </row>
    <row r="206" spans="5:18" s="57" customFormat="1" ht="14.25" customHeight="1">
      <c r="E206" s="92"/>
      <c r="H206" s="93"/>
      <c r="I206" s="93"/>
      <c r="J206" s="93"/>
      <c r="K206" s="93"/>
      <c r="L206" s="93"/>
      <c r="P206" s="94"/>
      <c r="R206" s="56"/>
    </row>
    <row r="207" spans="5:18" s="57" customFormat="1" ht="14.25" customHeight="1">
      <c r="E207" s="92"/>
      <c r="H207" s="93"/>
      <c r="I207" s="93"/>
      <c r="J207" s="93"/>
      <c r="K207" s="93"/>
      <c r="L207" s="93"/>
      <c r="P207" s="94"/>
      <c r="R207" s="56"/>
    </row>
    <row r="208" spans="5:18" s="57" customFormat="1" ht="14.25" customHeight="1">
      <c r="E208" s="92"/>
      <c r="H208" s="93"/>
      <c r="I208" s="93"/>
      <c r="J208" s="93"/>
      <c r="K208" s="93"/>
      <c r="L208" s="93"/>
      <c r="P208" s="94"/>
      <c r="R208" s="56"/>
    </row>
    <row r="209" spans="5:18" s="57" customFormat="1" ht="14.25" customHeight="1">
      <c r="E209" s="92"/>
      <c r="H209" s="93"/>
      <c r="I209" s="93"/>
      <c r="J209" s="93"/>
      <c r="K209" s="93"/>
      <c r="L209" s="93"/>
      <c r="P209" s="94"/>
      <c r="R209" s="56"/>
    </row>
    <row r="210" spans="5:18" s="57" customFormat="1" ht="14.25" customHeight="1">
      <c r="E210" s="92"/>
      <c r="H210" s="93"/>
      <c r="I210" s="93"/>
      <c r="J210" s="93"/>
      <c r="K210" s="93"/>
      <c r="L210" s="93"/>
      <c r="P210" s="94"/>
      <c r="R210" s="56"/>
    </row>
    <row r="211" spans="5:18" s="57" customFormat="1" ht="14.25" customHeight="1">
      <c r="E211" s="92"/>
      <c r="H211" s="93"/>
      <c r="I211" s="93"/>
      <c r="J211" s="93"/>
      <c r="K211" s="93"/>
      <c r="L211" s="93"/>
      <c r="P211" s="94"/>
      <c r="R211" s="56"/>
    </row>
    <row r="212" spans="5:18" s="57" customFormat="1" ht="14.25" customHeight="1">
      <c r="E212" s="92"/>
      <c r="H212" s="93"/>
      <c r="I212" s="93"/>
      <c r="J212" s="93"/>
      <c r="K212" s="93"/>
      <c r="L212" s="93"/>
      <c r="P212" s="94"/>
      <c r="R212" s="56"/>
    </row>
    <row r="213" spans="5:18" s="57" customFormat="1" ht="14.25" customHeight="1">
      <c r="E213" s="92"/>
      <c r="H213" s="93"/>
      <c r="I213" s="93"/>
      <c r="J213" s="93"/>
      <c r="K213" s="93"/>
      <c r="L213" s="93"/>
      <c r="P213" s="94"/>
      <c r="R213" s="56"/>
    </row>
    <row r="214" spans="5:18" s="57" customFormat="1" ht="14.25" customHeight="1">
      <c r="E214" s="92"/>
      <c r="H214" s="93"/>
      <c r="I214" s="93"/>
      <c r="J214" s="93"/>
      <c r="K214" s="93"/>
      <c r="L214" s="93"/>
      <c r="P214" s="94"/>
      <c r="R214" s="56"/>
    </row>
    <row r="215" spans="5:18" s="57" customFormat="1" ht="14.25" customHeight="1">
      <c r="E215" s="92"/>
      <c r="H215" s="93"/>
      <c r="I215" s="93"/>
      <c r="J215" s="93"/>
      <c r="K215" s="93"/>
      <c r="L215" s="93"/>
      <c r="P215" s="94"/>
      <c r="R215" s="56"/>
    </row>
    <row r="216" spans="5:18" s="57" customFormat="1" ht="14.25" customHeight="1">
      <c r="E216" s="92"/>
      <c r="H216" s="93"/>
      <c r="I216" s="93"/>
      <c r="J216" s="93"/>
      <c r="K216" s="93"/>
      <c r="L216" s="93"/>
      <c r="P216" s="94"/>
      <c r="R216" s="56"/>
    </row>
    <row r="217" spans="5:18" s="57" customFormat="1" ht="14.25" customHeight="1">
      <c r="E217" s="92"/>
      <c r="H217" s="93"/>
      <c r="I217" s="93"/>
      <c r="J217" s="93"/>
      <c r="K217" s="93"/>
      <c r="L217" s="93"/>
      <c r="P217" s="94"/>
      <c r="R217" s="56"/>
    </row>
    <row r="218" spans="5:18" s="57" customFormat="1" ht="14.25" customHeight="1">
      <c r="E218" s="92"/>
      <c r="H218" s="93"/>
      <c r="I218" s="93"/>
      <c r="J218" s="93"/>
      <c r="K218" s="93"/>
      <c r="L218" s="93"/>
      <c r="P218" s="94"/>
      <c r="R218" s="56"/>
    </row>
    <row r="219" spans="2:18" s="57" customFormat="1" ht="14.25" customHeight="1">
      <c r="B219" s="147"/>
      <c r="C219" s="147"/>
      <c r="E219" s="92"/>
      <c r="H219" s="93"/>
      <c r="I219" s="93"/>
      <c r="J219" s="93"/>
      <c r="K219" s="93"/>
      <c r="L219" s="93"/>
      <c r="P219" s="94"/>
      <c r="R219" s="56"/>
    </row>
    <row r="220" spans="2:18" s="57" customFormat="1" ht="14.25" customHeight="1">
      <c r="B220" s="138"/>
      <c r="C220" s="55"/>
      <c r="E220" s="92"/>
      <c r="H220" s="93"/>
      <c r="I220" s="93"/>
      <c r="J220" s="93"/>
      <c r="K220" s="93"/>
      <c r="L220" s="93"/>
      <c r="P220" s="94"/>
      <c r="R220" s="56"/>
    </row>
    <row r="221" spans="2:18" s="57" customFormat="1" ht="14.25" customHeight="1">
      <c r="B221" s="52"/>
      <c r="C221" s="55"/>
      <c r="E221" s="92"/>
      <c r="H221" s="93"/>
      <c r="I221" s="93"/>
      <c r="J221" s="93"/>
      <c r="K221" s="93"/>
      <c r="L221" s="93"/>
      <c r="P221" s="94"/>
      <c r="R221" s="56"/>
    </row>
    <row r="222" spans="2:18" s="57" customFormat="1" ht="14.25" customHeight="1">
      <c r="B222" s="47"/>
      <c r="C222" s="55"/>
      <c r="E222" s="92"/>
      <c r="H222" s="93"/>
      <c r="I222" s="93"/>
      <c r="J222" s="93"/>
      <c r="K222" s="93"/>
      <c r="L222" s="93"/>
      <c r="P222" s="94"/>
      <c r="R222" s="56"/>
    </row>
    <row r="223" spans="2:18" s="57" customFormat="1" ht="14.25" customHeight="1">
      <c r="B223" s="133"/>
      <c r="C223" s="55"/>
      <c r="E223" s="92"/>
      <c r="H223" s="93"/>
      <c r="I223" s="93"/>
      <c r="J223" s="93"/>
      <c r="K223" s="93"/>
      <c r="L223" s="93"/>
      <c r="P223" s="94"/>
      <c r="R223" s="56"/>
    </row>
    <row r="224" spans="2:18" s="57" customFormat="1" ht="14.25" customHeight="1">
      <c r="B224" s="52"/>
      <c r="C224" s="55"/>
      <c r="E224" s="92"/>
      <c r="H224" s="93"/>
      <c r="I224" s="93"/>
      <c r="J224" s="93"/>
      <c r="K224" s="93"/>
      <c r="L224" s="93"/>
      <c r="P224" s="94"/>
      <c r="R224" s="56"/>
    </row>
    <row r="225" spans="2:18" s="57" customFormat="1" ht="14.25" customHeight="1">
      <c r="B225" s="138"/>
      <c r="C225" s="55"/>
      <c r="E225" s="92"/>
      <c r="H225" s="93"/>
      <c r="I225" s="93"/>
      <c r="J225" s="93"/>
      <c r="K225" s="93"/>
      <c r="L225" s="93"/>
      <c r="P225" s="94"/>
      <c r="R225" s="56"/>
    </row>
    <row r="226" spans="2:18" s="57" customFormat="1" ht="14.25" customHeight="1">
      <c r="B226" s="52"/>
      <c r="C226" s="55"/>
      <c r="E226" s="92"/>
      <c r="H226" s="93"/>
      <c r="I226" s="93"/>
      <c r="J226" s="93"/>
      <c r="K226" s="93"/>
      <c r="L226" s="93"/>
      <c r="P226" s="94"/>
      <c r="R226" s="56"/>
    </row>
    <row r="227" spans="2:18" s="57" customFormat="1" ht="14.25" customHeight="1">
      <c r="B227" s="47"/>
      <c r="C227" s="55"/>
      <c r="E227" s="92"/>
      <c r="H227" s="93"/>
      <c r="I227" s="93"/>
      <c r="J227" s="93"/>
      <c r="K227" s="93"/>
      <c r="L227" s="93"/>
      <c r="P227" s="94"/>
      <c r="R227" s="56"/>
    </row>
    <row r="228" spans="2:18" s="57" customFormat="1" ht="14.25" customHeight="1">
      <c r="B228" s="47"/>
      <c r="C228" s="55"/>
      <c r="E228" s="92"/>
      <c r="H228" s="93"/>
      <c r="I228" s="93"/>
      <c r="J228" s="93"/>
      <c r="K228" s="93"/>
      <c r="L228" s="93"/>
      <c r="P228" s="94"/>
      <c r="R228" s="56"/>
    </row>
    <row r="229" spans="2:18" s="57" customFormat="1" ht="14.25" customHeight="1">
      <c r="B229" s="52"/>
      <c r="C229" s="55"/>
      <c r="E229" s="92"/>
      <c r="H229" s="93"/>
      <c r="I229" s="93"/>
      <c r="J229" s="93"/>
      <c r="K229" s="93"/>
      <c r="L229" s="93"/>
      <c r="P229" s="94"/>
      <c r="R229" s="56"/>
    </row>
    <row r="230" spans="2:18" s="57" customFormat="1" ht="14.25" customHeight="1">
      <c r="B230" s="47"/>
      <c r="C230" s="55"/>
      <c r="E230" s="92"/>
      <c r="H230" s="93"/>
      <c r="I230" s="93"/>
      <c r="J230" s="93"/>
      <c r="K230" s="93"/>
      <c r="L230" s="93"/>
      <c r="P230" s="94"/>
      <c r="R230" s="56"/>
    </row>
    <row r="231" spans="2:18" s="57" customFormat="1" ht="14.25" customHeight="1">
      <c r="B231" s="52"/>
      <c r="C231" s="55"/>
      <c r="E231" s="92"/>
      <c r="H231" s="93"/>
      <c r="I231" s="93"/>
      <c r="J231" s="93"/>
      <c r="K231" s="93"/>
      <c r="L231" s="93"/>
      <c r="P231" s="94"/>
      <c r="R231" s="56"/>
    </row>
    <row r="232" spans="2:18" s="57" customFormat="1" ht="14.25" customHeight="1">
      <c r="B232" s="47"/>
      <c r="C232" s="55"/>
      <c r="E232" s="92"/>
      <c r="H232" s="93"/>
      <c r="I232" s="93"/>
      <c r="J232" s="93"/>
      <c r="K232" s="93"/>
      <c r="L232" s="93"/>
      <c r="P232" s="94"/>
      <c r="R232" s="56"/>
    </row>
    <row r="233" spans="2:18" s="57" customFormat="1" ht="14.25" customHeight="1">
      <c r="B233" s="47"/>
      <c r="C233" s="55"/>
      <c r="E233" s="92"/>
      <c r="H233" s="93"/>
      <c r="I233" s="93"/>
      <c r="J233" s="93"/>
      <c r="K233" s="93"/>
      <c r="L233" s="93"/>
      <c r="P233" s="94"/>
      <c r="R233" s="56"/>
    </row>
    <row r="234" spans="2:18" s="57" customFormat="1" ht="14.25" customHeight="1">
      <c r="B234" s="47"/>
      <c r="C234" s="55"/>
      <c r="E234" s="92"/>
      <c r="H234" s="93"/>
      <c r="I234" s="93"/>
      <c r="J234" s="93"/>
      <c r="K234" s="93"/>
      <c r="L234" s="93"/>
      <c r="P234" s="94"/>
      <c r="R234" s="56"/>
    </row>
    <row r="235" spans="2:18" s="57" customFormat="1" ht="14.25" customHeight="1">
      <c r="B235" s="148"/>
      <c r="E235" s="92"/>
      <c r="H235" s="93"/>
      <c r="I235" s="93"/>
      <c r="J235" s="93"/>
      <c r="K235" s="93"/>
      <c r="L235" s="93"/>
      <c r="P235" s="94"/>
      <c r="R235" s="56"/>
    </row>
    <row r="236" spans="2:18" s="57" customFormat="1" ht="14.25" customHeight="1">
      <c r="B236" s="147"/>
      <c r="C236" s="147"/>
      <c r="E236" s="92"/>
      <c r="H236" s="93"/>
      <c r="I236" s="93"/>
      <c r="J236" s="93"/>
      <c r="K236" s="93"/>
      <c r="L236" s="93"/>
      <c r="P236" s="94"/>
      <c r="R236" s="56"/>
    </row>
    <row r="237" spans="2:18" s="57" customFormat="1" ht="14.25" customHeight="1">
      <c r="B237" s="138"/>
      <c r="C237" s="55"/>
      <c r="E237" s="92"/>
      <c r="H237" s="93"/>
      <c r="I237" s="93"/>
      <c r="J237" s="93"/>
      <c r="K237" s="93"/>
      <c r="L237" s="93"/>
      <c r="P237" s="94"/>
      <c r="R237" s="56"/>
    </row>
    <row r="238" spans="2:18" s="57" customFormat="1" ht="14.25" customHeight="1">
      <c r="B238" s="47"/>
      <c r="C238" s="55"/>
      <c r="E238" s="92"/>
      <c r="H238" s="93"/>
      <c r="I238" s="93"/>
      <c r="J238" s="93"/>
      <c r="K238" s="93"/>
      <c r="L238" s="93"/>
      <c r="P238" s="94"/>
      <c r="R238" s="56"/>
    </row>
    <row r="239" spans="2:18" s="57" customFormat="1" ht="14.25" customHeight="1">
      <c r="B239" s="52"/>
      <c r="C239" s="55"/>
      <c r="E239" s="92"/>
      <c r="H239" s="93"/>
      <c r="I239" s="93"/>
      <c r="J239" s="93"/>
      <c r="K239" s="93"/>
      <c r="L239" s="93"/>
      <c r="P239" s="94"/>
      <c r="R239" s="56"/>
    </row>
    <row r="240" spans="2:18" s="57" customFormat="1" ht="14.25" customHeight="1">
      <c r="B240" s="52"/>
      <c r="C240" s="55"/>
      <c r="E240" s="92"/>
      <c r="H240" s="93"/>
      <c r="I240" s="93"/>
      <c r="J240" s="93"/>
      <c r="K240" s="93"/>
      <c r="L240" s="93"/>
      <c r="P240" s="94"/>
      <c r="R240" s="56"/>
    </row>
    <row r="241" spans="2:18" s="57" customFormat="1" ht="14.25" customHeight="1">
      <c r="B241" s="149"/>
      <c r="C241" s="55"/>
      <c r="E241" s="92"/>
      <c r="H241" s="93"/>
      <c r="I241" s="93"/>
      <c r="J241" s="93"/>
      <c r="K241" s="93"/>
      <c r="L241" s="93"/>
      <c r="P241" s="94"/>
      <c r="R241" s="56"/>
    </row>
    <row r="242" spans="2:18" s="57" customFormat="1" ht="14.25" customHeight="1">
      <c r="B242" s="52"/>
      <c r="C242" s="55"/>
      <c r="E242" s="92"/>
      <c r="H242" s="93"/>
      <c r="I242" s="93"/>
      <c r="J242" s="93"/>
      <c r="K242" s="93"/>
      <c r="L242" s="93"/>
      <c r="P242" s="94"/>
      <c r="R242" s="56"/>
    </row>
    <row r="243" spans="2:18" s="57" customFormat="1" ht="14.25" customHeight="1">
      <c r="B243" s="52"/>
      <c r="C243" s="55"/>
      <c r="E243" s="92"/>
      <c r="H243" s="93"/>
      <c r="I243" s="93"/>
      <c r="J243" s="93"/>
      <c r="K243" s="93"/>
      <c r="L243" s="93"/>
      <c r="P243" s="94"/>
      <c r="R243" s="56"/>
    </row>
    <row r="244" spans="2:18" s="57" customFormat="1" ht="14.25" customHeight="1">
      <c r="B244" s="52"/>
      <c r="C244" s="55"/>
      <c r="E244" s="92"/>
      <c r="H244" s="93"/>
      <c r="I244" s="93"/>
      <c r="J244" s="93"/>
      <c r="K244" s="93"/>
      <c r="L244" s="93"/>
      <c r="P244" s="94"/>
      <c r="R244" s="56"/>
    </row>
    <row r="245" spans="2:18" s="57" customFormat="1" ht="14.25" customHeight="1">
      <c r="B245" s="47"/>
      <c r="C245" s="55"/>
      <c r="E245" s="92"/>
      <c r="H245" s="93"/>
      <c r="I245" s="93"/>
      <c r="J245" s="93"/>
      <c r="K245" s="93"/>
      <c r="L245" s="93"/>
      <c r="P245" s="94"/>
      <c r="R245" s="56"/>
    </row>
    <row r="246" spans="2:18" s="57" customFormat="1" ht="14.25" customHeight="1">
      <c r="B246" s="47"/>
      <c r="C246" s="55"/>
      <c r="E246" s="92"/>
      <c r="H246" s="93"/>
      <c r="I246" s="93"/>
      <c r="J246" s="93"/>
      <c r="K246" s="93"/>
      <c r="L246" s="93"/>
      <c r="P246" s="94"/>
      <c r="R246" s="56"/>
    </row>
    <row r="247" spans="2:18" s="57" customFormat="1" ht="14.25" customHeight="1">
      <c r="B247" s="47"/>
      <c r="C247" s="55"/>
      <c r="E247" s="92"/>
      <c r="H247" s="93"/>
      <c r="I247" s="93"/>
      <c r="J247" s="93"/>
      <c r="K247" s="93"/>
      <c r="L247" s="93"/>
      <c r="P247" s="94"/>
      <c r="R247" s="56"/>
    </row>
    <row r="248" spans="2:18" s="57" customFormat="1" ht="14.25" customHeight="1">
      <c r="B248" s="52"/>
      <c r="C248" s="55"/>
      <c r="E248" s="92"/>
      <c r="H248" s="93"/>
      <c r="I248" s="93"/>
      <c r="J248" s="93"/>
      <c r="K248" s="93"/>
      <c r="L248" s="93"/>
      <c r="P248" s="94"/>
      <c r="R248" s="56"/>
    </row>
    <row r="249" spans="2:18" s="57" customFormat="1" ht="14.25" customHeight="1">
      <c r="B249" s="47"/>
      <c r="C249" s="55"/>
      <c r="E249" s="92"/>
      <c r="H249" s="93"/>
      <c r="I249" s="93"/>
      <c r="J249" s="93"/>
      <c r="K249" s="93"/>
      <c r="L249" s="93"/>
      <c r="P249" s="94"/>
      <c r="R249" s="56"/>
    </row>
    <row r="250" spans="2:18" s="57" customFormat="1" ht="14.25" customHeight="1">
      <c r="B250" s="47"/>
      <c r="C250" s="55"/>
      <c r="E250" s="92"/>
      <c r="H250" s="93"/>
      <c r="I250" s="93"/>
      <c r="J250" s="93"/>
      <c r="K250" s="93"/>
      <c r="L250" s="93"/>
      <c r="P250" s="94"/>
      <c r="R250" s="56"/>
    </row>
    <row r="251" spans="2:18" s="57" customFormat="1" ht="14.25" customHeight="1">
      <c r="B251" s="130"/>
      <c r="C251" s="55"/>
      <c r="E251" s="92"/>
      <c r="H251" s="93"/>
      <c r="I251" s="93"/>
      <c r="J251" s="93"/>
      <c r="K251" s="93"/>
      <c r="L251" s="93"/>
      <c r="P251" s="94"/>
      <c r="R251" s="56"/>
    </row>
    <row r="252" spans="2:18" s="57" customFormat="1" ht="14.25" customHeight="1">
      <c r="B252" s="52"/>
      <c r="C252" s="55"/>
      <c r="E252" s="92"/>
      <c r="H252" s="93"/>
      <c r="I252" s="93"/>
      <c r="J252" s="93"/>
      <c r="K252" s="93"/>
      <c r="L252" s="93"/>
      <c r="P252" s="94"/>
      <c r="R252" s="56"/>
    </row>
    <row r="253" spans="2:18" s="57" customFormat="1" ht="14.25" customHeight="1">
      <c r="B253" s="47"/>
      <c r="C253" s="55"/>
      <c r="E253" s="92"/>
      <c r="H253" s="93"/>
      <c r="I253" s="93"/>
      <c r="J253" s="93"/>
      <c r="K253" s="93"/>
      <c r="L253" s="93"/>
      <c r="P253" s="94"/>
      <c r="R253" s="56"/>
    </row>
    <row r="254" spans="2:18" s="57" customFormat="1" ht="14.25" customHeight="1">
      <c r="B254" s="52"/>
      <c r="C254" s="55"/>
      <c r="E254" s="92"/>
      <c r="H254" s="93"/>
      <c r="I254" s="93"/>
      <c r="J254" s="93"/>
      <c r="K254" s="93"/>
      <c r="L254" s="93"/>
      <c r="P254" s="94"/>
      <c r="R254" s="56"/>
    </row>
    <row r="255" spans="2:18" s="57" customFormat="1" ht="14.25" customHeight="1">
      <c r="B255" s="52"/>
      <c r="C255" s="55"/>
      <c r="E255" s="92"/>
      <c r="H255" s="93"/>
      <c r="I255" s="93"/>
      <c r="J255" s="93"/>
      <c r="K255" s="93"/>
      <c r="L255" s="93"/>
      <c r="P255" s="94"/>
      <c r="R255" s="56"/>
    </row>
    <row r="256" spans="2:18" s="57" customFormat="1" ht="14.25" customHeight="1">
      <c r="B256" s="138"/>
      <c r="C256" s="55"/>
      <c r="E256" s="92"/>
      <c r="H256" s="93"/>
      <c r="I256" s="93"/>
      <c r="J256" s="93"/>
      <c r="K256" s="93"/>
      <c r="L256" s="93"/>
      <c r="P256" s="94"/>
      <c r="R256" s="56"/>
    </row>
    <row r="257" spans="2:18" s="57" customFormat="1" ht="14.25" customHeight="1">
      <c r="B257" s="149"/>
      <c r="C257" s="55"/>
      <c r="E257" s="92"/>
      <c r="H257" s="93"/>
      <c r="I257" s="93"/>
      <c r="J257" s="93"/>
      <c r="K257" s="93"/>
      <c r="L257" s="93"/>
      <c r="P257" s="94"/>
      <c r="R257" s="56"/>
    </row>
    <row r="258" spans="2:18" s="57" customFormat="1" ht="14.25" customHeight="1">
      <c r="B258" s="47"/>
      <c r="C258" s="55"/>
      <c r="E258" s="92"/>
      <c r="H258" s="93"/>
      <c r="I258" s="93"/>
      <c r="J258" s="93"/>
      <c r="K258" s="93"/>
      <c r="L258" s="93"/>
      <c r="P258" s="94"/>
      <c r="R258" s="56"/>
    </row>
    <row r="259" spans="2:18" s="57" customFormat="1" ht="14.25" customHeight="1">
      <c r="B259" s="47"/>
      <c r="C259" s="55"/>
      <c r="E259" s="92"/>
      <c r="H259" s="93"/>
      <c r="I259" s="93"/>
      <c r="J259" s="93"/>
      <c r="K259" s="93"/>
      <c r="L259" s="93"/>
      <c r="P259" s="94"/>
      <c r="R259" s="56"/>
    </row>
    <row r="260" spans="2:18" s="57" customFormat="1" ht="14.25" customHeight="1">
      <c r="B260" s="47"/>
      <c r="C260" s="55"/>
      <c r="E260" s="92"/>
      <c r="H260" s="93"/>
      <c r="I260" s="93"/>
      <c r="J260" s="93"/>
      <c r="K260" s="93"/>
      <c r="L260" s="93"/>
      <c r="P260" s="94"/>
      <c r="R260" s="56"/>
    </row>
    <row r="261" spans="2:18" s="57" customFormat="1" ht="14.25" customHeight="1">
      <c r="B261" s="47"/>
      <c r="C261" s="55"/>
      <c r="E261" s="92"/>
      <c r="H261" s="93"/>
      <c r="I261" s="93"/>
      <c r="J261" s="93"/>
      <c r="K261" s="93"/>
      <c r="L261" s="93"/>
      <c r="P261" s="94"/>
      <c r="R261" s="56"/>
    </row>
    <row r="262" spans="2:18" s="57" customFormat="1" ht="14.25" customHeight="1">
      <c r="B262" s="52"/>
      <c r="C262" s="55"/>
      <c r="E262" s="92"/>
      <c r="H262" s="93"/>
      <c r="I262" s="93"/>
      <c r="J262" s="93"/>
      <c r="K262" s="93"/>
      <c r="L262" s="93"/>
      <c r="P262" s="94"/>
      <c r="R262" s="56"/>
    </row>
    <row r="263" spans="2:18" s="57" customFormat="1" ht="14.25" customHeight="1">
      <c r="B263" s="52"/>
      <c r="C263" s="55"/>
      <c r="E263" s="92"/>
      <c r="H263" s="93"/>
      <c r="I263" s="93"/>
      <c r="J263" s="93"/>
      <c r="K263" s="93"/>
      <c r="L263" s="93"/>
      <c r="P263" s="94"/>
      <c r="R263" s="56"/>
    </row>
    <row r="264" spans="2:18" s="57" customFormat="1" ht="14.25" customHeight="1">
      <c r="B264" s="52"/>
      <c r="C264" s="55"/>
      <c r="E264" s="92"/>
      <c r="H264" s="93"/>
      <c r="I264" s="93"/>
      <c r="J264" s="93"/>
      <c r="K264" s="93"/>
      <c r="L264" s="93"/>
      <c r="P264" s="94"/>
      <c r="R264" s="56"/>
    </row>
    <row r="265" spans="2:18" s="57" customFormat="1" ht="14.25" customHeight="1">
      <c r="B265" s="47"/>
      <c r="C265" s="55"/>
      <c r="E265" s="92"/>
      <c r="H265" s="93"/>
      <c r="I265" s="93"/>
      <c r="J265" s="93"/>
      <c r="K265" s="93"/>
      <c r="L265" s="93"/>
      <c r="P265" s="94"/>
      <c r="R265" s="56"/>
    </row>
    <row r="266" spans="2:18" s="57" customFormat="1" ht="14.25" customHeight="1">
      <c r="B266" s="47"/>
      <c r="C266" s="55"/>
      <c r="E266" s="92"/>
      <c r="H266" s="93"/>
      <c r="I266" s="93"/>
      <c r="J266" s="93"/>
      <c r="K266" s="93"/>
      <c r="L266" s="93"/>
      <c r="P266" s="94"/>
      <c r="R266" s="56"/>
    </row>
    <row r="267" spans="2:18" s="57" customFormat="1" ht="14.25" customHeight="1">
      <c r="B267" s="52"/>
      <c r="C267" s="55"/>
      <c r="E267" s="92"/>
      <c r="H267" s="93"/>
      <c r="I267" s="93"/>
      <c r="J267" s="93"/>
      <c r="K267" s="93"/>
      <c r="L267" s="93"/>
      <c r="P267" s="94"/>
      <c r="R267" s="56"/>
    </row>
    <row r="268" spans="5:18" s="57" customFormat="1" ht="14.25" customHeight="1">
      <c r="E268" s="92"/>
      <c r="H268" s="93"/>
      <c r="I268" s="93"/>
      <c r="J268" s="93"/>
      <c r="K268" s="93"/>
      <c r="L268" s="93"/>
      <c r="P268" s="94"/>
      <c r="R268" s="56"/>
    </row>
    <row r="269" spans="5:18" s="57" customFormat="1" ht="14.25" customHeight="1">
      <c r="E269" s="92"/>
      <c r="H269" s="93"/>
      <c r="I269" s="93"/>
      <c r="J269" s="93"/>
      <c r="K269" s="93"/>
      <c r="L269" s="93"/>
      <c r="P269" s="94"/>
      <c r="R269" s="56"/>
    </row>
    <row r="270" spans="5:18" s="57" customFormat="1" ht="14.25" customHeight="1">
      <c r="E270" s="92"/>
      <c r="H270" s="93"/>
      <c r="I270" s="93"/>
      <c r="J270" s="93"/>
      <c r="K270" s="93"/>
      <c r="L270" s="93"/>
      <c r="P270" s="94"/>
      <c r="R270" s="56"/>
    </row>
    <row r="271" spans="5:18" s="57" customFormat="1" ht="14.25" customHeight="1">
      <c r="E271" s="92"/>
      <c r="H271" s="93"/>
      <c r="I271" s="93"/>
      <c r="J271" s="93"/>
      <c r="K271" s="93"/>
      <c r="L271" s="93"/>
      <c r="P271" s="94"/>
      <c r="R271" s="56"/>
    </row>
    <row r="272" spans="5:18" s="57" customFormat="1" ht="14.25" customHeight="1">
      <c r="E272" s="92"/>
      <c r="H272" s="93"/>
      <c r="I272" s="93"/>
      <c r="J272" s="93"/>
      <c r="K272" s="93"/>
      <c r="L272" s="93"/>
      <c r="P272" s="94"/>
      <c r="R272" s="56"/>
    </row>
    <row r="273" spans="5:18" s="57" customFormat="1" ht="14.25" customHeight="1">
      <c r="E273" s="92"/>
      <c r="H273" s="93"/>
      <c r="I273" s="93"/>
      <c r="J273" s="93"/>
      <c r="K273" s="93"/>
      <c r="L273" s="93"/>
      <c r="P273" s="94"/>
      <c r="R273" s="56"/>
    </row>
    <row r="274" spans="5:18" s="57" customFormat="1" ht="14.25" customHeight="1">
      <c r="E274" s="92"/>
      <c r="H274" s="93"/>
      <c r="I274" s="93"/>
      <c r="J274" s="93"/>
      <c r="K274" s="93"/>
      <c r="L274" s="93"/>
      <c r="P274" s="94"/>
      <c r="R274" s="56"/>
    </row>
    <row r="275" spans="5:18" s="57" customFormat="1" ht="14.25" customHeight="1">
      <c r="E275" s="92"/>
      <c r="H275" s="93"/>
      <c r="I275" s="93"/>
      <c r="J275" s="93"/>
      <c r="K275" s="93"/>
      <c r="L275" s="93"/>
      <c r="P275" s="94"/>
      <c r="R275" s="56"/>
    </row>
    <row r="276" spans="5:18" s="57" customFormat="1" ht="14.25" customHeight="1">
      <c r="E276" s="92"/>
      <c r="H276" s="93"/>
      <c r="I276" s="93"/>
      <c r="J276" s="93"/>
      <c r="K276" s="93"/>
      <c r="L276" s="93"/>
      <c r="P276" s="94"/>
      <c r="R276" s="56"/>
    </row>
    <row r="277" spans="5:18" s="57" customFormat="1" ht="14.25" customHeight="1">
      <c r="E277" s="92"/>
      <c r="H277" s="93"/>
      <c r="I277" s="93"/>
      <c r="J277" s="93"/>
      <c r="K277" s="93"/>
      <c r="L277" s="93"/>
      <c r="P277" s="94"/>
      <c r="R277" s="56"/>
    </row>
    <row r="278" spans="5:18" s="57" customFormat="1" ht="14.25" customHeight="1">
      <c r="E278" s="92"/>
      <c r="H278" s="93"/>
      <c r="I278" s="93"/>
      <c r="J278" s="93"/>
      <c r="K278" s="93"/>
      <c r="L278" s="93"/>
      <c r="P278" s="94"/>
      <c r="R278" s="56"/>
    </row>
    <row r="279" spans="5:18" s="57" customFormat="1" ht="14.25" customHeight="1">
      <c r="E279" s="92"/>
      <c r="H279" s="93"/>
      <c r="I279" s="93"/>
      <c r="J279" s="93"/>
      <c r="K279" s="93"/>
      <c r="L279" s="93"/>
      <c r="P279" s="94"/>
      <c r="R279" s="56"/>
    </row>
    <row r="280" spans="5:18" s="57" customFormat="1" ht="14.25" customHeight="1">
      <c r="E280" s="92"/>
      <c r="H280" s="93"/>
      <c r="I280" s="93"/>
      <c r="J280" s="93"/>
      <c r="K280" s="93"/>
      <c r="L280" s="93"/>
      <c r="P280" s="94"/>
      <c r="R280" s="56"/>
    </row>
    <row r="281" spans="5:18" s="57" customFormat="1" ht="14.25" customHeight="1">
      <c r="E281" s="92"/>
      <c r="H281" s="93"/>
      <c r="I281" s="93"/>
      <c r="J281" s="93"/>
      <c r="K281" s="93"/>
      <c r="L281" s="93"/>
      <c r="P281" s="94"/>
      <c r="R281" s="56"/>
    </row>
    <row r="282" spans="5:18" s="57" customFormat="1" ht="14.25" customHeight="1">
      <c r="E282" s="92"/>
      <c r="H282" s="93"/>
      <c r="I282" s="93"/>
      <c r="J282" s="93"/>
      <c r="K282" s="93"/>
      <c r="L282" s="93"/>
      <c r="P282" s="94"/>
      <c r="R282" s="56"/>
    </row>
    <row r="283" spans="5:18" s="57" customFormat="1" ht="14.25" customHeight="1">
      <c r="E283" s="92"/>
      <c r="H283" s="93"/>
      <c r="I283" s="93"/>
      <c r="J283" s="93"/>
      <c r="K283" s="93"/>
      <c r="L283" s="93"/>
      <c r="P283" s="94"/>
      <c r="R283" s="56"/>
    </row>
    <row r="284" spans="5:18" s="57" customFormat="1" ht="14.25" customHeight="1">
      <c r="E284" s="92"/>
      <c r="H284" s="93"/>
      <c r="I284" s="93"/>
      <c r="J284" s="93"/>
      <c r="K284" s="93"/>
      <c r="L284" s="93"/>
      <c r="P284" s="94"/>
      <c r="R284" s="56"/>
    </row>
    <row r="285" spans="5:18" s="57" customFormat="1" ht="14.25" customHeight="1">
      <c r="E285" s="92"/>
      <c r="H285" s="93"/>
      <c r="I285" s="93"/>
      <c r="J285" s="93"/>
      <c r="K285" s="93"/>
      <c r="L285" s="93"/>
      <c r="P285" s="94"/>
      <c r="R285" s="56"/>
    </row>
    <row r="286" spans="5:18" s="57" customFormat="1" ht="14.25" customHeight="1">
      <c r="E286" s="92"/>
      <c r="H286" s="93"/>
      <c r="I286" s="93"/>
      <c r="J286" s="93"/>
      <c r="K286" s="93"/>
      <c r="L286" s="93"/>
      <c r="P286" s="94"/>
      <c r="R286" s="56"/>
    </row>
    <row r="287" spans="5:18" s="57" customFormat="1" ht="14.25" customHeight="1">
      <c r="E287" s="92"/>
      <c r="H287" s="93"/>
      <c r="I287" s="93"/>
      <c r="J287" s="93"/>
      <c r="K287" s="93"/>
      <c r="L287" s="93"/>
      <c r="P287" s="94"/>
      <c r="R287" s="56"/>
    </row>
    <row r="288" spans="5:18" s="57" customFormat="1" ht="14.25" customHeight="1">
      <c r="E288" s="92"/>
      <c r="H288" s="93"/>
      <c r="I288" s="93"/>
      <c r="J288" s="93"/>
      <c r="K288" s="93"/>
      <c r="L288" s="93"/>
      <c r="P288" s="94"/>
      <c r="R288" s="56"/>
    </row>
    <row r="289" spans="5:18" s="57" customFormat="1" ht="14.25" customHeight="1">
      <c r="E289" s="92"/>
      <c r="H289" s="93"/>
      <c r="I289" s="93"/>
      <c r="J289" s="93"/>
      <c r="K289" s="93"/>
      <c r="L289" s="93"/>
      <c r="P289" s="94"/>
      <c r="R289" s="56"/>
    </row>
    <row r="290" spans="5:18" s="57" customFormat="1" ht="14.25" customHeight="1">
      <c r="E290" s="92"/>
      <c r="H290" s="93"/>
      <c r="I290" s="93"/>
      <c r="J290" s="93"/>
      <c r="K290" s="93"/>
      <c r="L290" s="93"/>
      <c r="P290" s="94"/>
      <c r="R290" s="56"/>
    </row>
    <row r="291" spans="5:18" s="57" customFormat="1" ht="14.25" customHeight="1">
      <c r="E291" s="92"/>
      <c r="H291" s="93"/>
      <c r="I291" s="93"/>
      <c r="J291" s="93"/>
      <c r="K291" s="93"/>
      <c r="L291" s="93"/>
      <c r="P291" s="94"/>
      <c r="R291" s="56"/>
    </row>
    <row r="292" spans="5:18" s="57" customFormat="1" ht="14.25" customHeight="1">
      <c r="E292" s="92"/>
      <c r="H292" s="93"/>
      <c r="I292" s="93"/>
      <c r="J292" s="93"/>
      <c r="K292" s="93"/>
      <c r="L292" s="93"/>
      <c r="P292" s="94"/>
      <c r="R292" s="56"/>
    </row>
    <row r="293" spans="5:18" s="57" customFormat="1" ht="14.25" customHeight="1">
      <c r="E293" s="92"/>
      <c r="H293" s="93"/>
      <c r="I293" s="93"/>
      <c r="J293" s="93"/>
      <c r="K293" s="93"/>
      <c r="L293" s="93"/>
      <c r="P293" s="94"/>
      <c r="R293" s="56"/>
    </row>
    <row r="294" spans="5:18" s="57" customFormat="1" ht="14.25" customHeight="1">
      <c r="E294" s="92"/>
      <c r="H294" s="93"/>
      <c r="I294" s="93"/>
      <c r="J294" s="93"/>
      <c r="K294" s="93"/>
      <c r="L294" s="93"/>
      <c r="P294" s="94"/>
      <c r="R294" s="56"/>
    </row>
    <row r="295" spans="5:18" s="57" customFormat="1" ht="14.25" customHeight="1">
      <c r="E295" s="92"/>
      <c r="H295" s="93"/>
      <c r="I295" s="93"/>
      <c r="J295" s="93"/>
      <c r="K295" s="93"/>
      <c r="L295" s="93"/>
      <c r="P295" s="94"/>
      <c r="R295" s="56"/>
    </row>
    <row r="296" spans="5:18" s="57" customFormat="1" ht="14.25" customHeight="1">
      <c r="E296" s="92"/>
      <c r="H296" s="93"/>
      <c r="I296" s="93"/>
      <c r="J296" s="93"/>
      <c r="K296" s="93"/>
      <c r="L296" s="93"/>
      <c r="P296" s="94"/>
      <c r="R296" s="56"/>
    </row>
    <row r="297" spans="5:18" s="57" customFormat="1" ht="14.25" customHeight="1">
      <c r="E297" s="92"/>
      <c r="H297" s="93"/>
      <c r="I297" s="93"/>
      <c r="J297" s="93"/>
      <c r="K297" s="93"/>
      <c r="L297" s="93"/>
      <c r="P297" s="94"/>
      <c r="R297" s="56"/>
    </row>
    <row r="298" spans="5:18" s="57" customFormat="1" ht="14.25" customHeight="1">
      <c r="E298" s="92"/>
      <c r="H298" s="93"/>
      <c r="I298" s="93"/>
      <c r="J298" s="93"/>
      <c r="K298" s="93"/>
      <c r="L298" s="93"/>
      <c r="P298" s="94"/>
      <c r="R298" s="56"/>
    </row>
    <row r="299" spans="5:18" s="57" customFormat="1" ht="14.25" customHeight="1">
      <c r="E299" s="92"/>
      <c r="H299" s="93"/>
      <c r="I299" s="93"/>
      <c r="J299" s="93"/>
      <c r="K299" s="93"/>
      <c r="L299" s="93"/>
      <c r="P299" s="94"/>
      <c r="R299" s="56"/>
    </row>
    <row r="300" spans="5:18" s="57" customFormat="1" ht="14.25" customHeight="1">
      <c r="E300" s="92"/>
      <c r="H300" s="93"/>
      <c r="I300" s="93"/>
      <c r="J300" s="93"/>
      <c r="K300" s="93"/>
      <c r="L300" s="93"/>
      <c r="P300" s="94"/>
      <c r="R300" s="56"/>
    </row>
    <row r="301" spans="5:18" s="57" customFormat="1" ht="14.25" customHeight="1">
      <c r="E301" s="92"/>
      <c r="H301" s="93"/>
      <c r="I301" s="93"/>
      <c r="J301" s="93"/>
      <c r="K301" s="93"/>
      <c r="L301" s="93"/>
      <c r="P301" s="94"/>
      <c r="R301" s="56"/>
    </row>
    <row r="302" spans="5:18" s="57" customFormat="1" ht="14.25" customHeight="1">
      <c r="E302" s="92"/>
      <c r="H302" s="93"/>
      <c r="I302" s="93"/>
      <c r="J302" s="93"/>
      <c r="K302" s="93"/>
      <c r="L302" s="93"/>
      <c r="P302" s="94"/>
      <c r="R302" s="56"/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0">
    <mergeCell ref="A1:Q1"/>
    <mergeCell ref="A2:Q2"/>
    <mergeCell ref="A3:Q3"/>
    <mergeCell ref="A6:F6"/>
    <mergeCell ref="G6:L6"/>
    <mergeCell ref="M6:Q6"/>
    <mergeCell ref="A7:A8"/>
    <mergeCell ref="B7:B8"/>
    <mergeCell ref="C7:C8"/>
    <mergeCell ref="D7:D8"/>
    <mergeCell ref="E7:E8"/>
    <mergeCell ref="F7:F8"/>
    <mergeCell ref="G7:I7"/>
    <mergeCell ref="J7:L7"/>
    <mergeCell ref="M7:M8"/>
    <mergeCell ref="N7:N8"/>
    <mergeCell ref="O7:O8"/>
    <mergeCell ref="P7:P8"/>
    <mergeCell ref="Q7:Q8"/>
    <mergeCell ref="A9:Q9"/>
    <mergeCell ref="A12:Q12"/>
    <mergeCell ref="K20:L20"/>
    <mergeCell ref="A32:Q32"/>
    <mergeCell ref="A33:Q33"/>
    <mergeCell ref="A34:Q34"/>
    <mergeCell ref="A37:F37"/>
    <mergeCell ref="G37:L37"/>
    <mergeCell ref="A38:A39"/>
    <mergeCell ref="B38:B39"/>
    <mergeCell ref="C38:C39"/>
    <mergeCell ref="D38:D39"/>
    <mergeCell ref="E38:E39"/>
    <mergeCell ref="F38:F39"/>
    <mergeCell ref="G38:I38"/>
    <mergeCell ref="J38:L38"/>
    <mergeCell ref="M38:M39"/>
    <mergeCell ref="N38:N39"/>
    <mergeCell ref="O38:O39"/>
    <mergeCell ref="P38:P39"/>
    <mergeCell ref="Q38:Q39"/>
    <mergeCell ref="A40:Q40"/>
    <mergeCell ref="A41:Q41"/>
    <mergeCell ref="A43:Q43"/>
    <mergeCell ref="A45:Q45"/>
    <mergeCell ref="A47:Q47"/>
    <mergeCell ref="A50:Q50"/>
    <mergeCell ref="A54:Q54"/>
    <mergeCell ref="A56:Q56"/>
    <mergeCell ref="A74:Q74"/>
    <mergeCell ref="A75:Q75"/>
    <mergeCell ref="A76:Q76"/>
    <mergeCell ref="A79:F79"/>
    <mergeCell ref="G79:L79"/>
    <mergeCell ref="A80:A81"/>
    <mergeCell ref="B80:B81"/>
    <mergeCell ref="C80:C81"/>
    <mergeCell ref="D80:D81"/>
    <mergeCell ref="E80:E81"/>
    <mergeCell ref="F80:F81"/>
    <mergeCell ref="G80:I80"/>
    <mergeCell ref="J80:L80"/>
    <mergeCell ref="M80:M81"/>
    <mergeCell ref="N80:N81"/>
    <mergeCell ref="O80:O81"/>
    <mergeCell ref="P80:P81"/>
    <mergeCell ref="Q80:Q81"/>
    <mergeCell ref="A82:Q82"/>
    <mergeCell ref="A83:Q83"/>
    <mergeCell ref="A87:Q87"/>
    <mergeCell ref="A91:Q91"/>
    <mergeCell ref="A95:Q95"/>
    <mergeCell ref="K100:L100"/>
    <mergeCell ref="A111:Q111"/>
    <mergeCell ref="A112:Q112"/>
    <mergeCell ref="A113:Q113"/>
    <mergeCell ref="A116:F116"/>
    <mergeCell ref="G116:L116"/>
    <mergeCell ref="A117:A118"/>
    <mergeCell ref="B117:B118"/>
    <mergeCell ref="C117:C118"/>
    <mergeCell ref="D117:D118"/>
    <mergeCell ref="E117:E118"/>
    <mergeCell ref="F117:F118"/>
    <mergeCell ref="G117:I117"/>
    <mergeCell ref="J117:L117"/>
    <mergeCell ref="M117:M118"/>
    <mergeCell ref="N117:N118"/>
    <mergeCell ref="O117:O118"/>
    <mergeCell ref="P117:P118"/>
    <mergeCell ref="Q117:Q118"/>
    <mergeCell ref="A119:Q119"/>
    <mergeCell ref="A120:Q120"/>
    <mergeCell ref="A126:Q126"/>
    <mergeCell ref="A131:Q131"/>
    <mergeCell ref="A133:Q133"/>
    <mergeCell ref="K136:L136"/>
    <mergeCell ref="A157:C157"/>
    <mergeCell ref="B158:C158"/>
    <mergeCell ref="B172:C172"/>
    <mergeCell ref="F176:G176"/>
  </mergeCells>
  <printOptions/>
  <pageMargins left="0" right="0" top="0.39375" bottom="0.39375" header="0.5118055555555555" footer="0.5118055555555555"/>
  <pageSetup horizontalDpi="300" verticalDpi="300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zoomScale="110" zoomScaleNormal="110" workbookViewId="0" topLeftCell="A1">
      <selection activeCell="C7" activeCellId="1" sqref="A2 C7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5" width="11.57421875" style="0" customWidth="1"/>
    <col min="6" max="6" width="5.00390625" style="0" customWidth="1"/>
    <col min="7" max="7" width="23.00390625" style="0" customWidth="1"/>
    <col min="8" max="16384" width="11.57421875" style="0" customWidth="1"/>
  </cols>
  <sheetData>
    <row r="2" ht="14.25">
      <c r="A2" s="90" t="s">
        <v>224</v>
      </c>
    </row>
    <row r="4" spans="1:3" ht="14.25">
      <c r="A4" s="150"/>
      <c r="B4" s="151" t="s">
        <v>225</v>
      </c>
      <c r="C4" s="151"/>
    </row>
    <row r="5" spans="1:3" ht="14.25">
      <c r="A5" s="2"/>
      <c r="B5" s="2" t="s">
        <v>8</v>
      </c>
      <c r="C5" s="2" t="s">
        <v>19</v>
      </c>
    </row>
    <row r="6" spans="1:3" ht="14.25">
      <c r="A6" s="150">
        <v>1</v>
      </c>
      <c r="B6" s="152" t="s">
        <v>73</v>
      </c>
      <c r="C6" s="153">
        <v>189.24</v>
      </c>
    </row>
    <row r="7" spans="1:3" ht="14.25">
      <c r="A7" s="150">
        <v>2</v>
      </c>
      <c r="B7" s="154" t="s">
        <v>80</v>
      </c>
      <c r="C7" s="153">
        <v>169.48670384281226</v>
      </c>
    </row>
    <row r="8" spans="1:3" ht="14.25">
      <c r="A8" s="150">
        <v>3</v>
      </c>
      <c r="B8" s="155" t="s">
        <v>67</v>
      </c>
      <c r="C8" s="153">
        <v>164.27888474042047</v>
      </c>
    </row>
    <row r="9" spans="1:3" ht="14.25">
      <c r="A9" s="150">
        <v>4</v>
      </c>
      <c r="B9" s="154" t="s">
        <v>71</v>
      </c>
      <c r="C9" s="153">
        <v>155.55444398212168</v>
      </c>
    </row>
    <row r="10" spans="1:3" ht="14.25">
      <c r="A10" s="150">
        <v>5</v>
      </c>
      <c r="B10" s="154" t="s">
        <v>76</v>
      </c>
      <c r="C10" s="153">
        <v>141.63227742805543</v>
      </c>
    </row>
    <row r="11" spans="1:3" ht="14.25">
      <c r="A11" s="150">
        <v>6</v>
      </c>
      <c r="B11" s="155" t="s">
        <v>57</v>
      </c>
      <c r="C11" s="153">
        <v>134.8333172524931</v>
      </c>
    </row>
    <row r="12" spans="1:3" ht="14.25">
      <c r="A12" s="2">
        <v>7</v>
      </c>
      <c r="B12" s="33" t="s">
        <v>51</v>
      </c>
      <c r="C12" s="38">
        <v>128.06149295021282</v>
      </c>
    </row>
    <row r="13" spans="1:3" ht="14.25">
      <c r="A13" s="2">
        <v>8</v>
      </c>
      <c r="B13" s="26" t="s">
        <v>55</v>
      </c>
      <c r="C13" s="38">
        <v>112.2943789558393</v>
      </c>
    </row>
    <row r="14" spans="1:3" ht="14.25">
      <c r="A14" s="2">
        <v>9</v>
      </c>
      <c r="B14" s="33" t="s">
        <v>63</v>
      </c>
      <c r="C14" s="38">
        <v>104.94883921083195</v>
      </c>
    </row>
    <row r="15" spans="1:3" ht="14.25">
      <c r="A15" s="2">
        <v>10</v>
      </c>
      <c r="B15" s="26" t="s">
        <v>21</v>
      </c>
      <c r="C15" s="38">
        <v>99.41103872114634</v>
      </c>
    </row>
    <row r="16" spans="1:3" ht="14.25">
      <c r="A16" s="2">
        <v>11</v>
      </c>
      <c r="B16" s="33" t="s">
        <v>83</v>
      </c>
      <c r="C16" s="38">
        <v>92.6337069213986</v>
      </c>
    </row>
    <row r="17" spans="1:3" ht="14.25">
      <c r="A17" s="2">
        <v>12</v>
      </c>
      <c r="B17" s="26" t="s">
        <v>23</v>
      </c>
      <c r="C17" s="38">
        <v>89.5406630303361</v>
      </c>
    </row>
    <row r="21" spans="1:8" ht="14.25">
      <c r="A21" s="156"/>
      <c r="B21" s="157" t="s">
        <v>226</v>
      </c>
      <c r="C21" s="157"/>
      <c r="F21" s="156"/>
      <c r="G21" s="157" t="s">
        <v>227</v>
      </c>
      <c r="H21" s="157"/>
    </row>
    <row r="22" spans="1:8" ht="14.25">
      <c r="A22" s="57"/>
      <c r="B22" s="2" t="s">
        <v>8</v>
      </c>
      <c r="C22" s="2" t="s">
        <v>19</v>
      </c>
      <c r="F22" s="57"/>
      <c r="G22" s="2" t="s">
        <v>8</v>
      </c>
      <c r="H22" s="2" t="s">
        <v>19</v>
      </c>
    </row>
    <row r="23" spans="1:8" ht="14.25">
      <c r="A23" s="158">
        <v>1</v>
      </c>
      <c r="B23" s="159" t="s">
        <v>149</v>
      </c>
      <c r="C23" s="160">
        <v>325.4221238211661</v>
      </c>
      <c r="F23" s="158">
        <v>1</v>
      </c>
      <c r="G23" s="161" t="s">
        <v>139</v>
      </c>
      <c r="H23" s="160">
        <v>352.41787163103</v>
      </c>
    </row>
    <row r="24" spans="1:8" ht="14.25">
      <c r="A24" s="158">
        <v>2</v>
      </c>
      <c r="B24" s="161" t="s">
        <v>146</v>
      </c>
      <c r="C24" s="160">
        <v>282.73125093768095</v>
      </c>
      <c r="F24" s="158">
        <v>2</v>
      </c>
      <c r="G24" s="161" t="s">
        <v>116</v>
      </c>
      <c r="H24" s="160">
        <v>293.1280181271157</v>
      </c>
    </row>
    <row r="25" spans="1:8" ht="14.25">
      <c r="A25" s="158">
        <v>3</v>
      </c>
      <c r="B25" s="162" t="s">
        <v>170</v>
      </c>
      <c r="C25" s="160">
        <v>272.7643395942611</v>
      </c>
      <c r="F25" s="158">
        <v>3</v>
      </c>
      <c r="G25" s="161" t="s">
        <v>108</v>
      </c>
      <c r="H25" s="160">
        <v>261.06417669052723</v>
      </c>
    </row>
    <row r="26" spans="1:8" ht="14.25">
      <c r="A26" s="158">
        <v>4</v>
      </c>
      <c r="B26" s="162" t="s">
        <v>168</v>
      </c>
      <c r="C26" s="160">
        <v>258.8678569446738</v>
      </c>
      <c r="F26" s="158">
        <v>4</v>
      </c>
      <c r="G26" s="161" t="s">
        <v>117</v>
      </c>
      <c r="H26" s="160">
        <v>254.66776226481846</v>
      </c>
    </row>
    <row r="27" spans="1:8" ht="14.25">
      <c r="A27" s="158">
        <v>5</v>
      </c>
      <c r="B27" s="161" t="s">
        <v>137</v>
      </c>
      <c r="C27" s="160">
        <v>225.2243406576071</v>
      </c>
      <c r="F27" s="158">
        <v>5</v>
      </c>
      <c r="G27" s="161" t="s">
        <v>100</v>
      </c>
      <c r="H27" s="160">
        <v>250.8645306969701</v>
      </c>
    </row>
    <row r="28" spans="1:8" ht="14.25">
      <c r="A28" s="158">
        <v>6</v>
      </c>
      <c r="B28" s="161" t="s">
        <v>115</v>
      </c>
      <c r="C28" s="160">
        <v>224.74415260585977</v>
      </c>
      <c r="F28" s="158">
        <v>6</v>
      </c>
      <c r="G28" s="161" t="s">
        <v>120</v>
      </c>
      <c r="H28" s="160">
        <v>215.01082119608245</v>
      </c>
    </row>
    <row r="29" spans="1:9" ht="14.25">
      <c r="A29" s="2">
        <v>7</v>
      </c>
      <c r="B29" s="83" t="s">
        <v>161</v>
      </c>
      <c r="C29" s="77">
        <v>211.62020325262392</v>
      </c>
      <c r="F29" s="93"/>
      <c r="G29" s="52"/>
      <c r="H29" s="55"/>
      <c r="I29" s="57"/>
    </row>
    <row r="30" spans="1:9" ht="14.25">
      <c r="A30" s="2">
        <v>8</v>
      </c>
      <c r="B30" s="26" t="s">
        <v>103</v>
      </c>
      <c r="C30" s="38">
        <v>209.2064367433832</v>
      </c>
      <c r="F30" s="93"/>
      <c r="G30" s="57"/>
      <c r="H30" s="57"/>
      <c r="I30" s="57"/>
    </row>
    <row r="31" spans="1:6" ht="14.25">
      <c r="A31" s="2">
        <v>9</v>
      </c>
      <c r="B31" s="83" t="s">
        <v>156</v>
      </c>
      <c r="C31" s="77">
        <v>208.95160187885202</v>
      </c>
      <c r="F31" s="2"/>
    </row>
    <row r="32" spans="1:3" ht="14.25">
      <c r="A32" s="2">
        <v>10</v>
      </c>
      <c r="B32" s="26" t="s">
        <v>105</v>
      </c>
      <c r="C32" s="38">
        <v>200.7300548159207</v>
      </c>
    </row>
    <row r="33" spans="1:3" ht="14.25">
      <c r="A33" s="2">
        <v>11</v>
      </c>
      <c r="B33" s="26" t="s">
        <v>143</v>
      </c>
      <c r="C33" s="77">
        <v>200.62232531416578</v>
      </c>
    </row>
    <row r="34" spans="1:3" ht="14.25">
      <c r="A34" s="2">
        <v>12</v>
      </c>
      <c r="B34" s="26" t="s">
        <v>141</v>
      </c>
      <c r="C34" s="77">
        <v>200.3376495449699</v>
      </c>
    </row>
    <row r="35" spans="1:3" ht="14.25">
      <c r="A35" s="2">
        <v>13</v>
      </c>
      <c r="B35" s="26" t="s">
        <v>123</v>
      </c>
      <c r="C35" s="38">
        <v>200.31292593984975</v>
      </c>
    </row>
    <row r="36" spans="1:3" ht="14.25">
      <c r="A36" s="2">
        <v>14</v>
      </c>
      <c r="B36" s="33" t="s">
        <v>126</v>
      </c>
      <c r="C36" s="77">
        <v>191.65074764350385</v>
      </c>
    </row>
    <row r="37" spans="1:3" ht="14.25">
      <c r="A37" s="2">
        <v>15</v>
      </c>
      <c r="B37" s="26" t="s">
        <v>27</v>
      </c>
      <c r="C37" s="38">
        <v>186.71580492499888</v>
      </c>
    </row>
    <row r="38" spans="1:3" ht="14.25">
      <c r="A38" s="2">
        <v>16</v>
      </c>
      <c r="B38" s="26" t="s">
        <v>111</v>
      </c>
      <c r="C38" s="38">
        <v>177.5806254919079</v>
      </c>
    </row>
    <row r="39" spans="1:3" ht="14.25">
      <c r="A39" s="2">
        <v>17</v>
      </c>
      <c r="B39" s="26" t="s">
        <v>31</v>
      </c>
      <c r="C39" s="38">
        <v>173.86291780616148</v>
      </c>
    </row>
    <row r="40" spans="1:3" ht="14.25">
      <c r="A40" s="2">
        <v>18</v>
      </c>
      <c r="B40" s="26" t="s">
        <v>35</v>
      </c>
      <c r="C40" s="38">
        <v>168.45518859810508</v>
      </c>
    </row>
    <row r="41" spans="1:3" ht="14.25">
      <c r="A41" s="2">
        <v>19</v>
      </c>
      <c r="B41" s="26" t="s">
        <v>36</v>
      </c>
      <c r="C41" s="38">
        <v>153.63517500341175</v>
      </c>
    </row>
    <row r="42" spans="1:3" ht="14.25">
      <c r="A42" s="2">
        <v>20</v>
      </c>
      <c r="B42" s="33" t="s">
        <v>166</v>
      </c>
      <c r="C42" s="77">
        <v>152.07725947024684</v>
      </c>
    </row>
    <row r="43" spans="1:3" ht="14.25">
      <c r="A43" s="2">
        <v>21</v>
      </c>
      <c r="B43" s="26" t="s">
        <v>109</v>
      </c>
      <c r="C43" s="38">
        <v>136.22963564782242</v>
      </c>
    </row>
    <row r="44" spans="1:3" ht="14.25">
      <c r="A44" s="2">
        <v>22</v>
      </c>
      <c r="B44" s="26" t="s">
        <v>29</v>
      </c>
      <c r="C44" s="38">
        <v>82.80342604359817</v>
      </c>
    </row>
    <row r="45" spans="1:3" ht="14.25">
      <c r="A45" s="2">
        <v>23</v>
      </c>
      <c r="B45" s="26" t="s">
        <v>33</v>
      </c>
      <c r="C45" s="38">
        <v>72.80191272396279</v>
      </c>
    </row>
    <row r="46" ht="14.25">
      <c r="A46" s="2"/>
    </row>
    <row r="47" ht="14.25">
      <c r="A47" s="2"/>
    </row>
    <row r="48" ht="14.25">
      <c r="A48" s="2"/>
    </row>
    <row r="49" ht="14.25">
      <c r="A49" s="2"/>
    </row>
  </sheetData>
  <sheetProtection selectLockedCells="1" selectUnlockedCells="1"/>
  <mergeCells count="3">
    <mergeCell ref="B4:C4"/>
    <mergeCell ref="B21:C21"/>
    <mergeCell ref="G21:H2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2021-11-05T15:01:56Z</cp:lastPrinted>
  <dcterms:created xsi:type="dcterms:W3CDTF">2009-02-01T09:46:56Z</dcterms:created>
  <dcterms:modified xsi:type="dcterms:W3CDTF">2021-11-17T11:33:28Z</dcterms:modified>
  <cp:category/>
  <cp:version/>
  <cp:contentType/>
  <cp:contentStatus/>
  <cp:revision>876</cp:revision>
</cp:coreProperties>
</file>