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VIII A.R.Laane mv." sheetId="1" r:id="rId1"/>
  </sheets>
  <definedNames/>
  <calcPr fullCalcOnLoad="1"/>
</workbook>
</file>

<file path=xl/sharedStrings.xml><?xml version="1.0" encoding="utf-8"?>
<sst xmlns="http://schemas.openxmlformats.org/spreadsheetml/2006/main" count="419" uniqueCount="166">
  <si>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</si>
  <si>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</si>
  <si>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</si>
  <si>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</si>
  <si>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</si>
  <si>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</si>
  <si>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</si>
  <si>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</si>
  <si>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</si>
  <si>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</si>
  <si>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</si>
  <si>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</si>
  <si>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</si>
  <si>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</si>
  <si>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</si>
  <si>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</si>
  <si>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</si>
  <si>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</si>
  <si>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</si>
  <si>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Naised</t>
  </si>
  <si>
    <t>Mehed</t>
  </si>
  <si>
    <t>Sünniaeg</t>
  </si>
  <si>
    <t>Mehed U12</t>
  </si>
  <si>
    <t>II grupp</t>
  </si>
  <si>
    <t>Mehed U17</t>
  </si>
  <si>
    <t>Mehed U20</t>
  </si>
  <si>
    <t>III grupp</t>
  </si>
  <si>
    <t>Mehed veteranid</t>
  </si>
  <si>
    <t xml:space="preserve">Mehed </t>
  </si>
  <si>
    <t>IV grupp</t>
  </si>
  <si>
    <t>Vargamäe</t>
  </si>
  <si>
    <t>Roomet Väli</t>
  </si>
  <si>
    <t>Edu</t>
  </si>
  <si>
    <t>Mati Karbus</t>
  </si>
  <si>
    <t>.+35</t>
  </si>
  <si>
    <t>Avo Pent</t>
  </si>
  <si>
    <t>Mäksa</t>
  </si>
  <si>
    <t>Erik Kuningas</t>
  </si>
  <si>
    <t>Aivar Kõva</t>
  </si>
  <si>
    <t>Individuaal</t>
  </si>
  <si>
    <t>Kait Viks</t>
  </si>
  <si>
    <t>Naised U13</t>
  </si>
  <si>
    <t>Naised U17</t>
  </si>
  <si>
    <t>.1975</t>
  </si>
  <si>
    <t>Terje Retter</t>
  </si>
  <si>
    <t>Reena Rikk</t>
  </si>
  <si>
    <t>Alex Purk</t>
  </si>
  <si>
    <t>Martin Metsma</t>
  </si>
  <si>
    <t>V grupp</t>
  </si>
  <si>
    <t>Teet Karbus</t>
  </si>
  <si>
    <t>Nele Marie Palmeos</t>
  </si>
  <si>
    <t>Paula-Helena Kuklane</t>
  </si>
  <si>
    <t>Järva</t>
  </si>
  <si>
    <t>maa</t>
  </si>
  <si>
    <t>arvest</t>
  </si>
  <si>
    <t>kk/koht</t>
  </si>
  <si>
    <t>.1999</t>
  </si>
  <si>
    <t>Eduard Kaljapulk</t>
  </si>
  <si>
    <t>Georgi Georgijevski</t>
  </si>
  <si>
    <t>Endel Põld</t>
  </si>
  <si>
    <t>Daniel Purk</t>
  </si>
  <si>
    <t>Mehed U14</t>
  </si>
  <si>
    <t>Aleksei Kuzmin</t>
  </si>
  <si>
    <t>Naised veteranid</t>
  </si>
  <si>
    <t>Viivi Järve</t>
  </si>
  <si>
    <t>.1981</t>
  </si>
  <si>
    <t>Emma Kivirand</t>
  </si>
  <si>
    <t>Susanna Ly Ula</t>
  </si>
  <si>
    <t>Prohor Kimmer</t>
  </si>
  <si>
    <t>Rebeca Park</t>
  </si>
  <si>
    <t>02. oktoober  2021 Albu rahvamaja</t>
  </si>
  <si>
    <t xml:space="preserve">Aimar Kiivits </t>
  </si>
  <si>
    <t>Karl Jaagup Kägu</t>
  </si>
  <si>
    <t>Loore Ly Aviste</t>
  </si>
  <si>
    <t>Anna Günter</t>
  </si>
  <si>
    <t>Jana Kesvatera</t>
  </si>
  <si>
    <t>SK+35</t>
  </si>
  <si>
    <t>Jaanus Hiiemäe</t>
  </si>
  <si>
    <t>.1974</t>
  </si>
  <si>
    <t>Ivan Vorobjov</t>
  </si>
  <si>
    <t>Cärolin Jalast</t>
  </si>
  <si>
    <t>Naised U10</t>
  </si>
  <si>
    <t>Liisa Babak</t>
  </si>
  <si>
    <t>Inger Iris Prants</t>
  </si>
  <si>
    <t>Naised U20</t>
  </si>
  <si>
    <t>Merti Hein</t>
  </si>
  <si>
    <t>MV SK</t>
  </si>
  <si>
    <t>Maria Merilo</t>
  </si>
  <si>
    <t>Ahti Uppin</t>
  </si>
  <si>
    <t>I grupp</t>
  </si>
  <si>
    <t>VIII Aleksander Rudolf Laane mälestusvõistlused.</t>
  </si>
  <si>
    <t>Järvamaa meistrivõistlused.</t>
  </si>
  <si>
    <t>SK Olustvere</t>
  </si>
  <si>
    <t>Mattias Mättik</t>
  </si>
  <si>
    <t>Gabriel Künnapuu</t>
  </si>
  <si>
    <t xml:space="preserve">Allan Keng </t>
  </si>
  <si>
    <t>Viljar Roosmaa</t>
  </si>
  <si>
    <t>Armas Reisel</t>
  </si>
  <si>
    <t>Artur Špalov</t>
  </si>
  <si>
    <t>Olümpionik</t>
  </si>
  <si>
    <t>19x</t>
  </si>
  <si>
    <t>44x</t>
  </si>
  <si>
    <t>47x</t>
  </si>
  <si>
    <t>U-13 -81kg</t>
  </si>
  <si>
    <t>Eesti rekordid</t>
  </si>
  <si>
    <t>38x</t>
  </si>
  <si>
    <t>55x</t>
  </si>
  <si>
    <t>70x</t>
  </si>
  <si>
    <t>125x</t>
  </si>
  <si>
    <t>I</t>
  </si>
  <si>
    <t>II</t>
  </si>
  <si>
    <t>III</t>
  </si>
  <si>
    <t>120kg</t>
  </si>
  <si>
    <t>Kogusumma</t>
  </si>
  <si>
    <t>28x</t>
  </si>
  <si>
    <t>30x</t>
  </si>
  <si>
    <t>33x</t>
  </si>
  <si>
    <t>35x</t>
  </si>
  <si>
    <t>51x</t>
  </si>
  <si>
    <t>42x</t>
  </si>
  <si>
    <t>45x</t>
  </si>
  <si>
    <t>50x</t>
  </si>
  <si>
    <t>65x</t>
  </si>
  <si>
    <t>39x</t>
  </si>
  <si>
    <t>56x</t>
  </si>
  <si>
    <t>74x</t>
  </si>
  <si>
    <t>75x</t>
  </si>
  <si>
    <t>78x</t>
  </si>
  <si>
    <t>76x</t>
  </si>
  <si>
    <t>108x</t>
  </si>
  <si>
    <t>100x</t>
  </si>
  <si>
    <t>128x</t>
  </si>
  <si>
    <t>112x</t>
  </si>
  <si>
    <t>115x</t>
  </si>
  <si>
    <t>121x</t>
  </si>
  <si>
    <t>63x</t>
  </si>
  <si>
    <t>136x</t>
  </si>
  <si>
    <t>147x</t>
  </si>
  <si>
    <t>151x</t>
  </si>
  <si>
    <t xml:space="preserve">          215kg  ja 220kg</t>
  </si>
  <si>
    <t xml:space="preserve">        98kg  ja 100kg</t>
  </si>
  <si>
    <t>.-109/ III</t>
  </si>
  <si>
    <t>.-109/ I</t>
  </si>
  <si>
    <t>.+109/I</t>
  </si>
  <si>
    <t>.-102/ I</t>
  </si>
  <si>
    <t>.-89/ I</t>
  </si>
  <si>
    <t>.-96/ I</t>
  </si>
  <si>
    <t>.-109/II</t>
  </si>
  <si>
    <t>.-67/ I</t>
  </si>
  <si>
    <t>.-49/ I</t>
  </si>
  <si>
    <t>.-49/ III</t>
  </si>
  <si>
    <t>.-49/ II</t>
  </si>
  <si>
    <t>.-64/ 4</t>
  </si>
  <si>
    <t>.+64/ III</t>
  </si>
  <si>
    <t>.+64/ 4</t>
  </si>
  <si>
    <t>.-64/ II</t>
  </si>
  <si>
    <t>.-64/ III</t>
  </si>
  <si>
    <t>.-64/ I</t>
  </si>
  <si>
    <t>.+64/ I</t>
  </si>
  <si>
    <t>.+64/ II</t>
  </si>
  <si>
    <t>Masters p.</t>
  </si>
  <si>
    <t>Susanne Ly Ula</t>
  </si>
  <si>
    <t>.-34/ I</t>
  </si>
  <si>
    <t>.-61/ I</t>
  </si>
  <si>
    <t>.-39/ I</t>
  </si>
  <si>
    <t>.-81/ 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</si>
</sst>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49" fontId="5" fillId="18" borderId="1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49" fontId="5" fillId="15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9" fontId="5" fillId="37" borderId="16" xfId="0" applyNumberFormat="1" applyFont="1" applyFill="1" applyBorder="1" applyAlignment="1">
      <alignment horizontal="center"/>
    </xf>
    <xf numFmtId="49" fontId="5" fillId="38" borderId="14" xfId="0" applyNumberFormat="1" applyFont="1" applyFill="1" applyBorder="1" applyAlignment="1">
      <alignment horizontal="center"/>
    </xf>
    <xf numFmtId="49" fontId="5" fillId="38" borderId="15" xfId="0" applyNumberFormat="1" applyFont="1" applyFill="1" applyBorder="1" applyAlignment="1">
      <alignment horizontal="center"/>
    </xf>
    <xf numFmtId="49" fontId="5" fillId="38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5" fillId="39" borderId="0" xfId="0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73"/>
  <sheetViews>
    <sheetView tabSelected="1" zoomScale="85" zoomScaleNormal="85" zoomScalePageLayoutView="0" workbookViewId="0" topLeftCell="A85">
      <selection activeCell="W72" sqref="W72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12.00390625" style="0" customWidth="1"/>
    <col min="4" max="4" width="12.7109375" style="0" customWidth="1"/>
    <col min="5" max="5" width="7.7109375" style="37" customWidth="1"/>
    <col min="6" max="6" width="8.14062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00390625" style="0" customWidth="1"/>
    <col min="14" max="14" width="7.421875" style="0" customWidth="1"/>
    <col min="15" max="15" width="7.140625" style="0" customWidth="1"/>
    <col min="16" max="16" width="4.7109375" style="14" customWidth="1"/>
    <col min="17" max="18" width="7.57421875" style="0" customWidth="1"/>
    <col min="19" max="19" width="9.8515625" style="0" customWidth="1"/>
  </cols>
  <sheetData>
    <row r="3" spans="1:18" ht="18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69"/>
    </row>
    <row r="4" spans="1:18" ht="15.75">
      <c r="A4" s="136" t="s">
        <v>91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70"/>
    </row>
    <row r="5" spans="1:18" s="92" customFormat="1" ht="15.75">
      <c r="A5" s="137" t="s">
        <v>70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91"/>
    </row>
    <row r="6" spans="1:18" s="92" customFormat="1" ht="15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s="90" customFormat="1" ht="15">
      <c r="A7" s="89"/>
      <c r="B7" s="89"/>
      <c r="C7" s="89"/>
      <c r="D7" s="89"/>
      <c r="E7" s="89"/>
      <c r="F7" s="89"/>
      <c r="G7" s="89" t="s">
        <v>89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1" ht="12.75">
      <c r="A8" s="1"/>
      <c r="B8" s="28"/>
      <c r="D8" s="9"/>
      <c r="E8" s="36"/>
      <c r="F8" s="3"/>
      <c r="G8" s="10"/>
      <c r="H8" s="7"/>
      <c r="J8" s="2"/>
      <c r="K8" s="2"/>
    </row>
    <row r="9" spans="1:18" ht="12.75">
      <c r="A9" s="118" t="s">
        <v>0</v>
      </c>
      <c r="B9" s="119"/>
      <c r="C9" s="119"/>
      <c r="D9" s="119"/>
      <c r="E9" s="119"/>
      <c r="F9" s="120"/>
      <c r="G9" s="118" t="s">
        <v>1</v>
      </c>
      <c r="H9" s="119"/>
      <c r="I9" s="119"/>
      <c r="J9" s="119"/>
      <c r="K9" s="119"/>
      <c r="L9" s="120"/>
      <c r="M9" s="118" t="s">
        <v>2</v>
      </c>
      <c r="N9" s="119"/>
      <c r="O9" s="119"/>
      <c r="P9" s="119"/>
      <c r="Q9" s="119"/>
      <c r="R9" s="73" t="s">
        <v>52</v>
      </c>
    </row>
    <row r="10" spans="1:18" ht="12.75" customHeight="1">
      <c r="A10" s="112" t="s">
        <v>18</v>
      </c>
      <c r="B10" s="112" t="s">
        <v>3</v>
      </c>
      <c r="C10" s="112" t="s">
        <v>21</v>
      </c>
      <c r="D10" s="112" t="s">
        <v>4</v>
      </c>
      <c r="E10" s="128" t="s">
        <v>5</v>
      </c>
      <c r="F10" s="114" t="s">
        <v>13</v>
      </c>
      <c r="G10" s="123" t="s">
        <v>6</v>
      </c>
      <c r="H10" s="124"/>
      <c r="I10" s="125"/>
      <c r="J10" s="123" t="s">
        <v>7</v>
      </c>
      <c r="K10" s="124"/>
      <c r="L10" s="125"/>
      <c r="M10" s="126" t="s">
        <v>14</v>
      </c>
      <c r="N10" s="126" t="s">
        <v>15</v>
      </c>
      <c r="O10" s="126" t="s">
        <v>16</v>
      </c>
      <c r="P10" s="116" t="s">
        <v>12</v>
      </c>
      <c r="Q10" s="133" t="s">
        <v>8</v>
      </c>
      <c r="R10" s="74" t="s">
        <v>53</v>
      </c>
    </row>
    <row r="11" spans="1:18" ht="12.75">
      <c r="A11" s="113"/>
      <c r="B11" s="113"/>
      <c r="C11" s="113"/>
      <c r="D11" s="113"/>
      <c r="E11" s="129"/>
      <c r="F11" s="115"/>
      <c r="G11" s="46">
        <v>1</v>
      </c>
      <c r="H11" s="46">
        <v>2</v>
      </c>
      <c r="I11" s="46">
        <v>3</v>
      </c>
      <c r="J11" s="46">
        <v>1</v>
      </c>
      <c r="K11" s="46">
        <v>2</v>
      </c>
      <c r="L11" s="46">
        <v>3</v>
      </c>
      <c r="M11" s="127"/>
      <c r="N11" s="127"/>
      <c r="O11" s="127"/>
      <c r="P11" s="117"/>
      <c r="Q11" s="134"/>
      <c r="R11" s="75" t="s">
        <v>54</v>
      </c>
    </row>
    <row r="12" spans="1:18" ht="12.75">
      <c r="A12" s="109" t="s">
        <v>22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86" t="s">
        <v>55</v>
      </c>
    </row>
    <row r="13" spans="1:18" ht="12.75">
      <c r="A13" s="11">
        <v>99</v>
      </c>
      <c r="B13" s="52" t="s">
        <v>46</v>
      </c>
      <c r="C13" s="33">
        <v>39960</v>
      </c>
      <c r="D13" s="12" t="s">
        <v>30</v>
      </c>
      <c r="E13" s="34">
        <v>51.7</v>
      </c>
      <c r="F13" s="26">
        <f>POWER(10,(0.75194503*(LOG10(E13/175.508)*LOG10(E13/175.508))))</f>
        <v>1.6287880630942702</v>
      </c>
      <c r="G13" s="95">
        <v>17</v>
      </c>
      <c r="H13" s="96" t="s">
        <v>100</v>
      </c>
      <c r="I13" s="97" t="s">
        <v>100</v>
      </c>
      <c r="J13" s="95">
        <v>20</v>
      </c>
      <c r="K13" s="98">
        <v>22</v>
      </c>
      <c r="L13" s="102">
        <v>24</v>
      </c>
      <c r="M13" s="94">
        <f>MAX(G13,H13:I13)</f>
        <v>17</v>
      </c>
      <c r="N13" s="94">
        <f>MAX(J13,K13,L13)</f>
        <v>24</v>
      </c>
      <c r="O13" s="94">
        <f>M13+N13</f>
        <v>41</v>
      </c>
      <c r="P13" s="23" t="s">
        <v>110</v>
      </c>
      <c r="Q13" s="27">
        <f>O13*F13</f>
        <v>66.78031058686507</v>
      </c>
      <c r="R13" s="80" t="s">
        <v>163</v>
      </c>
    </row>
    <row r="14" spans="1:18" ht="12.75">
      <c r="A14" s="11">
        <v>23</v>
      </c>
      <c r="B14" s="52" t="s">
        <v>60</v>
      </c>
      <c r="C14" s="53">
        <v>40442</v>
      </c>
      <c r="D14" s="12" t="s">
        <v>30</v>
      </c>
      <c r="E14" s="34">
        <v>31.15</v>
      </c>
      <c r="F14" s="26">
        <f>POWER(10,(0.75194503*(LOG10(E14/175.508)*LOG10(E14/175.508))))</f>
        <v>2.654090823862552</v>
      </c>
      <c r="G14" s="95">
        <v>25</v>
      </c>
      <c r="H14" s="98">
        <v>28</v>
      </c>
      <c r="I14" s="99">
        <v>30</v>
      </c>
      <c r="J14" s="95">
        <v>32</v>
      </c>
      <c r="K14" s="98">
        <v>35</v>
      </c>
      <c r="L14" s="96" t="s">
        <v>105</v>
      </c>
      <c r="M14" s="94">
        <f>MAX(G14,H14:I14)</f>
        <v>30</v>
      </c>
      <c r="N14" s="94">
        <f>MAX(J14,K14,L14)</f>
        <v>35</v>
      </c>
      <c r="O14" s="94">
        <f>M14+N14</f>
        <v>65</v>
      </c>
      <c r="P14" s="23" t="s">
        <v>109</v>
      </c>
      <c r="Q14" s="27">
        <f>O14*F14</f>
        <v>172.5159035510659</v>
      </c>
      <c r="R14" s="80" t="s">
        <v>162</v>
      </c>
    </row>
    <row r="15" spans="1:18" ht="12.75">
      <c r="A15" s="11"/>
      <c r="B15" s="52"/>
      <c r="C15" s="53"/>
      <c r="D15" s="12"/>
      <c r="E15" s="34"/>
      <c r="F15" s="26" t="e">
        <f>POWER(10,(0.75194503*(LOG10(E15/175.508)*LOG10(E15/175.508))))</f>
        <v>#NUM!</v>
      </c>
      <c r="G15" s="11"/>
      <c r="H15" s="93"/>
      <c r="I15" s="42"/>
      <c r="J15" s="11"/>
      <c r="K15" s="93"/>
      <c r="L15" s="43"/>
      <c r="M15" s="94">
        <f>MAX(G15,H15:I15)</f>
        <v>0</v>
      </c>
      <c r="N15" s="94">
        <f>MAX(J15,K15,L15)</f>
        <v>0</v>
      </c>
      <c r="O15" s="94">
        <f>M15+N15</f>
        <v>0</v>
      </c>
      <c r="P15" s="23"/>
      <c r="Q15" s="27" t="e">
        <f>O15*F15</f>
        <v>#NUM!</v>
      </c>
      <c r="R15" s="80"/>
    </row>
    <row r="16" spans="1:18" ht="12.75">
      <c r="A16" s="109" t="s">
        <v>61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85"/>
    </row>
    <row r="17" spans="1:18" ht="12.75">
      <c r="A17" s="11">
        <v>39</v>
      </c>
      <c r="B17" s="16" t="s">
        <v>68</v>
      </c>
      <c r="C17" s="33">
        <v>39094</v>
      </c>
      <c r="D17" s="12" t="s">
        <v>34</v>
      </c>
      <c r="E17" s="34">
        <v>37.85</v>
      </c>
      <c r="F17" s="26">
        <f>POWER(10,(0.75194503*(LOG10(E17/175.508)*LOG10(E17/175.508))))</f>
        <v>2.156558138727507</v>
      </c>
      <c r="G17" s="95">
        <v>33</v>
      </c>
      <c r="H17" s="98">
        <v>35</v>
      </c>
      <c r="I17" s="99">
        <v>37</v>
      </c>
      <c r="J17" s="95">
        <v>42</v>
      </c>
      <c r="K17" s="98">
        <v>44</v>
      </c>
      <c r="L17" s="98">
        <v>45</v>
      </c>
      <c r="M17" s="94">
        <f>MAX(G17,H17:I17)</f>
        <v>37</v>
      </c>
      <c r="N17" s="94">
        <f>MAX(J17,K17,L17)</f>
        <v>45</v>
      </c>
      <c r="O17" s="94">
        <f>M17+N17</f>
        <v>82</v>
      </c>
      <c r="P17" s="23">
        <v>4</v>
      </c>
      <c r="Q17" s="27">
        <f>O17*F17</f>
        <v>176.83776737565555</v>
      </c>
      <c r="R17" s="80" t="s">
        <v>164</v>
      </c>
    </row>
    <row r="18" spans="1:18" ht="12.75">
      <c r="A18" s="11">
        <v>63</v>
      </c>
      <c r="B18" s="52" t="s">
        <v>79</v>
      </c>
      <c r="C18" s="53">
        <v>39420</v>
      </c>
      <c r="D18" s="12" t="s">
        <v>32</v>
      </c>
      <c r="E18" s="34">
        <v>57.05</v>
      </c>
      <c r="F18" s="26">
        <f>POWER(10,(0.75194503*(LOG10(E18/175.508)*LOG10(E18/175.508))))</f>
        <v>1.51043306901984</v>
      </c>
      <c r="G18" s="95">
        <v>55</v>
      </c>
      <c r="H18" s="98">
        <v>58</v>
      </c>
      <c r="I18" s="99">
        <v>60</v>
      </c>
      <c r="J18" s="95">
        <v>65</v>
      </c>
      <c r="K18" s="102">
        <v>68</v>
      </c>
      <c r="L18" s="96" t="s">
        <v>107</v>
      </c>
      <c r="M18" s="94">
        <f>MAX(G18,H18:I18)</f>
        <v>60</v>
      </c>
      <c r="N18" s="94">
        <f>MAX(J18,K18,L18)</f>
        <v>68</v>
      </c>
      <c r="O18" s="94">
        <f>M18+N18</f>
        <v>128</v>
      </c>
      <c r="P18" s="23" t="s">
        <v>111</v>
      </c>
      <c r="Q18" s="27">
        <f>O18*F18</f>
        <v>193.33543283453952</v>
      </c>
      <c r="R18" s="80"/>
    </row>
    <row r="19" spans="1:18" ht="12.75">
      <c r="A19" s="11">
        <v>20</v>
      </c>
      <c r="B19" s="16" t="s">
        <v>40</v>
      </c>
      <c r="C19" s="33">
        <v>39270</v>
      </c>
      <c r="D19" s="12" t="s">
        <v>30</v>
      </c>
      <c r="E19" s="34">
        <v>75.9</v>
      </c>
      <c r="F19" s="26">
        <f>POWER(10,(0.75194503*(LOG10(E19/175.508)*LOG10(E19/175.508))))</f>
        <v>1.2579399107671774</v>
      </c>
      <c r="G19" s="95">
        <v>63</v>
      </c>
      <c r="H19" s="98">
        <v>67</v>
      </c>
      <c r="I19" s="99">
        <v>70</v>
      </c>
      <c r="J19" s="95">
        <v>80</v>
      </c>
      <c r="K19" s="102">
        <v>84</v>
      </c>
      <c r="L19" s="102">
        <v>87</v>
      </c>
      <c r="M19" s="94">
        <f>MAX(G19,H19:I19)</f>
        <v>70</v>
      </c>
      <c r="N19" s="94">
        <f>MAX(J19,K19,L19)</f>
        <v>87</v>
      </c>
      <c r="O19" s="94">
        <f>M19+N19</f>
        <v>157</v>
      </c>
      <c r="P19" s="23" t="s">
        <v>110</v>
      </c>
      <c r="Q19" s="27">
        <f>O19*F19</f>
        <v>197.49656599044684</v>
      </c>
      <c r="R19" s="80" t="s">
        <v>165</v>
      </c>
    </row>
    <row r="20" spans="1:18" ht="12.75">
      <c r="A20" s="11">
        <v>58</v>
      </c>
      <c r="B20" s="16" t="s">
        <v>62</v>
      </c>
      <c r="C20" s="33">
        <v>39421</v>
      </c>
      <c r="D20" s="12" t="s">
        <v>32</v>
      </c>
      <c r="E20" s="34">
        <v>77</v>
      </c>
      <c r="F20" s="26">
        <f>POWER(10,(0.75194503*(LOG10(E20/175.508)*LOG10(E20/175.508))))</f>
        <v>1.248153406362624</v>
      </c>
      <c r="G20" s="95">
        <v>93</v>
      </c>
      <c r="H20" s="101">
        <v>98</v>
      </c>
      <c r="I20" s="100">
        <v>100</v>
      </c>
      <c r="J20" s="95">
        <v>115</v>
      </c>
      <c r="K20" s="104">
        <v>120</v>
      </c>
      <c r="L20" s="96" t="s">
        <v>108</v>
      </c>
      <c r="M20" s="94">
        <f>MAX(G20,H20:I20)</f>
        <v>100</v>
      </c>
      <c r="N20" s="94">
        <f>MAX(J20,K20,L20)</f>
        <v>120</v>
      </c>
      <c r="O20" s="103">
        <f>M20+N20</f>
        <v>220</v>
      </c>
      <c r="P20" s="23" t="s">
        <v>109</v>
      </c>
      <c r="Q20" s="27">
        <f>O20*F20</f>
        <v>274.59374939977727</v>
      </c>
      <c r="R20" s="80"/>
    </row>
    <row r="21" spans="1:18" ht="12.75">
      <c r="A21" s="11">
        <v>47</v>
      </c>
      <c r="B21" s="16" t="s">
        <v>98</v>
      </c>
      <c r="C21" s="33">
        <v>39662</v>
      </c>
      <c r="D21" s="12" t="s">
        <v>99</v>
      </c>
      <c r="E21" s="34">
        <v>43.5</v>
      </c>
      <c r="F21" s="26">
        <f>POWER(10,(0.75194503*(LOG10(E21/175.508)*LOG10(E21/175.508))))</f>
        <v>1.8878436464592403</v>
      </c>
      <c r="G21" s="97" t="s">
        <v>101</v>
      </c>
      <c r="H21" s="96" t="s">
        <v>102</v>
      </c>
      <c r="I21" s="97" t="s">
        <v>102</v>
      </c>
      <c r="J21" s="95">
        <v>52</v>
      </c>
      <c r="K21" s="96" t="s">
        <v>106</v>
      </c>
      <c r="L21" s="96" t="s">
        <v>106</v>
      </c>
      <c r="M21" s="94">
        <f>MAX(G21,H21:I21)</f>
        <v>0</v>
      </c>
      <c r="N21" s="94">
        <f>MAX(J21,K21,L21)</f>
        <v>52</v>
      </c>
      <c r="O21" s="94">
        <f>M21+N21</f>
        <v>52</v>
      </c>
      <c r="P21" s="23">
        <v>5</v>
      </c>
      <c r="Q21" s="27">
        <f>O21*F21</f>
        <v>98.16786961588049</v>
      </c>
      <c r="R21" s="80"/>
    </row>
    <row r="22" spans="1:18" s="40" customFormat="1" ht="12.75">
      <c r="A22" s="5"/>
      <c r="B22" s="5"/>
      <c r="C22" s="55"/>
      <c r="D22" s="21"/>
      <c r="E22" s="35"/>
      <c r="F22" s="24"/>
      <c r="G22" s="5"/>
      <c r="H22" s="22"/>
      <c r="I22" s="21"/>
      <c r="J22" s="5"/>
      <c r="K22" s="20"/>
      <c r="L22" s="22"/>
      <c r="M22" s="25"/>
      <c r="N22" s="25"/>
      <c r="O22" s="25"/>
      <c r="P22" s="19"/>
      <c r="Q22" s="6"/>
      <c r="R22" s="82"/>
    </row>
    <row r="23" spans="1:18" s="40" customFormat="1" ht="12.75">
      <c r="A23" s="5"/>
      <c r="B23" s="5"/>
      <c r="C23" s="55"/>
      <c r="D23" s="21"/>
      <c r="E23" s="35"/>
      <c r="F23" s="24"/>
      <c r="G23" s="5"/>
      <c r="H23" s="22"/>
      <c r="I23" s="21"/>
      <c r="J23" s="5"/>
      <c r="K23" s="22"/>
      <c r="L23" s="22"/>
      <c r="M23" s="25"/>
      <c r="N23" s="25"/>
      <c r="O23" s="25"/>
      <c r="P23" s="19"/>
      <c r="Q23" s="6"/>
      <c r="R23" s="6"/>
    </row>
    <row r="24" spans="2:18" ht="12.75">
      <c r="B24" s="56" t="s">
        <v>11</v>
      </c>
      <c r="C24" s="57" t="s">
        <v>88</v>
      </c>
      <c r="D24" s="32"/>
      <c r="E24" s="130" t="s">
        <v>10</v>
      </c>
      <c r="F24" s="130"/>
      <c r="G24" s="57" t="s">
        <v>57</v>
      </c>
      <c r="H24" s="57"/>
      <c r="I24" s="59"/>
      <c r="J24" s="60"/>
      <c r="K24" s="138" t="s">
        <v>9</v>
      </c>
      <c r="L24" s="138"/>
      <c r="M24" s="29" t="s">
        <v>59</v>
      </c>
      <c r="N24" s="8"/>
      <c r="O24" s="40"/>
      <c r="P24" s="61"/>
      <c r="Q24" s="40"/>
      <c r="R24" s="40"/>
    </row>
    <row r="25" spans="2:13" ht="12.75">
      <c r="B25" s="5"/>
      <c r="C25" s="30"/>
      <c r="D25" s="32"/>
      <c r="E25" s="36"/>
      <c r="F25" s="3"/>
      <c r="G25" s="30" t="s">
        <v>87</v>
      </c>
      <c r="H25" s="30"/>
      <c r="I25" s="31"/>
      <c r="J25" s="2"/>
      <c r="K25" s="1"/>
      <c r="L25" s="10" t="s">
        <v>17</v>
      </c>
      <c r="M25" s="29" t="s">
        <v>66</v>
      </c>
    </row>
    <row r="26" spans="2:13" ht="12.75">
      <c r="B26" s="62" t="s">
        <v>104</v>
      </c>
      <c r="C26" s="30"/>
      <c r="D26" s="32"/>
      <c r="E26" s="36"/>
      <c r="F26" s="3"/>
      <c r="G26" s="30" t="s">
        <v>58</v>
      </c>
      <c r="H26" s="30"/>
      <c r="I26" s="31"/>
      <c r="J26" s="77"/>
      <c r="K26" s="1"/>
      <c r="L26" s="10"/>
      <c r="M26" s="29"/>
    </row>
    <row r="27" spans="2:13" ht="12.75">
      <c r="B27" s="62" t="s">
        <v>62</v>
      </c>
      <c r="C27" s="30" t="s">
        <v>103</v>
      </c>
      <c r="D27" s="29" t="s">
        <v>14</v>
      </c>
      <c r="E27" s="78" t="s">
        <v>140</v>
      </c>
      <c r="F27" s="3"/>
      <c r="G27" s="30"/>
      <c r="H27" s="30"/>
      <c r="I27" s="31"/>
      <c r="J27" s="77"/>
      <c r="K27" s="1"/>
      <c r="L27" s="10"/>
      <c r="M27" s="29"/>
    </row>
    <row r="28" spans="2:13" ht="12.75">
      <c r="B28" s="5"/>
      <c r="C28" s="30"/>
      <c r="D28" s="29" t="s">
        <v>15</v>
      </c>
      <c r="E28" s="78" t="s">
        <v>112</v>
      </c>
      <c r="F28" s="3"/>
      <c r="G28" s="30"/>
      <c r="H28" s="30"/>
      <c r="I28" s="31"/>
      <c r="J28" s="77"/>
      <c r="K28" s="1"/>
      <c r="L28" s="10"/>
      <c r="M28" s="29"/>
    </row>
    <row r="29" spans="2:13" ht="12.75">
      <c r="B29" s="5"/>
      <c r="C29" s="30"/>
      <c r="D29" s="29" t="s">
        <v>113</v>
      </c>
      <c r="E29" s="78" t="s">
        <v>139</v>
      </c>
      <c r="F29" s="3"/>
      <c r="G29" s="30"/>
      <c r="H29" s="30"/>
      <c r="I29" s="31"/>
      <c r="J29" s="77"/>
      <c r="K29" s="1"/>
      <c r="L29" s="10"/>
      <c r="M29" s="29"/>
    </row>
    <row r="30" spans="2:13" ht="12.75">
      <c r="B30" s="5"/>
      <c r="C30" s="30"/>
      <c r="D30" s="32"/>
      <c r="E30" s="36"/>
      <c r="F30" s="3"/>
      <c r="G30" s="30"/>
      <c r="H30" s="30"/>
      <c r="I30" s="31"/>
      <c r="J30" s="77"/>
      <c r="K30" s="1"/>
      <c r="L30" s="10"/>
      <c r="M30" s="29"/>
    </row>
    <row r="31" spans="1:18" ht="12.75">
      <c r="A31" s="47"/>
      <c r="B31" s="47"/>
      <c r="C31" s="47"/>
      <c r="D31" s="47"/>
      <c r="E31" s="47"/>
      <c r="F31" s="47"/>
      <c r="G31" s="47" t="s">
        <v>23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2.75">
      <c r="A32" s="1"/>
      <c r="B32" s="28"/>
      <c r="D32" s="9"/>
      <c r="E32" s="44"/>
      <c r="F32" s="45"/>
      <c r="G32" s="45"/>
      <c r="H32" s="45"/>
      <c r="I32" s="45"/>
      <c r="J32" s="45"/>
      <c r="K32" s="2"/>
      <c r="L32" s="2"/>
      <c r="M32" s="3"/>
      <c r="N32" s="4"/>
      <c r="O32" s="4"/>
      <c r="P32" s="13"/>
      <c r="Q32" s="4"/>
      <c r="R32" s="4"/>
    </row>
    <row r="33" spans="1:18" ht="12.75">
      <c r="A33" s="118" t="s">
        <v>0</v>
      </c>
      <c r="B33" s="119"/>
      <c r="C33" s="119"/>
      <c r="D33" s="119"/>
      <c r="E33" s="119"/>
      <c r="F33" s="120"/>
      <c r="G33" s="118" t="s">
        <v>1</v>
      </c>
      <c r="H33" s="119"/>
      <c r="I33" s="119"/>
      <c r="J33" s="119"/>
      <c r="K33" s="119"/>
      <c r="L33" s="120"/>
      <c r="M33" s="118" t="s">
        <v>2</v>
      </c>
      <c r="N33" s="119"/>
      <c r="O33" s="119"/>
      <c r="P33" s="119"/>
      <c r="Q33" s="120"/>
      <c r="R33" s="73" t="s">
        <v>52</v>
      </c>
    </row>
    <row r="34" spans="1:18" ht="12.75">
      <c r="A34" s="112" t="s">
        <v>18</v>
      </c>
      <c r="B34" s="112" t="s">
        <v>3</v>
      </c>
      <c r="C34" s="112" t="s">
        <v>21</v>
      </c>
      <c r="D34" s="112" t="s">
        <v>4</v>
      </c>
      <c r="E34" s="128" t="s">
        <v>5</v>
      </c>
      <c r="F34" s="114" t="s">
        <v>13</v>
      </c>
      <c r="G34" s="123" t="s">
        <v>6</v>
      </c>
      <c r="H34" s="124"/>
      <c r="I34" s="125"/>
      <c r="J34" s="123" t="s">
        <v>7</v>
      </c>
      <c r="K34" s="124"/>
      <c r="L34" s="125"/>
      <c r="M34" s="126" t="s">
        <v>14</v>
      </c>
      <c r="N34" s="126" t="s">
        <v>15</v>
      </c>
      <c r="O34" s="126" t="s">
        <v>16</v>
      </c>
      <c r="P34" s="116" t="s">
        <v>12</v>
      </c>
      <c r="Q34" s="121" t="s">
        <v>8</v>
      </c>
      <c r="R34" s="74" t="s">
        <v>53</v>
      </c>
    </row>
    <row r="35" spans="1:18" ht="12.75">
      <c r="A35" s="113"/>
      <c r="B35" s="113"/>
      <c r="C35" s="113"/>
      <c r="D35" s="113"/>
      <c r="E35" s="129"/>
      <c r="F35" s="115"/>
      <c r="G35" s="46">
        <v>1</v>
      </c>
      <c r="H35" s="46">
        <v>2</v>
      </c>
      <c r="I35" s="46">
        <v>3</v>
      </c>
      <c r="J35" s="46">
        <v>1</v>
      </c>
      <c r="K35" s="46">
        <v>2</v>
      </c>
      <c r="L35" s="46">
        <v>3</v>
      </c>
      <c r="M35" s="127"/>
      <c r="N35" s="127"/>
      <c r="O35" s="127"/>
      <c r="P35" s="117"/>
      <c r="Q35" s="122"/>
      <c r="R35" s="75" t="s">
        <v>54</v>
      </c>
    </row>
    <row r="36" spans="1:18" ht="12.75">
      <c r="A36" s="106" t="s">
        <v>81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  <c r="R36" s="88" t="s">
        <v>55</v>
      </c>
    </row>
    <row r="37" spans="1:18" ht="12.75">
      <c r="A37" s="11">
        <v>54</v>
      </c>
      <c r="B37" s="16" t="s">
        <v>69</v>
      </c>
      <c r="C37" s="33">
        <v>40555</v>
      </c>
      <c r="D37" s="17" t="s">
        <v>30</v>
      </c>
      <c r="E37" s="34">
        <v>36.35</v>
      </c>
      <c r="F37" s="26">
        <f>POWER(10,(0.783497476*(LOG10(E37/153.655)*LOG10(E37/153.655))))</f>
        <v>2.0280344784222186</v>
      </c>
      <c r="G37" s="95">
        <v>15</v>
      </c>
      <c r="H37" s="98">
        <v>17</v>
      </c>
      <c r="I37" s="97" t="s">
        <v>100</v>
      </c>
      <c r="J37" s="95">
        <v>20</v>
      </c>
      <c r="K37" s="98">
        <v>22</v>
      </c>
      <c r="L37" s="98">
        <v>24</v>
      </c>
      <c r="M37" s="94">
        <f>MAX(G37,H37:I37)</f>
        <v>17</v>
      </c>
      <c r="N37" s="94">
        <f>MAX(J37,K37,L37)</f>
        <v>24</v>
      </c>
      <c r="O37" s="94">
        <f>M37+N37</f>
        <v>41</v>
      </c>
      <c r="P37" s="23" t="s">
        <v>110</v>
      </c>
      <c r="Q37" s="27">
        <f>O37*F37</f>
        <v>83.14941361531096</v>
      </c>
      <c r="R37" s="80" t="s">
        <v>151</v>
      </c>
    </row>
    <row r="38" spans="1:18" ht="12.75">
      <c r="A38" s="11">
        <v>49</v>
      </c>
      <c r="B38" s="52" t="s">
        <v>80</v>
      </c>
      <c r="C38" s="53">
        <v>41219</v>
      </c>
      <c r="D38" s="12" t="s">
        <v>30</v>
      </c>
      <c r="E38" s="34">
        <v>30.3</v>
      </c>
      <c r="F38" s="26">
        <f>POWER(10,(0.783497476*(LOG10(E38/153.655)*LOG10(E38/153.655))))</f>
        <v>2.4520696907114345</v>
      </c>
      <c r="G38" s="95">
        <v>12</v>
      </c>
      <c r="H38" s="98">
        <v>14</v>
      </c>
      <c r="I38" s="99">
        <v>16</v>
      </c>
      <c r="J38" s="95">
        <v>17</v>
      </c>
      <c r="K38" s="98">
        <v>19</v>
      </c>
      <c r="L38" s="98">
        <v>21</v>
      </c>
      <c r="M38" s="94">
        <f>MAX(G38,H38:I38)</f>
        <v>16</v>
      </c>
      <c r="N38" s="94">
        <f>MAX(J38,K38,L38)</f>
        <v>21</v>
      </c>
      <c r="O38" s="94">
        <f>M38+N38</f>
        <v>37</v>
      </c>
      <c r="P38" s="23" t="s">
        <v>109</v>
      </c>
      <c r="Q38" s="27">
        <f>O38*F38</f>
        <v>90.72657855632308</v>
      </c>
      <c r="R38" s="80" t="s">
        <v>150</v>
      </c>
    </row>
    <row r="39" spans="1:18" ht="12.75">
      <c r="A39" s="106" t="s">
        <v>41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88" t="s">
        <v>55</v>
      </c>
    </row>
    <row r="40" spans="1:18" ht="12.75">
      <c r="A40" s="11">
        <v>25</v>
      </c>
      <c r="B40" s="52" t="s">
        <v>82</v>
      </c>
      <c r="C40" s="33">
        <v>40362</v>
      </c>
      <c r="D40" s="12" t="s">
        <v>30</v>
      </c>
      <c r="E40" s="34">
        <v>39.1</v>
      </c>
      <c r="F40" s="26">
        <f>POWER(10,(0.783497476*(LOG10(E40/153.655)*LOG10(E40/153.655))))</f>
        <v>1.8914312519020373</v>
      </c>
      <c r="G40" s="95">
        <v>23</v>
      </c>
      <c r="H40" s="98">
        <v>26</v>
      </c>
      <c r="I40" s="97" t="s">
        <v>114</v>
      </c>
      <c r="J40" s="95">
        <v>30</v>
      </c>
      <c r="K40" s="98">
        <v>33</v>
      </c>
      <c r="L40" s="96" t="s">
        <v>117</v>
      </c>
      <c r="M40" s="94">
        <f>MAX(G40,H40:I40)</f>
        <v>26</v>
      </c>
      <c r="N40" s="94">
        <f>MAX(J40,K40,L40)</f>
        <v>33</v>
      </c>
      <c r="O40" s="94">
        <f>M40+N40</f>
        <v>59</v>
      </c>
      <c r="P40" s="23" t="s">
        <v>109</v>
      </c>
      <c r="Q40" s="27">
        <f>O40*F40</f>
        <v>111.5944438622202</v>
      </c>
      <c r="R40" s="80" t="s">
        <v>149</v>
      </c>
    </row>
    <row r="41" spans="1:18" ht="12.75">
      <c r="A41" s="11">
        <v>52</v>
      </c>
      <c r="B41" s="16" t="s">
        <v>50</v>
      </c>
      <c r="C41" s="33">
        <v>40187</v>
      </c>
      <c r="D41" s="17" t="s">
        <v>30</v>
      </c>
      <c r="E41" s="34">
        <v>60.9</v>
      </c>
      <c r="F41" s="26">
        <f>POWER(10,(0.783497476*(LOG10(E41/153.655)*LOG10(E41/153.655))))</f>
        <v>1.3383566449458144</v>
      </c>
      <c r="G41" s="95">
        <v>25</v>
      </c>
      <c r="H41" s="98">
        <v>28</v>
      </c>
      <c r="I41" s="97" t="s">
        <v>115</v>
      </c>
      <c r="J41" s="95">
        <v>40</v>
      </c>
      <c r="K41" s="96" t="s">
        <v>119</v>
      </c>
      <c r="L41" s="96" t="s">
        <v>119</v>
      </c>
      <c r="M41" s="94">
        <f>MAX(G41,H41:I41)</f>
        <v>28</v>
      </c>
      <c r="N41" s="94">
        <f>MAX(J41,K41,L41)</f>
        <v>40</v>
      </c>
      <c r="O41" s="94">
        <f>M41+N41</f>
        <v>68</v>
      </c>
      <c r="P41" s="23" t="s">
        <v>111</v>
      </c>
      <c r="Q41" s="27">
        <f>O41*F41</f>
        <v>91.00825185631538</v>
      </c>
      <c r="R41" s="80" t="s">
        <v>152</v>
      </c>
    </row>
    <row r="42" spans="1:18" ht="12.75">
      <c r="A42" s="11">
        <v>30</v>
      </c>
      <c r="B42" s="52" t="s">
        <v>83</v>
      </c>
      <c r="C42" s="33">
        <v>40009</v>
      </c>
      <c r="D42" s="12" t="s">
        <v>30</v>
      </c>
      <c r="E42" s="34">
        <v>79.55</v>
      </c>
      <c r="F42" s="26">
        <f>POWER(10,(0.783497476*(LOG10(E42/153.655)*LOG10(E42/153.655))))</f>
        <v>1.1588976152758486</v>
      </c>
      <c r="G42" s="95">
        <v>33</v>
      </c>
      <c r="H42" s="98">
        <v>36</v>
      </c>
      <c r="I42" s="97" t="s">
        <v>105</v>
      </c>
      <c r="J42" s="97" t="s">
        <v>120</v>
      </c>
      <c r="K42" s="98">
        <v>45</v>
      </c>
      <c r="L42" s="98">
        <v>48</v>
      </c>
      <c r="M42" s="94">
        <f>MAX(G42,H42:I42)</f>
        <v>36</v>
      </c>
      <c r="N42" s="94">
        <f>MAX(J42,K42,L42)</f>
        <v>48</v>
      </c>
      <c r="O42" s="94">
        <f>M42+N42</f>
        <v>84</v>
      </c>
      <c r="P42" s="23" t="s">
        <v>110</v>
      </c>
      <c r="Q42" s="27">
        <f>O42*F42</f>
        <v>97.34739968317128</v>
      </c>
      <c r="R42" s="80" t="s">
        <v>153</v>
      </c>
    </row>
    <row r="43" spans="1:18" ht="12.75">
      <c r="A43" s="11">
        <v>40</v>
      </c>
      <c r="B43" s="52" t="s">
        <v>85</v>
      </c>
      <c r="C43" s="33">
        <v>40219</v>
      </c>
      <c r="D43" s="12" t="s">
        <v>32</v>
      </c>
      <c r="E43" s="34">
        <v>77</v>
      </c>
      <c r="F43" s="26">
        <f>POWER(10,(0.783497476*(LOG10(E43/153.655)*LOG10(E43/153.655))))</f>
        <v>1.176362272190486</v>
      </c>
      <c r="G43" s="95">
        <v>30</v>
      </c>
      <c r="H43" s="96" t="s">
        <v>116</v>
      </c>
      <c r="I43" s="97" t="s">
        <v>116</v>
      </c>
      <c r="J43" s="95">
        <v>40</v>
      </c>
      <c r="K43" s="98">
        <v>42</v>
      </c>
      <c r="L43" s="98">
        <v>44</v>
      </c>
      <c r="M43" s="94">
        <f>MAX(G43,H43:I43)</f>
        <v>30</v>
      </c>
      <c r="N43" s="94">
        <f>MAX(J43,K43,L43)</f>
        <v>44</v>
      </c>
      <c r="O43" s="94">
        <f>M43+N43</f>
        <v>74</v>
      </c>
      <c r="P43" s="23">
        <v>4</v>
      </c>
      <c r="Q43" s="27">
        <f>O43*F43</f>
        <v>87.05080814209597</v>
      </c>
      <c r="R43" s="80"/>
    </row>
    <row r="44" spans="1:18" ht="12.75">
      <c r="A44" s="106" t="s">
        <v>42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87"/>
    </row>
    <row r="45" spans="1:18" ht="12.75">
      <c r="A45" s="11">
        <v>34</v>
      </c>
      <c r="B45" s="52" t="s">
        <v>73</v>
      </c>
      <c r="C45" s="33">
        <v>39257</v>
      </c>
      <c r="D45" s="12" t="s">
        <v>36</v>
      </c>
      <c r="E45" s="34">
        <v>62.85</v>
      </c>
      <c r="F45" s="26">
        <f>POWER(10,(0.783497476*(LOG10(E45/153.655)*LOG10(E45/153.655))))</f>
        <v>1.3124950329698646</v>
      </c>
      <c r="G45" s="95">
        <v>47</v>
      </c>
      <c r="H45" s="96" t="s">
        <v>118</v>
      </c>
      <c r="I45" s="99">
        <v>51</v>
      </c>
      <c r="J45" s="95">
        <v>62</v>
      </c>
      <c r="K45" s="96" t="s">
        <v>122</v>
      </c>
      <c r="L45" s="96" t="s">
        <v>122</v>
      </c>
      <c r="M45" s="94">
        <f>MAX(G45,H45:I45)</f>
        <v>51</v>
      </c>
      <c r="N45" s="94">
        <f>MAX(J45,K45,L45)</f>
        <v>62</v>
      </c>
      <c r="O45" s="94">
        <f>M45+N45</f>
        <v>113</v>
      </c>
      <c r="P45" s="23" t="s">
        <v>109</v>
      </c>
      <c r="Q45" s="27">
        <f>O45*F45</f>
        <v>148.3119387255947</v>
      </c>
      <c r="R45" s="80"/>
    </row>
    <row r="46" spans="1:18" ht="12.75">
      <c r="A46" s="11">
        <v>53</v>
      </c>
      <c r="B46" s="16" t="s">
        <v>67</v>
      </c>
      <c r="C46" s="33">
        <v>38326</v>
      </c>
      <c r="D46" s="17" t="s">
        <v>30</v>
      </c>
      <c r="E46" s="34">
        <v>74.95</v>
      </c>
      <c r="F46" s="26">
        <f>POWER(10,(0.783497476*(LOG10(E46/153.655)*LOG10(E46/153.655))))</f>
        <v>1.1916777869916588</v>
      </c>
      <c r="G46" s="95">
        <v>30</v>
      </c>
      <c r="H46" s="96" t="s">
        <v>117</v>
      </c>
      <c r="I46" s="99">
        <v>35</v>
      </c>
      <c r="J46" s="95">
        <v>45</v>
      </c>
      <c r="K46" s="98">
        <v>48</v>
      </c>
      <c r="L46" s="96" t="s">
        <v>121</v>
      </c>
      <c r="M46" s="94">
        <f>MAX(G46,H46:I46)</f>
        <v>35</v>
      </c>
      <c r="N46" s="94">
        <f>MAX(J46,K46,L46)</f>
        <v>48</v>
      </c>
      <c r="O46" s="94">
        <f>M46+N46</f>
        <v>83</v>
      </c>
      <c r="P46" s="23" t="s">
        <v>111</v>
      </c>
      <c r="Q46" s="27">
        <f>O46*F46</f>
        <v>98.90925632030768</v>
      </c>
      <c r="R46" s="80" t="s">
        <v>154</v>
      </c>
    </row>
    <row r="47" spans="1:18" ht="12.75">
      <c r="A47" s="11">
        <v>35</v>
      </c>
      <c r="B47" s="16" t="s">
        <v>66</v>
      </c>
      <c r="C47" s="33">
        <v>38953</v>
      </c>
      <c r="D47" s="17" t="s">
        <v>30</v>
      </c>
      <c r="E47" s="34">
        <v>64</v>
      </c>
      <c r="F47" s="26">
        <f>POWER(10,(0.783497476*(LOG10(E47/153.655)*LOG10(E47/153.655))))</f>
        <v>1.2982415635125883</v>
      </c>
      <c r="G47" s="95">
        <v>40</v>
      </c>
      <c r="H47" s="98">
        <v>43</v>
      </c>
      <c r="I47" s="99">
        <v>46</v>
      </c>
      <c r="J47" s="95">
        <v>50</v>
      </c>
      <c r="K47" s="98">
        <v>55</v>
      </c>
      <c r="L47" s="98">
        <v>58</v>
      </c>
      <c r="M47" s="94">
        <f>MAX(G47,H47:I47)</f>
        <v>46</v>
      </c>
      <c r="N47" s="94">
        <f>MAX(J47,K47,L47)</f>
        <v>58</v>
      </c>
      <c r="O47" s="94">
        <f>M47+N47</f>
        <v>104</v>
      </c>
      <c r="P47" s="23" t="s">
        <v>110</v>
      </c>
      <c r="Q47" s="27">
        <f>O47*F47</f>
        <v>135.0171226053092</v>
      </c>
      <c r="R47" s="80" t="s">
        <v>155</v>
      </c>
    </row>
    <row r="48" spans="1:18" ht="12.75">
      <c r="A48" s="5"/>
      <c r="B48" s="5"/>
      <c r="C48" s="55"/>
      <c r="D48" s="5"/>
      <c r="E48" s="35"/>
      <c r="F48" s="24"/>
      <c r="G48" s="5"/>
      <c r="H48" s="22"/>
      <c r="I48" s="21"/>
      <c r="J48" s="5"/>
      <c r="K48" s="22"/>
      <c r="L48" s="22"/>
      <c r="M48" s="25"/>
      <c r="N48" s="25"/>
      <c r="O48" s="25"/>
      <c r="P48" s="19"/>
      <c r="Q48" s="6"/>
      <c r="R48" s="76"/>
    </row>
    <row r="49" spans="2:18" ht="12.75">
      <c r="B49" s="56" t="s">
        <v>11</v>
      </c>
      <c r="C49" s="57" t="s">
        <v>88</v>
      </c>
      <c r="D49" s="32"/>
      <c r="E49" s="130" t="s">
        <v>10</v>
      </c>
      <c r="F49" s="130"/>
      <c r="G49" s="57" t="s">
        <v>87</v>
      </c>
      <c r="H49" s="57"/>
      <c r="I49" s="59"/>
      <c r="J49" s="60"/>
      <c r="K49" s="138" t="s">
        <v>9</v>
      </c>
      <c r="L49" s="138"/>
      <c r="M49" s="29" t="s">
        <v>59</v>
      </c>
      <c r="N49" s="8"/>
      <c r="O49" s="40"/>
      <c r="P49" s="61"/>
      <c r="Q49" s="40"/>
      <c r="R49" s="6"/>
    </row>
    <row r="50" spans="2:18" ht="12.75">
      <c r="B50" s="5"/>
      <c r="C50" s="30"/>
      <c r="D50" s="32"/>
      <c r="E50" s="36"/>
      <c r="F50" s="3"/>
      <c r="G50" s="30" t="s">
        <v>57</v>
      </c>
      <c r="H50" s="30"/>
      <c r="I50" s="31"/>
      <c r="J50" s="2"/>
      <c r="K50" s="1"/>
      <c r="L50" s="10" t="s">
        <v>17</v>
      </c>
      <c r="M50" s="29" t="s">
        <v>49</v>
      </c>
      <c r="R50" s="6"/>
    </row>
    <row r="51" spans="2:18" ht="12.75">
      <c r="B51" s="5"/>
      <c r="C51" s="30"/>
      <c r="D51" s="32"/>
      <c r="E51" s="36"/>
      <c r="F51" s="3"/>
      <c r="G51" s="30" t="s">
        <v>58</v>
      </c>
      <c r="H51" s="30"/>
      <c r="I51" s="31"/>
      <c r="J51" s="77"/>
      <c r="K51" s="1"/>
      <c r="L51" s="10"/>
      <c r="M51" s="29"/>
      <c r="R51" s="6"/>
    </row>
    <row r="52" spans="2:18" ht="12.75">
      <c r="B52" s="5"/>
      <c r="C52" s="30"/>
      <c r="D52" s="32"/>
      <c r="E52" s="36"/>
      <c r="F52" s="3"/>
      <c r="G52" s="30"/>
      <c r="H52" s="30"/>
      <c r="I52" s="31"/>
      <c r="J52" s="77"/>
      <c r="K52" s="1"/>
      <c r="L52" s="10"/>
      <c r="M52" s="29"/>
      <c r="R52" s="6"/>
    </row>
    <row r="53" spans="1:18" ht="12.75">
      <c r="A53" s="5"/>
      <c r="B53" s="5"/>
      <c r="C53" s="55"/>
      <c r="D53" s="5"/>
      <c r="E53" s="35"/>
      <c r="F53" s="24"/>
      <c r="G53" s="62" t="s">
        <v>26</v>
      </c>
      <c r="H53" s="22"/>
      <c r="I53" s="21"/>
      <c r="J53" s="5"/>
      <c r="K53" s="22"/>
      <c r="L53" s="22"/>
      <c r="M53" s="25"/>
      <c r="N53" s="25"/>
      <c r="O53" s="25"/>
      <c r="P53" s="19"/>
      <c r="Q53" s="6"/>
      <c r="R53" s="6"/>
    </row>
    <row r="54" spans="1:18" ht="12.75">
      <c r="A54" s="5"/>
      <c r="B54" s="5"/>
      <c r="C54" s="68"/>
      <c r="D54" s="5"/>
      <c r="E54" s="35"/>
      <c r="F54" s="24"/>
      <c r="G54" s="5"/>
      <c r="H54" s="22"/>
      <c r="I54" s="21"/>
      <c r="J54" s="5"/>
      <c r="K54" s="22"/>
      <c r="L54" s="22"/>
      <c r="M54" s="25"/>
      <c r="N54" s="25"/>
      <c r="O54" s="25"/>
      <c r="P54" s="19"/>
      <c r="Q54" s="6"/>
      <c r="R54" s="6"/>
    </row>
    <row r="55" spans="1:18" ht="12.75">
      <c r="A55" s="118" t="s">
        <v>0</v>
      </c>
      <c r="B55" s="119"/>
      <c r="C55" s="119"/>
      <c r="D55" s="119"/>
      <c r="E55" s="119"/>
      <c r="F55" s="120"/>
      <c r="G55" s="118" t="s">
        <v>1</v>
      </c>
      <c r="H55" s="119"/>
      <c r="I55" s="119"/>
      <c r="J55" s="119"/>
      <c r="K55" s="119"/>
      <c r="L55" s="120"/>
      <c r="M55" s="118" t="s">
        <v>2</v>
      </c>
      <c r="N55" s="119"/>
      <c r="O55" s="119"/>
      <c r="P55" s="119"/>
      <c r="Q55" s="120"/>
      <c r="R55" s="73" t="s">
        <v>52</v>
      </c>
    </row>
    <row r="56" spans="1:18" ht="12.75">
      <c r="A56" s="112" t="s">
        <v>18</v>
      </c>
      <c r="B56" s="112" t="s">
        <v>3</v>
      </c>
      <c r="C56" s="112" t="s">
        <v>21</v>
      </c>
      <c r="D56" s="112" t="s">
        <v>4</v>
      </c>
      <c r="E56" s="128" t="s">
        <v>5</v>
      </c>
      <c r="F56" s="114" t="s">
        <v>13</v>
      </c>
      <c r="G56" s="123" t="s">
        <v>6</v>
      </c>
      <c r="H56" s="124"/>
      <c r="I56" s="125"/>
      <c r="J56" s="123" t="s">
        <v>7</v>
      </c>
      <c r="K56" s="124"/>
      <c r="L56" s="125"/>
      <c r="M56" s="126" t="s">
        <v>14</v>
      </c>
      <c r="N56" s="126" t="s">
        <v>15</v>
      </c>
      <c r="O56" s="126" t="s">
        <v>16</v>
      </c>
      <c r="P56" s="116" t="s">
        <v>12</v>
      </c>
      <c r="Q56" s="121" t="s">
        <v>8</v>
      </c>
      <c r="R56" s="74" t="s">
        <v>53</v>
      </c>
    </row>
    <row r="57" spans="1:18" ht="12.75">
      <c r="A57" s="113"/>
      <c r="B57" s="113"/>
      <c r="C57" s="113"/>
      <c r="D57" s="113"/>
      <c r="E57" s="129"/>
      <c r="F57" s="115"/>
      <c r="G57" s="46">
        <v>1</v>
      </c>
      <c r="H57" s="46">
        <v>2</v>
      </c>
      <c r="I57" s="46">
        <v>3</v>
      </c>
      <c r="J57" s="46">
        <v>1</v>
      </c>
      <c r="K57" s="46">
        <v>2</v>
      </c>
      <c r="L57" s="46">
        <v>3</v>
      </c>
      <c r="M57" s="127"/>
      <c r="N57" s="127"/>
      <c r="O57" s="127"/>
      <c r="P57" s="117"/>
      <c r="Q57" s="122"/>
      <c r="R57" s="75" t="s">
        <v>54</v>
      </c>
    </row>
    <row r="58" spans="1:18" ht="12.75">
      <c r="A58" s="106" t="s">
        <v>84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8"/>
      <c r="R58" s="88" t="s">
        <v>55</v>
      </c>
    </row>
    <row r="59" spans="1:18" ht="12.75">
      <c r="A59" s="11">
        <v>64</v>
      </c>
      <c r="B59" s="52" t="s">
        <v>45</v>
      </c>
      <c r="C59" s="53">
        <v>37458</v>
      </c>
      <c r="D59" s="12" t="s">
        <v>76</v>
      </c>
      <c r="E59" s="34">
        <v>54.05</v>
      </c>
      <c r="F59" s="26">
        <f>POWER(10,(0.783497476*(LOG10(E59/153.655)*LOG10(E59/153.655))))</f>
        <v>1.4498206156182052</v>
      </c>
      <c r="G59" s="95">
        <v>40</v>
      </c>
      <c r="H59" s="98">
        <v>43</v>
      </c>
      <c r="I59" s="105" t="s">
        <v>120</v>
      </c>
      <c r="J59" s="95">
        <v>53</v>
      </c>
      <c r="K59" s="96" t="s">
        <v>124</v>
      </c>
      <c r="L59" s="98">
        <v>56</v>
      </c>
      <c r="M59" s="94">
        <f>MAX(G59,H59:I59)</f>
        <v>43</v>
      </c>
      <c r="N59" s="94">
        <f>MAX(J59,K59,L59)</f>
        <v>56</v>
      </c>
      <c r="O59" s="94">
        <f>M59+N59</f>
        <v>99</v>
      </c>
      <c r="P59" s="23" t="s">
        <v>109</v>
      </c>
      <c r="Q59" s="27">
        <f>O59*F59</f>
        <v>143.5322409462023</v>
      </c>
      <c r="R59" s="80" t="s">
        <v>156</v>
      </c>
    </row>
    <row r="60" spans="1:18" ht="12.75">
      <c r="A60" s="106" t="s">
        <v>19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8"/>
      <c r="R60" s="88" t="s">
        <v>55</v>
      </c>
    </row>
    <row r="61" spans="1:18" ht="12.75">
      <c r="A61" s="11">
        <v>55</v>
      </c>
      <c r="B61" s="52" t="s">
        <v>51</v>
      </c>
      <c r="C61" s="53" t="s">
        <v>56</v>
      </c>
      <c r="D61" s="12" t="s">
        <v>76</v>
      </c>
      <c r="E61" s="34">
        <v>64.7</v>
      </c>
      <c r="F61" s="26">
        <f>POWER(10,(0.783497476*(LOG10(E61/153.655)*LOG10(E61/153.655))))</f>
        <v>1.2899033021901016</v>
      </c>
      <c r="G61" s="95">
        <v>56</v>
      </c>
      <c r="H61" s="98">
        <v>58</v>
      </c>
      <c r="I61" s="99">
        <v>60</v>
      </c>
      <c r="J61" s="95">
        <v>73</v>
      </c>
      <c r="K61" s="98">
        <v>76</v>
      </c>
      <c r="L61" s="96" t="s">
        <v>127</v>
      </c>
      <c r="M61" s="94">
        <f>MAX(G61,H61:I61)</f>
        <v>60</v>
      </c>
      <c r="N61" s="94">
        <f>MAX(J61,K61,L61)</f>
        <v>76</v>
      </c>
      <c r="O61" s="94">
        <f>M61+N61</f>
        <v>136</v>
      </c>
      <c r="P61" s="23" t="s">
        <v>110</v>
      </c>
      <c r="Q61" s="27">
        <f>O61*F61</f>
        <v>175.42684909785382</v>
      </c>
      <c r="R61" s="80" t="s">
        <v>158</v>
      </c>
    </row>
    <row r="62" spans="1:18" ht="12.75">
      <c r="A62" s="11">
        <v>43</v>
      </c>
      <c r="B62" s="52" t="s">
        <v>75</v>
      </c>
      <c r="C62" s="33">
        <v>33760</v>
      </c>
      <c r="D62" s="12" t="s">
        <v>76</v>
      </c>
      <c r="E62" s="34">
        <v>60.75</v>
      </c>
      <c r="F62" s="26">
        <f>POWER(10,(0.783497476*(LOG10(E62/153.655)*LOG10(E62/153.655))))</f>
        <v>1.3404397664629992</v>
      </c>
      <c r="G62" s="95">
        <v>57</v>
      </c>
      <c r="H62" s="98">
        <v>60</v>
      </c>
      <c r="I62" s="99">
        <v>62</v>
      </c>
      <c r="J62" s="95">
        <v>70</v>
      </c>
      <c r="K62" s="96" t="s">
        <v>125</v>
      </c>
      <c r="L62" s="96" t="s">
        <v>126</v>
      </c>
      <c r="M62" s="94">
        <f>MAX(G62,H62:I62)</f>
        <v>62</v>
      </c>
      <c r="N62" s="94">
        <f>MAX(J62,K62,L62)</f>
        <v>70</v>
      </c>
      <c r="O62" s="94">
        <f>M62+N62</f>
        <v>132</v>
      </c>
      <c r="P62" s="23" t="s">
        <v>109</v>
      </c>
      <c r="Q62" s="27">
        <f>O62*F62</f>
        <v>176.9380491731159</v>
      </c>
      <c r="R62" s="80" t="s">
        <v>157</v>
      </c>
    </row>
    <row r="63" spans="1:19" ht="12.75">
      <c r="A63" s="106" t="s">
        <v>63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88"/>
      <c r="S63" s="151" t="s">
        <v>160</v>
      </c>
    </row>
    <row r="64" spans="1:19" ht="12.75">
      <c r="A64" s="11">
        <v>60</v>
      </c>
      <c r="B64" s="52" t="s">
        <v>64</v>
      </c>
      <c r="C64" s="53" t="s">
        <v>65</v>
      </c>
      <c r="D64" s="12" t="s">
        <v>86</v>
      </c>
      <c r="E64" s="34">
        <v>77.1</v>
      </c>
      <c r="F64" s="26">
        <f>POWER(10,(0.783497476*(LOG10(E64/153.655)*LOG10(E64/153.655))))</f>
        <v>1.1756453072873214</v>
      </c>
      <c r="G64" s="95">
        <v>35</v>
      </c>
      <c r="H64" s="98">
        <v>37</v>
      </c>
      <c r="I64" s="105" t="s">
        <v>123</v>
      </c>
      <c r="J64" s="95">
        <v>45</v>
      </c>
      <c r="K64" s="96" t="s">
        <v>102</v>
      </c>
      <c r="L64" s="98">
        <v>48</v>
      </c>
      <c r="M64" s="94">
        <f>MAX(G64,H64:I64)</f>
        <v>37</v>
      </c>
      <c r="N64" s="94">
        <f>MAX(J64,K64,L64)</f>
        <v>48</v>
      </c>
      <c r="O64" s="94">
        <f>M64+N64</f>
        <v>85</v>
      </c>
      <c r="P64" s="23" t="s">
        <v>111</v>
      </c>
      <c r="Q64" s="27">
        <f>O64*F64</f>
        <v>99.92985111942232</v>
      </c>
      <c r="R64" s="80"/>
      <c r="S64" s="1">
        <v>113.72</v>
      </c>
    </row>
    <row r="65" spans="1:19" ht="12.75">
      <c r="A65" s="11">
        <v>5</v>
      </c>
      <c r="B65" s="52" t="s">
        <v>74</v>
      </c>
      <c r="C65" s="53">
        <v>29151</v>
      </c>
      <c r="D65" s="12" t="s">
        <v>76</v>
      </c>
      <c r="E65" s="34">
        <v>72.4</v>
      </c>
      <c r="F65" s="26">
        <f>POWER(10,(0.783497476*(LOG10(E65/153.655)*LOG10(E65/153.655))))</f>
        <v>1.212496001942091</v>
      </c>
      <c r="G65" s="95">
        <v>35</v>
      </c>
      <c r="H65" s="98">
        <v>40</v>
      </c>
      <c r="I65" s="105" t="s">
        <v>120</v>
      </c>
      <c r="J65" s="95">
        <v>46</v>
      </c>
      <c r="K65" s="102">
        <v>50</v>
      </c>
      <c r="L65" s="96" t="s">
        <v>106</v>
      </c>
      <c r="M65" s="94">
        <f>MAX(G65,H65:I65)</f>
        <v>40</v>
      </c>
      <c r="N65" s="94">
        <f>MAX(J65,K65,L65)</f>
        <v>50</v>
      </c>
      <c r="O65" s="94">
        <f>M65+N65</f>
        <v>90</v>
      </c>
      <c r="P65" s="23" t="s">
        <v>110</v>
      </c>
      <c r="Q65" s="27">
        <f>O65*F65</f>
        <v>109.12464017478818</v>
      </c>
      <c r="R65" s="80" t="s">
        <v>159</v>
      </c>
      <c r="S65" s="1">
        <v>127.68</v>
      </c>
    </row>
    <row r="66" spans="1:19" ht="12.75">
      <c r="A66" s="11">
        <v>11</v>
      </c>
      <c r="B66" s="52" t="s">
        <v>44</v>
      </c>
      <c r="C66" s="53" t="s">
        <v>43</v>
      </c>
      <c r="D66" s="12" t="s">
        <v>86</v>
      </c>
      <c r="E66" s="34">
        <v>60.65</v>
      </c>
      <c r="F66" s="26">
        <f>POWER(10,(0.783497476*(LOG10(E66/153.655)*LOG10(E66/153.655))))</f>
        <v>1.3418362739867629</v>
      </c>
      <c r="G66" s="95">
        <v>36</v>
      </c>
      <c r="H66" s="98">
        <v>38</v>
      </c>
      <c r="I66" s="99">
        <v>40</v>
      </c>
      <c r="J66" s="95">
        <v>46</v>
      </c>
      <c r="K66" s="98">
        <v>48</v>
      </c>
      <c r="L66" s="98">
        <v>50</v>
      </c>
      <c r="M66" s="94">
        <f>MAX(G66,H66:I66)</f>
        <v>40</v>
      </c>
      <c r="N66" s="94">
        <f>MAX(J66,K66,L66)</f>
        <v>50</v>
      </c>
      <c r="O66" s="94">
        <f>M66+N66</f>
        <v>90</v>
      </c>
      <c r="P66" s="23" t="s">
        <v>109</v>
      </c>
      <c r="Q66" s="27">
        <f>O66*F66</f>
        <v>120.76526465880866</v>
      </c>
      <c r="R66" s="80"/>
      <c r="S66" s="1">
        <v>150.23</v>
      </c>
    </row>
    <row r="67" spans="1:18" ht="12.75">
      <c r="A67" s="5"/>
      <c r="B67" s="5"/>
      <c r="C67" s="5"/>
      <c r="D67" s="21"/>
      <c r="E67" s="35"/>
      <c r="F67" s="24"/>
      <c r="G67" s="5"/>
      <c r="H67" s="20"/>
      <c r="I67" s="21"/>
      <c r="J67" s="5"/>
      <c r="K67" s="20"/>
      <c r="L67" s="22"/>
      <c r="M67" s="25"/>
      <c r="N67" s="25"/>
      <c r="O67" s="25"/>
      <c r="P67" s="19"/>
      <c r="Q67" s="6"/>
      <c r="R67" s="72"/>
    </row>
    <row r="68" spans="2:18" ht="12.75">
      <c r="B68" s="18" t="s">
        <v>11</v>
      </c>
      <c r="C68" s="30" t="s">
        <v>88</v>
      </c>
      <c r="D68" s="32"/>
      <c r="E68" s="132" t="s">
        <v>10</v>
      </c>
      <c r="F68" s="132"/>
      <c r="G68" s="30" t="s">
        <v>87</v>
      </c>
      <c r="H68" s="30"/>
      <c r="I68" s="31"/>
      <c r="J68" s="2"/>
      <c r="K68" s="131" t="s">
        <v>9</v>
      </c>
      <c r="L68" s="131"/>
      <c r="M68" s="29" t="s">
        <v>59</v>
      </c>
      <c r="N68" s="8"/>
      <c r="R68" s="6"/>
    </row>
    <row r="69" spans="2:18" ht="12.75">
      <c r="B69" s="5"/>
      <c r="C69" s="30"/>
      <c r="D69" s="32"/>
      <c r="E69" s="36"/>
      <c r="F69" s="3"/>
      <c r="G69" s="30" t="s">
        <v>58</v>
      </c>
      <c r="H69" s="30"/>
      <c r="I69" s="31"/>
      <c r="J69" s="2"/>
      <c r="K69" s="1"/>
      <c r="L69" s="10" t="s">
        <v>17</v>
      </c>
      <c r="M69" s="29" t="s">
        <v>161</v>
      </c>
      <c r="R69" s="40"/>
    </row>
    <row r="70" spans="2:18" ht="12.75">
      <c r="B70" s="5"/>
      <c r="C70" s="30"/>
      <c r="D70" s="32"/>
      <c r="E70" s="36"/>
      <c r="F70" s="3"/>
      <c r="G70" s="30" t="s">
        <v>57</v>
      </c>
      <c r="H70" s="30"/>
      <c r="I70" s="31"/>
      <c r="J70" s="2"/>
      <c r="K70" s="1"/>
      <c r="L70" s="10"/>
      <c r="M70" s="29"/>
      <c r="R70" s="40"/>
    </row>
    <row r="71" spans="2:18" ht="12.75">
      <c r="B71" s="5"/>
      <c r="C71" s="30"/>
      <c r="D71" s="32"/>
      <c r="E71" s="36"/>
      <c r="F71" s="3"/>
      <c r="G71" s="30"/>
      <c r="H71" s="30"/>
      <c r="I71" s="31"/>
      <c r="J71" s="2"/>
      <c r="K71" s="1"/>
      <c r="L71" s="10"/>
      <c r="M71" s="29"/>
      <c r="R71" s="40"/>
    </row>
    <row r="72" spans="2:18" ht="12.75">
      <c r="B72" s="5"/>
      <c r="C72" s="30"/>
      <c r="D72" s="32"/>
      <c r="E72" s="78"/>
      <c r="F72" s="83"/>
      <c r="G72" s="49" t="s">
        <v>29</v>
      </c>
      <c r="H72" s="30"/>
      <c r="I72" s="31"/>
      <c r="J72" s="77"/>
      <c r="K72" s="31"/>
      <c r="L72" s="10"/>
      <c r="M72" s="29"/>
      <c r="N72" s="15"/>
      <c r="R72" s="54"/>
    </row>
    <row r="73" spans="2:18" ht="12.75">
      <c r="B73" s="5"/>
      <c r="C73" s="30"/>
      <c r="D73" s="32"/>
      <c r="E73" s="78"/>
      <c r="F73" s="83"/>
      <c r="G73" s="30"/>
      <c r="H73" s="30"/>
      <c r="I73" s="31"/>
      <c r="J73" s="77"/>
      <c r="K73" s="31"/>
      <c r="L73" s="10"/>
      <c r="M73" s="29"/>
      <c r="N73" s="15"/>
      <c r="R73" s="79"/>
    </row>
    <row r="74" spans="1:18" ht="12.75">
      <c r="A74" s="118" t="s">
        <v>0</v>
      </c>
      <c r="B74" s="119"/>
      <c r="C74" s="119"/>
      <c r="D74" s="119"/>
      <c r="E74" s="119"/>
      <c r="F74" s="120"/>
      <c r="G74" s="118" t="s">
        <v>1</v>
      </c>
      <c r="H74" s="119"/>
      <c r="I74" s="119"/>
      <c r="J74" s="119"/>
      <c r="K74" s="119"/>
      <c r="L74" s="120"/>
      <c r="M74" s="118" t="s">
        <v>2</v>
      </c>
      <c r="N74" s="119"/>
      <c r="O74" s="119"/>
      <c r="P74" s="119"/>
      <c r="Q74" s="120"/>
      <c r="R74" s="73" t="s">
        <v>52</v>
      </c>
    </row>
    <row r="75" spans="1:18" ht="12.75">
      <c r="A75" s="112" t="s">
        <v>18</v>
      </c>
      <c r="B75" s="112" t="s">
        <v>3</v>
      </c>
      <c r="C75" s="112" t="s">
        <v>21</v>
      </c>
      <c r="D75" s="112" t="s">
        <v>4</v>
      </c>
      <c r="E75" s="128" t="s">
        <v>5</v>
      </c>
      <c r="F75" s="114" t="s">
        <v>13</v>
      </c>
      <c r="G75" s="123" t="s">
        <v>6</v>
      </c>
      <c r="H75" s="124"/>
      <c r="I75" s="125"/>
      <c r="J75" s="123" t="s">
        <v>7</v>
      </c>
      <c r="K75" s="124"/>
      <c r="L75" s="125"/>
      <c r="M75" s="126" t="s">
        <v>14</v>
      </c>
      <c r="N75" s="126" t="s">
        <v>15</v>
      </c>
      <c r="O75" s="126" t="s">
        <v>16</v>
      </c>
      <c r="P75" s="116" t="s">
        <v>12</v>
      </c>
      <c r="Q75" s="121" t="s">
        <v>8</v>
      </c>
      <c r="R75" s="74" t="s">
        <v>53</v>
      </c>
    </row>
    <row r="76" spans="1:18" ht="12.75">
      <c r="A76" s="113"/>
      <c r="B76" s="113"/>
      <c r="C76" s="113"/>
      <c r="D76" s="113"/>
      <c r="E76" s="129"/>
      <c r="F76" s="115"/>
      <c r="G76" s="46">
        <v>1</v>
      </c>
      <c r="H76" s="46">
        <v>2</v>
      </c>
      <c r="I76" s="46">
        <v>3</v>
      </c>
      <c r="J76" s="46">
        <v>1</v>
      </c>
      <c r="K76" s="46">
        <v>2</v>
      </c>
      <c r="L76" s="46">
        <v>3</v>
      </c>
      <c r="M76" s="127"/>
      <c r="N76" s="127"/>
      <c r="O76" s="127"/>
      <c r="P76" s="117"/>
      <c r="Q76" s="122"/>
      <c r="R76" s="75" t="s">
        <v>54</v>
      </c>
    </row>
    <row r="77" spans="1:18" ht="12.75">
      <c r="A77" s="109" t="s">
        <v>24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  <c r="R77" s="86" t="s">
        <v>55</v>
      </c>
    </row>
    <row r="78" spans="1:18" ht="12.75">
      <c r="A78" s="11">
        <v>33</v>
      </c>
      <c r="B78" s="52" t="s">
        <v>31</v>
      </c>
      <c r="C78" s="33">
        <v>38578</v>
      </c>
      <c r="D78" s="12" t="s">
        <v>30</v>
      </c>
      <c r="E78" s="139">
        <v>107.75</v>
      </c>
      <c r="F78" s="26">
        <f>POWER(10,(0.75194503*(LOG10(E78/175.508)*LOG10(E78/175.508))))</f>
        <v>1.0808291623632964</v>
      </c>
      <c r="G78" s="95">
        <v>100</v>
      </c>
      <c r="H78" s="96" t="s">
        <v>129</v>
      </c>
      <c r="I78" s="97" t="s">
        <v>129</v>
      </c>
      <c r="J78" s="95">
        <v>120</v>
      </c>
      <c r="K78" s="96" t="s">
        <v>131</v>
      </c>
      <c r="L78" s="93">
        <v>0</v>
      </c>
      <c r="M78" s="42">
        <f>MAX(G78,H78:I78)</f>
        <v>100</v>
      </c>
      <c r="N78" s="42">
        <f>MAX(J78,K78,L78)</f>
        <v>120</v>
      </c>
      <c r="O78" s="42">
        <f>M78+N78</f>
        <v>220</v>
      </c>
      <c r="P78" s="23" t="s">
        <v>109</v>
      </c>
      <c r="Q78" s="140">
        <f>O78*F78</f>
        <v>237.7824157199252</v>
      </c>
      <c r="R78" s="80" t="s">
        <v>147</v>
      </c>
    </row>
    <row r="79" spans="1:18" ht="12.75">
      <c r="A79" s="11">
        <v>15</v>
      </c>
      <c r="B79" s="52" t="s">
        <v>71</v>
      </c>
      <c r="C79" s="33">
        <v>38602</v>
      </c>
      <c r="D79" s="12" t="s">
        <v>36</v>
      </c>
      <c r="E79" s="139">
        <v>82.25</v>
      </c>
      <c r="F79" s="26">
        <f>POWER(10,(0.75194503*(LOG10(E79/175.508)*LOG10(E79/175.508))))</f>
        <v>1.20634343834032</v>
      </c>
      <c r="G79" s="95">
        <v>70</v>
      </c>
      <c r="H79" s="98">
        <v>76</v>
      </c>
      <c r="I79" s="97" t="s">
        <v>127</v>
      </c>
      <c r="J79" s="95">
        <v>85</v>
      </c>
      <c r="K79" s="98">
        <v>90</v>
      </c>
      <c r="L79" s="98">
        <v>92</v>
      </c>
      <c r="M79" s="42">
        <f>MAX(G79,H79:I79)</f>
        <v>76</v>
      </c>
      <c r="N79" s="42">
        <f>MAX(J79,K79,L79)</f>
        <v>92</v>
      </c>
      <c r="O79" s="42">
        <f>M79+N79</f>
        <v>168</v>
      </c>
      <c r="P79" s="23" t="s">
        <v>110</v>
      </c>
      <c r="Q79" s="140">
        <f>O79*F79</f>
        <v>202.66569764117375</v>
      </c>
      <c r="R79" s="80"/>
    </row>
    <row r="80" spans="1:18" ht="12.75">
      <c r="A80" s="11">
        <v>38</v>
      </c>
      <c r="B80" s="52" t="s">
        <v>72</v>
      </c>
      <c r="C80" s="33">
        <v>38196</v>
      </c>
      <c r="D80" s="12" t="s">
        <v>36</v>
      </c>
      <c r="E80" s="139">
        <v>91.8</v>
      </c>
      <c r="F80" s="26">
        <f>POWER(10,(0.75194503*(LOG10(E80/175.508)*LOG10(E80/175.508))))</f>
        <v>1.1470079913225022</v>
      </c>
      <c r="G80" s="95">
        <v>51</v>
      </c>
      <c r="H80" s="98">
        <v>56</v>
      </c>
      <c r="I80" s="99">
        <v>58</v>
      </c>
      <c r="J80" s="95">
        <v>69</v>
      </c>
      <c r="K80" s="96" t="s">
        <v>125</v>
      </c>
      <c r="L80" s="98">
        <v>74</v>
      </c>
      <c r="M80" s="42">
        <f>MAX(G80,H80:I80)</f>
        <v>58</v>
      </c>
      <c r="N80" s="42">
        <f>MAX(J80,K80,L80)</f>
        <v>74</v>
      </c>
      <c r="O80" s="42">
        <f>M80+N80</f>
        <v>132</v>
      </c>
      <c r="P80" s="23" t="s">
        <v>111</v>
      </c>
      <c r="Q80" s="140">
        <f>O80*F80</f>
        <v>151.4050548545703</v>
      </c>
      <c r="R80" s="80"/>
    </row>
    <row r="81" spans="1:18" ht="12.75">
      <c r="A81" s="109" t="s">
        <v>25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1"/>
      <c r="R81" s="85"/>
    </row>
    <row r="82" spans="1:18" ht="12.75">
      <c r="A82" s="11">
        <v>1</v>
      </c>
      <c r="B82" s="52" t="s">
        <v>97</v>
      </c>
      <c r="C82" s="33">
        <v>37214</v>
      </c>
      <c r="D82" s="12" t="s">
        <v>30</v>
      </c>
      <c r="E82" s="139">
        <v>62.2</v>
      </c>
      <c r="F82" s="26">
        <f>POWER(10,(0.75194503*(LOG10(E82/175.508)*LOG10(E82/175.508))))</f>
        <v>1.4210581760747354</v>
      </c>
      <c r="G82" s="95">
        <v>71</v>
      </c>
      <c r="H82" s="96" t="s">
        <v>128</v>
      </c>
      <c r="I82" s="99">
        <v>76</v>
      </c>
      <c r="J82" s="95">
        <v>90</v>
      </c>
      <c r="K82" s="98">
        <v>95</v>
      </c>
      <c r="L82" s="96" t="s">
        <v>130</v>
      </c>
      <c r="M82" s="42">
        <f>MAX(G82,H82:I82)</f>
        <v>76</v>
      </c>
      <c r="N82" s="42">
        <f>MAX(J82,K82,L82)</f>
        <v>95</v>
      </c>
      <c r="O82" s="42">
        <f>M82+N82</f>
        <v>171</v>
      </c>
      <c r="P82" s="23" t="s">
        <v>109</v>
      </c>
      <c r="Q82" s="140">
        <f>O82*F82</f>
        <v>243.00094810877974</v>
      </c>
      <c r="R82" s="80" t="s">
        <v>148</v>
      </c>
    </row>
    <row r="83" spans="1:18" ht="12.75">
      <c r="A83" s="11">
        <v>10</v>
      </c>
      <c r="B83" s="16" t="s">
        <v>93</v>
      </c>
      <c r="C83" s="33">
        <v>37640</v>
      </c>
      <c r="D83" s="12" t="s">
        <v>92</v>
      </c>
      <c r="E83" s="139">
        <v>64.85</v>
      </c>
      <c r="F83" s="26">
        <f>POWER(10,(0.75194503*(LOG10(E83/175.508)*LOG10(E83/175.508))))</f>
        <v>1.3822369143985087</v>
      </c>
      <c r="G83" s="95">
        <v>65</v>
      </c>
      <c r="H83" s="96" t="s">
        <v>107</v>
      </c>
      <c r="I83" s="97" t="s">
        <v>107</v>
      </c>
      <c r="J83" s="95">
        <v>70</v>
      </c>
      <c r="K83" s="98">
        <v>77</v>
      </c>
      <c r="L83" s="98">
        <v>82</v>
      </c>
      <c r="M83" s="42">
        <f>MAX(G83,H83:I83)</f>
        <v>65</v>
      </c>
      <c r="N83" s="42">
        <f>MAX(J83,K83,L83)</f>
        <v>82</v>
      </c>
      <c r="O83" s="42">
        <f>M83+N83</f>
        <v>147</v>
      </c>
      <c r="P83" s="23" t="s">
        <v>110</v>
      </c>
      <c r="Q83" s="140">
        <f>O83*F83</f>
        <v>203.18882641658078</v>
      </c>
      <c r="R83" s="80"/>
    </row>
    <row r="84" spans="1:18" ht="12.75">
      <c r="A84" s="11">
        <v>13</v>
      </c>
      <c r="B84" s="52" t="s">
        <v>94</v>
      </c>
      <c r="C84" s="33">
        <v>37854</v>
      </c>
      <c r="D84" s="12" t="s">
        <v>92</v>
      </c>
      <c r="E84" s="139">
        <v>87.15</v>
      </c>
      <c r="F84" s="26">
        <f>POWER(10,(0.75194503*(LOG10(E84/175.508)*LOG10(E84/175.508))))</f>
        <v>1.1735598723953058</v>
      </c>
      <c r="G84" s="95">
        <v>70</v>
      </c>
      <c r="H84" s="96" t="s">
        <v>126</v>
      </c>
      <c r="I84" s="99">
        <v>75</v>
      </c>
      <c r="J84" s="95">
        <v>80</v>
      </c>
      <c r="K84" s="98">
        <v>86</v>
      </c>
      <c r="L84" s="98">
        <v>91</v>
      </c>
      <c r="M84" s="42">
        <f>MAX(G84,H84:I84)</f>
        <v>75</v>
      </c>
      <c r="N84" s="42">
        <f>MAX(J84,K84,L84)</f>
        <v>91</v>
      </c>
      <c r="O84" s="42">
        <f>M84+N84</f>
        <v>166</v>
      </c>
      <c r="P84" s="23" t="s">
        <v>111</v>
      </c>
      <c r="Q84" s="140">
        <f>O84*F84</f>
        <v>194.81093881762075</v>
      </c>
      <c r="R84" s="80"/>
    </row>
    <row r="85" spans="1:18" ht="12.75">
      <c r="A85" s="5"/>
      <c r="B85" s="5"/>
      <c r="C85" s="5"/>
      <c r="D85" s="21"/>
      <c r="E85" s="141"/>
      <c r="F85" s="24"/>
      <c r="G85" s="5"/>
      <c r="H85" s="22"/>
      <c r="I85" s="21"/>
      <c r="J85" s="5"/>
      <c r="K85" s="22"/>
      <c r="L85" s="22"/>
      <c r="M85" s="21"/>
      <c r="N85" s="21"/>
      <c r="O85" s="21"/>
      <c r="P85" s="19"/>
      <c r="Q85" s="79"/>
      <c r="R85" s="47"/>
    </row>
    <row r="86" spans="2:18" ht="12.75">
      <c r="B86" s="1" t="s">
        <v>11</v>
      </c>
      <c r="C86" s="30" t="s">
        <v>88</v>
      </c>
      <c r="D86" s="32"/>
      <c r="E86" s="142" t="s">
        <v>10</v>
      </c>
      <c r="F86" s="142"/>
      <c r="G86" s="30" t="s">
        <v>87</v>
      </c>
      <c r="H86" s="30"/>
      <c r="I86" s="31"/>
      <c r="J86" s="77"/>
      <c r="K86" s="131" t="s">
        <v>9</v>
      </c>
      <c r="L86" s="131"/>
      <c r="M86" s="29" t="s">
        <v>59</v>
      </c>
      <c r="N86" s="8"/>
      <c r="R86" s="71"/>
    </row>
    <row r="87" spans="2:18" ht="12.75">
      <c r="B87" s="1"/>
      <c r="C87" s="30"/>
      <c r="D87" s="32"/>
      <c r="E87" s="143"/>
      <c r="F87" s="143"/>
      <c r="G87" s="30" t="s">
        <v>57</v>
      </c>
      <c r="H87" s="30"/>
      <c r="I87" s="31"/>
      <c r="J87" s="77"/>
      <c r="K87" s="18"/>
      <c r="L87" s="10" t="s">
        <v>17</v>
      </c>
      <c r="M87" s="29" t="s">
        <v>66</v>
      </c>
      <c r="N87" s="8"/>
      <c r="R87" s="71"/>
    </row>
    <row r="88" spans="2:18" ht="12.75">
      <c r="B88" s="1"/>
      <c r="C88" s="30"/>
      <c r="D88" s="32"/>
      <c r="E88" s="143"/>
      <c r="F88" s="143"/>
      <c r="G88" s="30" t="s">
        <v>58</v>
      </c>
      <c r="H88" s="30"/>
      <c r="I88" s="31"/>
      <c r="J88" s="77"/>
      <c r="K88" s="18"/>
      <c r="L88" s="10"/>
      <c r="M88" s="29"/>
      <c r="N88" s="8"/>
      <c r="R88" s="71"/>
    </row>
    <row r="89" spans="2:18" ht="12.75">
      <c r="B89" s="1"/>
      <c r="C89" s="30"/>
      <c r="D89" s="32"/>
      <c r="E89" s="48"/>
      <c r="F89" s="48"/>
      <c r="G89" s="30"/>
      <c r="H89" s="30"/>
      <c r="I89" s="31"/>
      <c r="J89" s="2"/>
      <c r="K89" s="18"/>
      <c r="L89" s="10"/>
      <c r="M89" s="29"/>
      <c r="N89" s="8"/>
      <c r="R89" s="71"/>
    </row>
    <row r="90" spans="2:18" ht="12.75">
      <c r="B90" s="1"/>
      <c r="C90" s="30"/>
      <c r="D90" s="32"/>
      <c r="E90" s="48"/>
      <c r="F90" s="48"/>
      <c r="G90" s="49" t="s">
        <v>48</v>
      </c>
      <c r="H90" s="30"/>
      <c r="I90" s="31"/>
      <c r="J90" s="2"/>
      <c r="K90" s="18"/>
      <c r="L90" s="10"/>
      <c r="M90" s="29"/>
      <c r="N90" s="8"/>
      <c r="R90" s="6"/>
    </row>
    <row r="91" spans="2:18" ht="12.75">
      <c r="B91" s="1"/>
      <c r="C91" s="30"/>
      <c r="D91" s="32"/>
      <c r="E91" s="48"/>
      <c r="F91" s="48"/>
      <c r="G91" s="30"/>
      <c r="H91" s="30"/>
      <c r="I91" s="31"/>
      <c r="J91" s="2"/>
      <c r="K91" s="18"/>
      <c r="L91" s="10"/>
      <c r="M91" s="29"/>
      <c r="N91" s="8"/>
      <c r="R91" s="76"/>
    </row>
    <row r="92" spans="1:19" ht="12.75">
      <c r="A92" s="118" t="s">
        <v>0</v>
      </c>
      <c r="B92" s="119"/>
      <c r="C92" s="119"/>
      <c r="D92" s="119"/>
      <c r="E92" s="119"/>
      <c r="F92" s="120"/>
      <c r="G92" s="118" t="s">
        <v>1</v>
      </c>
      <c r="H92" s="119"/>
      <c r="I92" s="119"/>
      <c r="J92" s="119"/>
      <c r="K92" s="119"/>
      <c r="L92" s="120"/>
      <c r="M92" s="118" t="s">
        <v>2</v>
      </c>
      <c r="N92" s="119"/>
      <c r="O92" s="119"/>
      <c r="P92" s="119"/>
      <c r="Q92" s="120"/>
      <c r="R92" s="73" t="s">
        <v>52</v>
      </c>
      <c r="S92" s="63"/>
    </row>
    <row r="93" spans="1:18" ht="12.75">
      <c r="A93" s="112" t="s">
        <v>18</v>
      </c>
      <c r="B93" s="112" t="s">
        <v>3</v>
      </c>
      <c r="C93" s="112" t="s">
        <v>21</v>
      </c>
      <c r="D93" s="112" t="s">
        <v>4</v>
      </c>
      <c r="E93" s="128" t="s">
        <v>5</v>
      </c>
      <c r="F93" s="114" t="s">
        <v>13</v>
      </c>
      <c r="G93" s="123" t="s">
        <v>6</v>
      </c>
      <c r="H93" s="124"/>
      <c r="I93" s="125"/>
      <c r="J93" s="123" t="s">
        <v>7</v>
      </c>
      <c r="K93" s="124"/>
      <c r="L93" s="125"/>
      <c r="M93" s="126" t="s">
        <v>14</v>
      </c>
      <c r="N93" s="126" t="s">
        <v>15</v>
      </c>
      <c r="O93" s="126" t="s">
        <v>16</v>
      </c>
      <c r="P93" s="116" t="s">
        <v>12</v>
      </c>
      <c r="Q93" s="121" t="s">
        <v>8</v>
      </c>
      <c r="R93" s="74" t="s">
        <v>53</v>
      </c>
    </row>
    <row r="94" spans="1:18" ht="12.75">
      <c r="A94" s="113"/>
      <c r="B94" s="113"/>
      <c r="C94" s="113"/>
      <c r="D94" s="113"/>
      <c r="E94" s="129"/>
      <c r="F94" s="115"/>
      <c r="G94" s="46">
        <v>1</v>
      </c>
      <c r="H94" s="46">
        <v>2</v>
      </c>
      <c r="I94" s="46">
        <v>3</v>
      </c>
      <c r="J94" s="46">
        <v>1</v>
      </c>
      <c r="K94" s="46">
        <v>2</v>
      </c>
      <c r="L94" s="46">
        <v>3</v>
      </c>
      <c r="M94" s="127"/>
      <c r="N94" s="127"/>
      <c r="O94" s="127"/>
      <c r="P94" s="117"/>
      <c r="Q94" s="122"/>
      <c r="R94" s="75" t="s">
        <v>54</v>
      </c>
    </row>
    <row r="95" spans="1:18" ht="12.75">
      <c r="A95" s="109" t="s">
        <v>28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1"/>
      <c r="R95" s="86" t="s">
        <v>55</v>
      </c>
    </row>
    <row r="96" spans="1:18" ht="12.75">
      <c r="A96" s="50">
        <v>28</v>
      </c>
      <c r="B96" s="52" t="s">
        <v>49</v>
      </c>
      <c r="C96" s="33">
        <v>35842</v>
      </c>
      <c r="D96" s="42" t="s">
        <v>30</v>
      </c>
      <c r="E96" s="81">
        <v>90.15</v>
      </c>
      <c r="F96" s="51">
        <f aca="true" t="shared" si="0" ref="F96:F105">POWER(10,(0.75194503*(LOG10(E96/175.508)*LOG10(E96/175.508))))</f>
        <v>1.1559717608607678</v>
      </c>
      <c r="G96" s="99">
        <v>112</v>
      </c>
      <c r="H96" s="99">
        <v>118</v>
      </c>
      <c r="I96" s="97" t="s">
        <v>134</v>
      </c>
      <c r="J96" s="102">
        <v>143</v>
      </c>
      <c r="K96" s="95">
        <v>149</v>
      </c>
      <c r="L96" s="99">
        <v>153</v>
      </c>
      <c r="M96" s="94">
        <f>MAX(G96,H96:I96)</f>
        <v>118</v>
      </c>
      <c r="N96" s="94">
        <f>MAX(J96,K96,L96)</f>
        <v>153</v>
      </c>
      <c r="O96" s="94">
        <f>M96+N96</f>
        <v>271</v>
      </c>
      <c r="P96" s="23" t="s">
        <v>109</v>
      </c>
      <c r="Q96" s="17">
        <f aca="true" t="shared" si="1" ref="Q96:Q105">O96*F96</f>
        <v>313.2683471932681</v>
      </c>
      <c r="R96" s="80" t="s">
        <v>146</v>
      </c>
    </row>
    <row r="97" spans="1:18" ht="12.75">
      <c r="A97" s="50">
        <v>14</v>
      </c>
      <c r="B97" s="52" t="s">
        <v>47</v>
      </c>
      <c r="C97" s="33">
        <v>32524</v>
      </c>
      <c r="D97" s="42" t="s">
        <v>30</v>
      </c>
      <c r="E97" s="81">
        <v>88.8</v>
      </c>
      <c r="F97" s="51">
        <f t="shared" si="0"/>
        <v>1.1636724880599159</v>
      </c>
      <c r="G97" s="99">
        <v>107</v>
      </c>
      <c r="H97" s="99">
        <v>112</v>
      </c>
      <c r="I97" s="97" t="s">
        <v>133</v>
      </c>
      <c r="J97" s="102">
        <v>130</v>
      </c>
      <c r="K97" s="97" t="s">
        <v>136</v>
      </c>
      <c r="L97" s="99">
        <v>136</v>
      </c>
      <c r="M97" s="94">
        <f>MAX(G97,H97:I97)</f>
        <v>112</v>
      </c>
      <c r="N97" s="94">
        <f>MAX(J97,K97,L97)</f>
        <v>136</v>
      </c>
      <c r="O97" s="94">
        <f>M97+N97</f>
        <v>248</v>
      </c>
      <c r="P97" s="23" t="s">
        <v>111</v>
      </c>
      <c r="Q97" s="17">
        <f t="shared" si="1"/>
        <v>288.59077703885913</v>
      </c>
      <c r="R97" s="80" t="s">
        <v>145</v>
      </c>
    </row>
    <row r="98" spans="1:18" ht="12.75">
      <c r="A98" s="50">
        <v>22</v>
      </c>
      <c r="B98" s="16" t="s">
        <v>33</v>
      </c>
      <c r="C98" s="33">
        <v>35409</v>
      </c>
      <c r="D98" s="11" t="s">
        <v>30</v>
      </c>
      <c r="E98" s="81">
        <v>96.4</v>
      </c>
      <c r="F98" s="51">
        <f t="shared" si="0"/>
        <v>1.1243913535826238</v>
      </c>
      <c r="G98" s="99">
        <v>110</v>
      </c>
      <c r="H98" s="97" t="s">
        <v>133</v>
      </c>
      <c r="I98" s="95">
        <v>115</v>
      </c>
      <c r="J98" s="102">
        <v>137</v>
      </c>
      <c r="K98" s="95">
        <v>142</v>
      </c>
      <c r="L98" s="97" t="s">
        <v>137</v>
      </c>
      <c r="M98" s="94">
        <f>MAX(G98,H98:I98)</f>
        <v>115</v>
      </c>
      <c r="N98" s="94">
        <f>MAX(J98,K98,L98)</f>
        <v>142</v>
      </c>
      <c r="O98" s="94">
        <f>M98+N98</f>
        <v>257</v>
      </c>
      <c r="P98" s="23" t="s">
        <v>110</v>
      </c>
      <c r="Q98" s="17">
        <f t="shared" si="1"/>
        <v>288.9685778707343</v>
      </c>
      <c r="R98" s="80" t="s">
        <v>144</v>
      </c>
    </row>
    <row r="99" spans="1:18" ht="12.75">
      <c r="A99" s="50">
        <v>29</v>
      </c>
      <c r="B99" s="52" t="s">
        <v>95</v>
      </c>
      <c r="C99" s="33">
        <v>32318</v>
      </c>
      <c r="D99" s="42" t="s">
        <v>92</v>
      </c>
      <c r="E99" s="81">
        <v>91.4</v>
      </c>
      <c r="F99" s="51">
        <f t="shared" si="0"/>
        <v>1.149137203924058</v>
      </c>
      <c r="G99" s="99">
        <v>97</v>
      </c>
      <c r="H99" s="99">
        <v>102</v>
      </c>
      <c r="I99" s="97" t="s">
        <v>129</v>
      </c>
      <c r="J99" s="102">
        <v>125</v>
      </c>
      <c r="K99" s="95">
        <v>131</v>
      </c>
      <c r="L99" s="97" t="s">
        <v>136</v>
      </c>
      <c r="M99" s="94">
        <f>MAX(G99,H99:I99)</f>
        <v>102</v>
      </c>
      <c r="N99" s="94">
        <f>MAX(J99,K99,L99)</f>
        <v>131</v>
      </c>
      <c r="O99" s="94">
        <f>M99+N99</f>
        <v>233</v>
      </c>
      <c r="P99" s="23">
        <v>4</v>
      </c>
      <c r="Q99" s="17">
        <f t="shared" si="1"/>
        <v>267.7489685143055</v>
      </c>
      <c r="R99" s="80"/>
    </row>
    <row r="100" spans="1:19" ht="12.75">
      <c r="A100" s="109" t="s">
        <v>27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1"/>
      <c r="R100" s="86"/>
      <c r="S100" s="151" t="s">
        <v>160</v>
      </c>
    </row>
    <row r="101" spans="1:19" ht="12.75">
      <c r="A101" s="50">
        <v>27</v>
      </c>
      <c r="B101" s="16" t="s">
        <v>38</v>
      </c>
      <c r="C101" s="17">
        <v>1962</v>
      </c>
      <c r="D101" s="11" t="s">
        <v>39</v>
      </c>
      <c r="E101" s="81">
        <v>57.5</v>
      </c>
      <c r="F101" s="81">
        <f>POWER(10,(0.75194503*(LOG10(E101/175.508)*LOG10(E101/175.508))))</f>
        <v>1.5017782962760822</v>
      </c>
      <c r="G101" s="99">
        <v>40</v>
      </c>
      <c r="H101" s="99">
        <v>50</v>
      </c>
      <c r="I101" s="97" t="s">
        <v>106</v>
      </c>
      <c r="J101" s="102">
        <v>50</v>
      </c>
      <c r="K101" s="95">
        <v>60</v>
      </c>
      <c r="L101" s="97" t="s">
        <v>135</v>
      </c>
      <c r="M101" s="94">
        <f>MAX(G101,H101:I101)</f>
        <v>50</v>
      </c>
      <c r="N101" s="94">
        <f>MAX(J101,K101,L101)</f>
        <v>60</v>
      </c>
      <c r="O101" s="94">
        <f>M101+N101</f>
        <v>110</v>
      </c>
      <c r="P101" s="23">
        <v>4</v>
      </c>
      <c r="Q101" s="17">
        <f>O101*F101</f>
        <v>165.19561259036905</v>
      </c>
      <c r="R101" s="80"/>
      <c r="S101" s="1">
        <v>245.81</v>
      </c>
    </row>
    <row r="102" spans="1:19" ht="12.75">
      <c r="A102" s="50">
        <v>2</v>
      </c>
      <c r="B102" s="52" t="s">
        <v>37</v>
      </c>
      <c r="C102" s="53">
        <v>28284</v>
      </c>
      <c r="D102" s="42" t="s">
        <v>76</v>
      </c>
      <c r="E102" s="81">
        <v>117.6</v>
      </c>
      <c r="F102" s="81">
        <f>POWER(10,(0.75194503*(LOG10(E102/175.508)*LOG10(E102/175.508))))</f>
        <v>1.0537485901941825</v>
      </c>
      <c r="G102" s="99">
        <v>108</v>
      </c>
      <c r="H102" s="97" t="s">
        <v>132</v>
      </c>
      <c r="I102" s="97" t="s">
        <v>133</v>
      </c>
      <c r="J102" s="102">
        <v>140</v>
      </c>
      <c r="K102" s="95">
        <v>145</v>
      </c>
      <c r="L102" s="97" t="s">
        <v>138</v>
      </c>
      <c r="M102" s="94">
        <f>MAX(G102,H102:I102)</f>
        <v>108</v>
      </c>
      <c r="N102" s="94">
        <f>MAX(J102,K102,L102)</f>
        <v>145</v>
      </c>
      <c r="O102" s="94">
        <f>M102+N102</f>
        <v>253</v>
      </c>
      <c r="P102" s="23" t="s">
        <v>110</v>
      </c>
      <c r="Q102" s="17">
        <f>O102*F102</f>
        <v>266.5983933191282</v>
      </c>
      <c r="R102" s="80" t="s">
        <v>143</v>
      </c>
      <c r="S102" s="1">
        <v>316.99</v>
      </c>
    </row>
    <row r="103" spans="1:19" ht="12.75">
      <c r="A103" s="50">
        <v>19</v>
      </c>
      <c r="B103" s="52" t="s">
        <v>77</v>
      </c>
      <c r="C103" s="53" t="s">
        <v>78</v>
      </c>
      <c r="D103" s="42" t="s">
        <v>76</v>
      </c>
      <c r="E103" s="81">
        <v>104</v>
      </c>
      <c r="F103" s="81">
        <f>POWER(10,(0.75194503*(LOG10(E103/175.508)*LOG10(E103/175.508))))</f>
        <v>1.0935458801035722</v>
      </c>
      <c r="G103" s="99">
        <v>95</v>
      </c>
      <c r="H103" s="99">
        <v>100</v>
      </c>
      <c r="I103" s="95">
        <v>104</v>
      </c>
      <c r="J103" s="98">
        <v>135</v>
      </c>
      <c r="K103" s="95">
        <v>140</v>
      </c>
      <c r="L103" s="99">
        <v>145</v>
      </c>
      <c r="M103" s="94">
        <f>MAX(G103,H103:I103)</f>
        <v>104</v>
      </c>
      <c r="N103" s="94">
        <f>MAX(J103,K103,L103)</f>
        <v>145</v>
      </c>
      <c r="O103" s="94">
        <f>M103+N103</f>
        <v>249</v>
      </c>
      <c r="P103" s="23" t="s">
        <v>109</v>
      </c>
      <c r="Q103" s="17">
        <f>O103*F103</f>
        <v>272.29292414578947</v>
      </c>
      <c r="R103" s="80" t="s">
        <v>142</v>
      </c>
      <c r="S103" s="1">
        <v>335.74</v>
      </c>
    </row>
    <row r="104" spans="1:19" ht="12.75">
      <c r="A104" s="50">
        <v>31</v>
      </c>
      <c r="B104" s="52" t="s">
        <v>96</v>
      </c>
      <c r="C104" s="53">
        <v>31336</v>
      </c>
      <c r="D104" s="42" t="s">
        <v>92</v>
      </c>
      <c r="E104" s="81">
        <v>85.1</v>
      </c>
      <c r="F104" s="81">
        <f>POWER(10,(0.75194503*(LOG10(E104/175.508)*LOG10(E104/175.508))))</f>
        <v>1.1866218680074117</v>
      </c>
      <c r="G104" s="99">
        <v>90</v>
      </c>
      <c r="H104" s="99">
        <v>95</v>
      </c>
      <c r="I104" s="97" t="s">
        <v>130</v>
      </c>
      <c r="J104" s="102">
        <v>110</v>
      </c>
      <c r="K104" s="95">
        <v>116</v>
      </c>
      <c r="L104" s="99">
        <v>122</v>
      </c>
      <c r="M104" s="94">
        <f>MAX(G104,H104:I104)</f>
        <v>95</v>
      </c>
      <c r="N104" s="94">
        <f>MAX(J104,K104,L104)</f>
        <v>122</v>
      </c>
      <c r="O104" s="94">
        <f>M104+N104</f>
        <v>217</v>
      </c>
      <c r="P104" s="23" t="s">
        <v>111</v>
      </c>
      <c r="Q104" s="17">
        <f>O104*F104</f>
        <v>257.49694535760835</v>
      </c>
      <c r="R104" s="80"/>
      <c r="S104" s="1">
        <v>278.87</v>
      </c>
    </row>
    <row r="105" spans="1:19" ht="12.75">
      <c r="A105" s="50">
        <v>61</v>
      </c>
      <c r="B105" s="52" t="s">
        <v>35</v>
      </c>
      <c r="C105" s="33">
        <v>30049</v>
      </c>
      <c r="D105" s="42" t="s">
        <v>30</v>
      </c>
      <c r="E105" s="81">
        <v>101.55</v>
      </c>
      <c r="F105" s="81">
        <f t="shared" si="0"/>
        <v>1.1026970055976955</v>
      </c>
      <c r="G105" s="99">
        <v>60</v>
      </c>
      <c r="H105" s="99">
        <v>70</v>
      </c>
      <c r="I105" s="97" t="s">
        <v>128</v>
      </c>
      <c r="J105" s="102">
        <v>90</v>
      </c>
      <c r="K105" s="95">
        <v>95</v>
      </c>
      <c r="L105" s="97" t="s">
        <v>130</v>
      </c>
      <c r="M105" s="94">
        <f>MAX(G105,H105:I105)</f>
        <v>70</v>
      </c>
      <c r="N105" s="94">
        <f>MAX(J105,K105,L105)</f>
        <v>95</v>
      </c>
      <c r="O105" s="94">
        <f>M105+N105</f>
        <v>165</v>
      </c>
      <c r="P105" s="23">
        <v>5</v>
      </c>
      <c r="Q105" s="17">
        <f t="shared" si="1"/>
        <v>181.94500592361976</v>
      </c>
      <c r="R105" s="80" t="s">
        <v>141</v>
      </c>
      <c r="S105" s="1">
        <v>204.14</v>
      </c>
    </row>
    <row r="106" spans="1:18" ht="12.75">
      <c r="A106" s="63"/>
      <c r="B106" s="5"/>
      <c r="C106" s="29"/>
      <c r="D106" s="64"/>
      <c r="E106" s="58"/>
      <c r="F106" s="58"/>
      <c r="G106" s="29"/>
      <c r="H106" s="29"/>
      <c r="I106" s="32"/>
      <c r="J106" s="20"/>
      <c r="K106" s="65"/>
      <c r="L106" s="66"/>
      <c r="M106" s="29"/>
      <c r="N106" s="8"/>
      <c r="O106" s="63"/>
      <c r="P106" s="67"/>
      <c r="Q106" s="63"/>
      <c r="R106" s="72"/>
    </row>
    <row r="107" spans="2:18" ht="12.75">
      <c r="B107" s="1" t="s">
        <v>11</v>
      </c>
      <c r="C107" s="30" t="s">
        <v>88</v>
      </c>
      <c r="D107" s="32"/>
      <c r="E107" s="132" t="s">
        <v>10</v>
      </c>
      <c r="F107" s="132"/>
      <c r="G107" s="30"/>
      <c r="H107" s="30" t="s">
        <v>87</v>
      </c>
      <c r="I107" s="31"/>
      <c r="J107" s="2"/>
      <c r="K107" s="131" t="s">
        <v>9</v>
      </c>
      <c r="L107" s="131"/>
      <c r="M107" s="29"/>
      <c r="N107" s="8" t="s">
        <v>59</v>
      </c>
      <c r="R107" s="72"/>
    </row>
    <row r="108" spans="2:18" ht="12.75">
      <c r="B108" s="1"/>
      <c r="C108" s="30"/>
      <c r="D108" s="32"/>
      <c r="E108" s="48"/>
      <c r="F108" s="48"/>
      <c r="G108" s="30" t="s">
        <v>58</v>
      </c>
      <c r="H108" s="30"/>
      <c r="I108" s="31"/>
      <c r="J108" s="2"/>
      <c r="K108" s="18"/>
      <c r="L108" s="10" t="s">
        <v>17</v>
      </c>
      <c r="M108" s="29"/>
      <c r="N108" s="8" t="s">
        <v>67</v>
      </c>
      <c r="R108" s="72"/>
    </row>
    <row r="109" spans="2:18" ht="12.75">
      <c r="B109" s="1"/>
      <c r="C109" s="30"/>
      <c r="D109" s="32"/>
      <c r="E109" s="48"/>
      <c r="F109" s="48"/>
      <c r="G109" s="30" t="s">
        <v>57</v>
      </c>
      <c r="H109" s="30"/>
      <c r="I109" s="31"/>
      <c r="J109" s="2"/>
      <c r="K109" s="18"/>
      <c r="L109" s="10"/>
      <c r="M109" s="29"/>
      <c r="N109" s="8"/>
      <c r="R109" s="72"/>
    </row>
    <row r="110" spans="1:18" ht="12.75">
      <c r="A110" s="144"/>
      <c r="B110" s="144" t="s">
        <v>19</v>
      </c>
      <c r="C110" s="144"/>
      <c r="F110" s="9"/>
      <c r="K110" s="31"/>
      <c r="R110" s="76"/>
    </row>
    <row r="111" spans="1:18" ht="12.75">
      <c r="A111" s="145" t="s">
        <v>12</v>
      </c>
      <c r="B111" s="145" t="s">
        <v>3</v>
      </c>
      <c r="C111" s="145" t="s">
        <v>8</v>
      </c>
      <c r="R111" s="6"/>
    </row>
    <row r="112" spans="1:18" ht="12.75">
      <c r="A112" s="145">
        <v>1</v>
      </c>
      <c r="B112" s="146" t="s">
        <v>75</v>
      </c>
      <c r="C112" s="147">
        <v>176.9380491731159</v>
      </c>
      <c r="D112" s="38"/>
      <c r="E112" s="39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R112" s="6"/>
    </row>
    <row r="113" spans="1:18" ht="12.75">
      <c r="A113" s="145">
        <v>2</v>
      </c>
      <c r="B113" s="146" t="s">
        <v>51</v>
      </c>
      <c r="C113" s="147">
        <v>175.42684909785382</v>
      </c>
      <c r="D113" s="38"/>
      <c r="E113" s="39"/>
      <c r="R113" s="6"/>
    </row>
    <row r="114" spans="1:18" ht="12.75">
      <c r="A114" s="145">
        <v>3</v>
      </c>
      <c r="B114" s="146" t="s">
        <v>73</v>
      </c>
      <c r="C114" s="147">
        <v>148.3119387255947</v>
      </c>
      <c r="D114" s="38"/>
      <c r="E114" s="39"/>
      <c r="R114" s="76"/>
    </row>
    <row r="115" spans="1:18" ht="12.75">
      <c r="A115" s="1">
        <v>4</v>
      </c>
      <c r="B115" s="5" t="s">
        <v>45</v>
      </c>
      <c r="C115" s="6">
        <v>143.5322409462023</v>
      </c>
      <c r="D115" s="38"/>
      <c r="E115" s="39"/>
      <c r="R115" s="76"/>
    </row>
    <row r="116" spans="1:18" ht="12.75">
      <c r="A116" s="1">
        <v>5</v>
      </c>
      <c r="B116" s="5" t="s">
        <v>66</v>
      </c>
      <c r="C116" s="6">
        <v>135.0171226053092</v>
      </c>
      <c r="D116" s="38"/>
      <c r="E116" s="39"/>
      <c r="R116" s="76"/>
    </row>
    <row r="117" spans="1:18" ht="12.75">
      <c r="A117" s="1">
        <v>6</v>
      </c>
      <c r="B117" s="5" t="s">
        <v>44</v>
      </c>
      <c r="C117" s="6">
        <v>120.76526465880866</v>
      </c>
      <c r="D117" s="38"/>
      <c r="E117" s="39"/>
      <c r="R117" s="76"/>
    </row>
    <row r="118" spans="1:18" ht="12.75">
      <c r="A118" s="1">
        <v>7</v>
      </c>
      <c r="B118" s="5" t="s">
        <v>82</v>
      </c>
      <c r="C118" s="6">
        <v>111.5944438622202</v>
      </c>
      <c r="D118" s="38"/>
      <c r="E118" s="39"/>
      <c r="R118" s="76"/>
    </row>
    <row r="119" spans="1:18" ht="12.75">
      <c r="A119" s="1">
        <v>8</v>
      </c>
      <c r="B119" s="5" t="s">
        <v>74</v>
      </c>
      <c r="C119" s="6">
        <v>109.12464017478818</v>
      </c>
      <c r="D119" s="38"/>
      <c r="E119" s="39"/>
      <c r="R119" s="76"/>
    </row>
    <row r="120" spans="1:18" ht="12.75">
      <c r="A120" s="1">
        <v>9</v>
      </c>
      <c r="B120" s="5" t="s">
        <v>64</v>
      </c>
      <c r="C120" s="6">
        <v>99.92985111942232</v>
      </c>
      <c r="D120" s="38"/>
      <c r="E120" s="39"/>
      <c r="R120" s="76"/>
    </row>
    <row r="121" spans="1:18" ht="12.75">
      <c r="A121" s="1">
        <v>10</v>
      </c>
      <c r="B121" s="5" t="s">
        <v>67</v>
      </c>
      <c r="C121" s="6">
        <v>98.90925632030768</v>
      </c>
      <c r="D121" s="38"/>
      <c r="E121" s="39"/>
      <c r="R121" s="76"/>
    </row>
    <row r="122" spans="1:18" ht="12.75">
      <c r="A122" s="1">
        <v>11</v>
      </c>
      <c r="B122" s="5" t="s">
        <v>83</v>
      </c>
      <c r="C122" s="6">
        <v>97.34739968317128</v>
      </c>
      <c r="D122" s="38"/>
      <c r="E122" s="39"/>
      <c r="R122" s="76"/>
    </row>
    <row r="123" spans="1:18" ht="12.75">
      <c r="A123" s="1">
        <v>12</v>
      </c>
      <c r="B123" s="5" t="s">
        <v>50</v>
      </c>
      <c r="C123" s="6">
        <v>91.00825185631538</v>
      </c>
      <c r="D123" s="38"/>
      <c r="E123" s="39"/>
      <c r="R123" s="76"/>
    </row>
    <row r="124" spans="1:18" ht="12.75">
      <c r="A124" s="1">
        <v>13</v>
      </c>
      <c r="B124" s="5" t="s">
        <v>80</v>
      </c>
      <c r="C124" s="6">
        <v>90.72657855632308</v>
      </c>
      <c r="D124" s="38"/>
      <c r="E124" s="39"/>
      <c r="R124" s="76"/>
    </row>
    <row r="125" spans="1:18" ht="12.75">
      <c r="A125" s="1">
        <v>14</v>
      </c>
      <c r="B125" s="5" t="s">
        <v>85</v>
      </c>
      <c r="C125" s="6">
        <v>87.05080814209597</v>
      </c>
      <c r="D125" s="38"/>
      <c r="E125" s="39"/>
      <c r="R125" s="76"/>
    </row>
    <row r="126" spans="1:18" ht="12.75">
      <c r="A126" s="1">
        <v>15</v>
      </c>
      <c r="B126" s="5" t="s">
        <v>69</v>
      </c>
      <c r="C126" s="6">
        <v>83.14941361531096</v>
      </c>
      <c r="D126" s="38"/>
      <c r="E126" s="39"/>
      <c r="R126" s="76"/>
    </row>
    <row r="127" spans="4:18" ht="12.75">
      <c r="D127" s="40"/>
      <c r="E127" s="41"/>
      <c r="R127" s="72"/>
    </row>
    <row r="128" spans="1:18" ht="12.75">
      <c r="A128" s="144"/>
      <c r="B128" s="144" t="s">
        <v>20</v>
      </c>
      <c r="C128" s="144"/>
      <c r="D128" s="40"/>
      <c r="E128" s="41"/>
      <c r="R128" s="72"/>
    </row>
    <row r="129" spans="1:18" ht="12.75">
      <c r="A129" s="148" t="s">
        <v>12</v>
      </c>
      <c r="B129" s="148" t="s">
        <v>3</v>
      </c>
      <c r="C129" s="148" t="s">
        <v>8</v>
      </c>
      <c r="D129" s="40"/>
      <c r="E129" s="41"/>
      <c r="R129" s="72"/>
    </row>
    <row r="130" spans="1:18" ht="12.75">
      <c r="A130" s="148">
        <v>1</v>
      </c>
      <c r="B130" s="149" t="s">
        <v>49</v>
      </c>
      <c r="C130" s="150">
        <v>313.2683471932681</v>
      </c>
      <c r="D130" s="38"/>
      <c r="E130" s="39"/>
      <c r="R130" s="72"/>
    </row>
    <row r="131" spans="1:18" ht="12.75">
      <c r="A131" s="148">
        <v>2</v>
      </c>
      <c r="B131" s="149" t="s">
        <v>33</v>
      </c>
      <c r="C131" s="150">
        <v>288.9685778707343</v>
      </c>
      <c r="D131" s="38"/>
      <c r="E131" s="39"/>
      <c r="R131" s="6"/>
    </row>
    <row r="132" spans="1:5" ht="12.75">
      <c r="A132" s="148">
        <v>3</v>
      </c>
      <c r="B132" s="149" t="s">
        <v>47</v>
      </c>
      <c r="C132" s="150">
        <v>288.59077703885913</v>
      </c>
      <c r="D132" s="38"/>
      <c r="E132" s="39"/>
    </row>
    <row r="133" spans="1:5" ht="12.75">
      <c r="A133" s="1">
        <v>4</v>
      </c>
      <c r="B133" s="83" t="s">
        <v>62</v>
      </c>
      <c r="C133" s="84">
        <v>274.59374939977727</v>
      </c>
      <c r="D133" s="38"/>
      <c r="E133" s="39"/>
    </row>
    <row r="134" spans="1:5" ht="12.75">
      <c r="A134" s="1">
        <v>5</v>
      </c>
      <c r="B134" s="83" t="s">
        <v>77</v>
      </c>
      <c r="C134" s="84">
        <v>272.29292414578947</v>
      </c>
      <c r="D134" s="38"/>
      <c r="E134" s="39"/>
    </row>
    <row r="135" spans="1:5" ht="12.75">
      <c r="A135" s="1">
        <v>6</v>
      </c>
      <c r="B135" s="21" t="s">
        <v>95</v>
      </c>
      <c r="C135" s="79">
        <v>267.7489685143055</v>
      </c>
      <c r="D135" s="38"/>
      <c r="E135" s="39"/>
    </row>
    <row r="136" spans="1:5" ht="12.75">
      <c r="A136" s="1">
        <v>7</v>
      </c>
      <c r="B136" s="83" t="s">
        <v>37</v>
      </c>
      <c r="C136" s="84">
        <v>266.5983933191282</v>
      </c>
      <c r="D136" s="38"/>
      <c r="E136" s="39"/>
    </row>
    <row r="137" spans="1:18" ht="12.75">
      <c r="A137" s="1">
        <v>8</v>
      </c>
      <c r="B137" s="21" t="s">
        <v>96</v>
      </c>
      <c r="C137" s="79">
        <v>257.49694535760835</v>
      </c>
      <c r="D137" s="38"/>
      <c r="E137" s="39"/>
      <c r="R137" s="71"/>
    </row>
    <row r="138" spans="1:18" ht="12.75">
      <c r="A138" s="1">
        <v>9</v>
      </c>
      <c r="B138" s="83" t="s">
        <v>97</v>
      </c>
      <c r="C138" s="84">
        <v>243.00094810877974</v>
      </c>
      <c r="D138" s="38"/>
      <c r="E138" s="39"/>
      <c r="R138" s="71"/>
    </row>
    <row r="139" spans="1:18" ht="12.75">
      <c r="A139" s="1">
        <v>10</v>
      </c>
      <c r="B139" s="21" t="s">
        <v>31</v>
      </c>
      <c r="C139" s="79">
        <v>237.7824157199252</v>
      </c>
      <c r="D139" s="38"/>
      <c r="E139" s="39"/>
      <c r="R139" s="54"/>
    </row>
    <row r="140" spans="1:18" ht="12.75">
      <c r="A140" s="1">
        <v>11</v>
      </c>
      <c r="B140" s="83" t="s">
        <v>93</v>
      </c>
      <c r="C140" s="84">
        <v>203.18882641658078</v>
      </c>
      <c r="D140" s="38"/>
      <c r="E140" s="39"/>
      <c r="R140" s="54"/>
    </row>
    <row r="141" spans="1:18" ht="12.75">
      <c r="A141" s="1">
        <v>12</v>
      </c>
      <c r="B141" s="83" t="s">
        <v>71</v>
      </c>
      <c r="C141" s="84">
        <v>202.66569764117375</v>
      </c>
      <c r="D141" s="38"/>
      <c r="E141" s="39"/>
      <c r="R141" s="54"/>
    </row>
    <row r="142" spans="1:18" ht="12.75">
      <c r="A142" s="1">
        <v>13</v>
      </c>
      <c r="B142" s="83" t="s">
        <v>40</v>
      </c>
      <c r="C142" s="84">
        <v>197.49656599044684</v>
      </c>
      <c r="D142" s="38"/>
      <c r="E142" s="39"/>
      <c r="R142" s="54"/>
    </row>
    <row r="143" spans="1:18" ht="12.75">
      <c r="A143" s="1">
        <v>14</v>
      </c>
      <c r="B143" s="83" t="s">
        <v>94</v>
      </c>
      <c r="C143" s="84">
        <v>194.81093881762075</v>
      </c>
      <c r="D143" s="38"/>
      <c r="E143" s="39"/>
      <c r="R143" s="54"/>
    </row>
    <row r="144" spans="1:18" ht="12.75">
      <c r="A144" s="1">
        <v>15</v>
      </c>
      <c r="B144" s="83" t="s">
        <v>79</v>
      </c>
      <c r="C144" s="84">
        <v>193.33543283453952</v>
      </c>
      <c r="D144" s="38"/>
      <c r="E144" s="39"/>
      <c r="R144" s="54"/>
    </row>
    <row r="145" spans="1:18" ht="12.75">
      <c r="A145" s="1">
        <v>16</v>
      </c>
      <c r="B145" s="21" t="s">
        <v>35</v>
      </c>
      <c r="C145" s="79">
        <v>181.94500592361976</v>
      </c>
      <c r="D145" s="38"/>
      <c r="E145" s="39"/>
      <c r="R145" s="54"/>
    </row>
    <row r="146" spans="1:18" ht="12.75">
      <c r="A146" s="1">
        <v>17</v>
      </c>
      <c r="B146" s="21" t="s">
        <v>68</v>
      </c>
      <c r="C146" s="79">
        <v>176.83776737565555</v>
      </c>
      <c r="D146" s="38"/>
      <c r="E146" s="39"/>
      <c r="R146" s="54"/>
    </row>
    <row r="147" spans="1:18" ht="12.75">
      <c r="A147" s="1">
        <v>18</v>
      </c>
      <c r="B147" s="21" t="s">
        <v>60</v>
      </c>
      <c r="C147" s="79">
        <v>172.5159035510659</v>
      </c>
      <c r="D147" s="38"/>
      <c r="E147" s="39"/>
      <c r="R147" s="54"/>
    </row>
    <row r="148" spans="1:18" ht="12.75">
      <c r="A148" s="1">
        <v>19</v>
      </c>
      <c r="B148" s="21" t="s">
        <v>38</v>
      </c>
      <c r="C148" s="79">
        <v>165.19561259036905</v>
      </c>
      <c r="R148" s="54"/>
    </row>
    <row r="149" spans="1:18" ht="12.75">
      <c r="A149" s="1">
        <v>20</v>
      </c>
      <c r="B149" s="21" t="s">
        <v>72</v>
      </c>
      <c r="C149" s="79">
        <v>151.4050548545703</v>
      </c>
      <c r="R149" s="54"/>
    </row>
    <row r="150" spans="1:18" ht="12.75">
      <c r="A150" s="1">
        <v>21</v>
      </c>
      <c r="B150" s="83" t="s">
        <v>98</v>
      </c>
      <c r="C150" s="84">
        <v>98.16786961588049</v>
      </c>
      <c r="R150" s="54"/>
    </row>
    <row r="151" spans="1:18" ht="12.75">
      <c r="A151" s="1">
        <v>22</v>
      </c>
      <c r="B151" s="21" t="s">
        <v>46</v>
      </c>
      <c r="C151" s="79">
        <v>66.78031058686507</v>
      </c>
      <c r="R151" s="54"/>
    </row>
    <row r="152" spans="1:18" ht="12.75">
      <c r="A152" s="1"/>
      <c r="B152" s="21"/>
      <c r="C152" s="79"/>
      <c r="R152" s="54"/>
    </row>
    <row r="153" spans="1:18" ht="12.75">
      <c r="A153" s="1"/>
      <c r="B153" s="21"/>
      <c r="C153" s="79"/>
      <c r="R153" s="63"/>
    </row>
    <row r="154" spans="1:3" ht="12.75">
      <c r="A154" s="1"/>
      <c r="B154" s="83"/>
      <c r="C154" s="84"/>
    </row>
    <row r="155" spans="1:3" ht="12.75">
      <c r="A155" s="1"/>
      <c r="B155" s="21"/>
      <c r="C155" s="79"/>
    </row>
    <row r="156" spans="1:3" ht="12.75">
      <c r="A156" s="1"/>
      <c r="B156" s="21"/>
      <c r="C156" s="79"/>
    </row>
    <row r="157" spans="1:18" ht="12.75">
      <c r="A157" s="1"/>
      <c r="B157" s="21"/>
      <c r="C157" s="79"/>
      <c r="R157" s="63"/>
    </row>
    <row r="158" spans="1:18" ht="12.75">
      <c r="A158" s="1"/>
      <c r="B158" s="21"/>
      <c r="C158" s="79"/>
      <c r="R158" s="63"/>
    </row>
    <row r="159" spans="1:18" ht="12.75">
      <c r="A159" s="1"/>
      <c r="B159" s="21"/>
      <c r="C159" s="79"/>
      <c r="R159" s="67"/>
    </row>
    <row r="160" spans="1:18" ht="12.75">
      <c r="A160" s="1"/>
      <c r="B160" s="21"/>
      <c r="C160" s="79"/>
      <c r="R160" s="67"/>
    </row>
    <row r="161" spans="1:18" ht="12.75">
      <c r="A161" s="1"/>
      <c r="B161" s="21"/>
      <c r="C161" s="79"/>
      <c r="R161" s="47"/>
    </row>
    <row r="162" spans="1:18" ht="12.75">
      <c r="A162" s="1"/>
      <c r="B162" s="21"/>
      <c r="C162" s="79"/>
      <c r="R162" s="71"/>
    </row>
    <row r="163" spans="1:18" ht="12.75">
      <c r="A163" s="1"/>
      <c r="B163" s="83"/>
      <c r="C163" s="84"/>
      <c r="R163" s="71"/>
    </row>
    <row r="164" ht="12.75">
      <c r="R164" s="76"/>
    </row>
    <row r="165" ht="12.75">
      <c r="R165" s="54"/>
    </row>
    <row r="166" ht="12.75">
      <c r="R166" s="54"/>
    </row>
    <row r="167" ht="12.75">
      <c r="R167" s="54"/>
    </row>
    <row r="168" ht="12.75">
      <c r="R168" s="54"/>
    </row>
    <row r="169" ht="12.75">
      <c r="R169" s="54"/>
    </row>
    <row r="170" ht="12.75">
      <c r="R170" s="54"/>
    </row>
    <row r="171" ht="12.75">
      <c r="R171" s="54"/>
    </row>
    <row r="172" ht="12.75">
      <c r="R172" s="54"/>
    </row>
    <row r="173" ht="12.75">
      <c r="R173" s="54"/>
    </row>
  </sheetData>
  <sheetProtection/>
  <mergeCells count="105">
    <mergeCell ref="E86:F86"/>
    <mergeCell ref="K86:L86"/>
    <mergeCell ref="N75:N76"/>
    <mergeCell ref="O75:O76"/>
    <mergeCell ref="P75:P76"/>
    <mergeCell ref="Q75:Q76"/>
    <mergeCell ref="A77:Q77"/>
    <mergeCell ref="A81:Q81"/>
    <mergeCell ref="D75:D76"/>
    <mergeCell ref="E75:E76"/>
    <mergeCell ref="F75:F76"/>
    <mergeCell ref="G75:I75"/>
    <mergeCell ref="J75:L75"/>
    <mergeCell ref="M75:M76"/>
    <mergeCell ref="A74:F74"/>
    <mergeCell ref="G74:L74"/>
    <mergeCell ref="M74:Q74"/>
    <mergeCell ref="A75:A76"/>
    <mergeCell ref="B75:B76"/>
    <mergeCell ref="C75:C76"/>
    <mergeCell ref="A92:F92"/>
    <mergeCell ref="G92:L92"/>
    <mergeCell ref="E10:E11"/>
    <mergeCell ref="F10:F11"/>
    <mergeCell ref="K24:L24"/>
    <mergeCell ref="A63:Q63"/>
    <mergeCell ref="P10:P11"/>
    <mergeCell ref="M9:Q9"/>
    <mergeCell ref="N10:N11"/>
    <mergeCell ref="O10:O11"/>
    <mergeCell ref="C10:C11"/>
    <mergeCell ref="K49:L49"/>
    <mergeCell ref="E34:E35"/>
    <mergeCell ref="D34:D35"/>
    <mergeCell ref="J10:L10"/>
    <mergeCell ref="E24:F24"/>
    <mergeCell ref="D10:D11"/>
    <mergeCell ref="A3:Q3"/>
    <mergeCell ref="A4:Q4"/>
    <mergeCell ref="A5:Q5"/>
    <mergeCell ref="A9:F9"/>
    <mergeCell ref="G9:L9"/>
    <mergeCell ref="A55:F55"/>
    <mergeCell ref="G55:L55"/>
    <mergeCell ref="A10:A11"/>
    <mergeCell ref="B10:B11"/>
    <mergeCell ref="M10:M11"/>
    <mergeCell ref="M34:M35"/>
    <mergeCell ref="A36:Q36"/>
    <mergeCell ref="G33:L33"/>
    <mergeCell ref="G10:I10"/>
    <mergeCell ref="N93:N94"/>
    <mergeCell ref="A95:Q95"/>
    <mergeCell ref="P93:P94"/>
    <mergeCell ref="O93:O94"/>
    <mergeCell ref="Q10:Q11"/>
    <mergeCell ref="A12:Q12"/>
    <mergeCell ref="M92:Q92"/>
    <mergeCell ref="M93:M94"/>
    <mergeCell ref="F93:F94"/>
    <mergeCell ref="Q93:Q94"/>
    <mergeCell ref="K107:L107"/>
    <mergeCell ref="G93:I93"/>
    <mergeCell ref="J93:L93"/>
    <mergeCell ref="E107:F107"/>
    <mergeCell ref="A60:Q60"/>
    <mergeCell ref="K68:L68"/>
    <mergeCell ref="E68:F68"/>
    <mergeCell ref="A56:A57"/>
    <mergeCell ref="D93:D94"/>
    <mergeCell ref="E93:E94"/>
    <mergeCell ref="A93:A94"/>
    <mergeCell ref="B93:B94"/>
    <mergeCell ref="F56:F57"/>
    <mergeCell ref="C93:C94"/>
    <mergeCell ref="D56:D57"/>
    <mergeCell ref="E56:E57"/>
    <mergeCell ref="N56:N57"/>
    <mergeCell ref="O56:O57"/>
    <mergeCell ref="C34:C35"/>
    <mergeCell ref="M56:M57"/>
    <mergeCell ref="G56:I56"/>
    <mergeCell ref="J56:L56"/>
    <mergeCell ref="M55:Q55"/>
    <mergeCell ref="E49:F49"/>
    <mergeCell ref="Q56:Q57"/>
    <mergeCell ref="A44:Q44"/>
    <mergeCell ref="G34:I34"/>
    <mergeCell ref="J34:L34"/>
    <mergeCell ref="Q34:Q35"/>
    <mergeCell ref="P56:P57"/>
    <mergeCell ref="O34:O35"/>
    <mergeCell ref="A39:Q39"/>
    <mergeCell ref="N34:N35"/>
    <mergeCell ref="B56:B57"/>
    <mergeCell ref="A58:Q58"/>
    <mergeCell ref="A100:Q100"/>
    <mergeCell ref="A16:Q16"/>
    <mergeCell ref="A34:A35"/>
    <mergeCell ref="B34:B35"/>
    <mergeCell ref="F34:F35"/>
    <mergeCell ref="P34:P35"/>
    <mergeCell ref="C56:C57"/>
    <mergeCell ref="M33:Q33"/>
    <mergeCell ref="A33:F33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Ahti</cp:lastModifiedBy>
  <cp:lastPrinted>2021-10-03T17:51:27Z</cp:lastPrinted>
  <dcterms:created xsi:type="dcterms:W3CDTF">2009-02-01T09:46:56Z</dcterms:created>
  <dcterms:modified xsi:type="dcterms:W3CDTF">2021-10-03T18:17:38Z</dcterms:modified>
  <cp:category/>
  <cp:version/>
  <cp:contentType/>
  <cp:contentStatus/>
</cp:coreProperties>
</file>