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120" windowHeight="5310"/>
  </bookViews>
  <sheets>
    <sheet name="EVMV" sheetId="1" r:id="rId1"/>
  </sheets>
  <calcPr calcId="144525"/>
</workbook>
</file>

<file path=xl/calcChain.xml><?xml version="1.0" encoding="utf-8"?>
<calcChain xmlns="http://schemas.openxmlformats.org/spreadsheetml/2006/main">
  <c r="N117" i="1" l="1"/>
  <c r="M117" i="1"/>
  <c r="F117" i="1"/>
  <c r="N116" i="1"/>
  <c r="M116" i="1"/>
  <c r="F116" i="1"/>
  <c r="O117" i="1" l="1"/>
  <c r="Q117" i="1" s="1"/>
  <c r="O116" i="1"/>
  <c r="Q116" i="1" s="1"/>
  <c r="N146" i="1"/>
  <c r="M146" i="1"/>
  <c r="F146" i="1"/>
  <c r="N80" i="1"/>
  <c r="M80" i="1"/>
  <c r="F80" i="1"/>
  <c r="N145" i="1"/>
  <c r="M145" i="1"/>
  <c r="F145" i="1"/>
  <c r="N50" i="1"/>
  <c r="M50" i="1"/>
  <c r="F50" i="1"/>
  <c r="N49" i="1"/>
  <c r="M49" i="1"/>
  <c r="F49" i="1"/>
  <c r="F113" i="1"/>
  <c r="F114" i="1"/>
  <c r="F115" i="1"/>
  <c r="N142" i="1"/>
  <c r="M142" i="1"/>
  <c r="F142" i="1"/>
  <c r="F51" i="1"/>
  <c r="F52" i="1"/>
  <c r="F53" i="1"/>
  <c r="N51" i="1"/>
  <c r="N52" i="1"/>
  <c r="N53" i="1"/>
  <c r="M51" i="1"/>
  <c r="M52" i="1"/>
  <c r="M53" i="1"/>
  <c r="N14" i="1"/>
  <c r="N15" i="1"/>
  <c r="N16" i="1"/>
  <c r="M14" i="1"/>
  <c r="M15" i="1"/>
  <c r="M16" i="1"/>
  <c r="F14" i="1"/>
  <c r="F15" i="1"/>
  <c r="F16" i="1"/>
  <c r="O146" i="1" l="1"/>
  <c r="Q146" i="1" s="1"/>
  <c r="O16" i="1"/>
  <c r="Q16" i="1" s="1"/>
  <c r="O49" i="1"/>
  <c r="Q49" i="1" s="1"/>
  <c r="O145" i="1"/>
  <c r="Q145" i="1" s="1"/>
  <c r="O50" i="1"/>
  <c r="Q50" i="1" s="1"/>
  <c r="O80" i="1"/>
  <c r="Q80" i="1" s="1"/>
  <c r="O142" i="1"/>
  <c r="Q142" i="1" s="1"/>
  <c r="O53" i="1"/>
  <c r="Q53" i="1" s="1"/>
  <c r="O51" i="1"/>
  <c r="Q51" i="1" s="1"/>
  <c r="O52" i="1"/>
  <c r="Q52" i="1" s="1"/>
  <c r="O15" i="1"/>
  <c r="Q15" i="1" s="1"/>
  <c r="O14" i="1"/>
  <c r="Q14" i="1" s="1"/>
  <c r="F12" i="1"/>
  <c r="M12" i="1"/>
  <c r="N12" i="1"/>
  <c r="F13" i="1"/>
  <c r="M13" i="1"/>
  <c r="N13" i="1"/>
  <c r="F17" i="1"/>
  <c r="M17" i="1"/>
  <c r="N17" i="1"/>
  <c r="F18" i="1"/>
  <c r="M18" i="1"/>
  <c r="N18" i="1"/>
  <c r="F19" i="1"/>
  <c r="M19" i="1"/>
  <c r="N19" i="1"/>
  <c r="F20" i="1"/>
  <c r="M20" i="1"/>
  <c r="N20" i="1"/>
  <c r="F21" i="1"/>
  <c r="M21" i="1"/>
  <c r="N21" i="1"/>
  <c r="F22" i="1"/>
  <c r="M22" i="1"/>
  <c r="N22" i="1"/>
  <c r="F23" i="1"/>
  <c r="M23" i="1"/>
  <c r="N23" i="1"/>
  <c r="F46" i="1"/>
  <c r="M46" i="1"/>
  <c r="N46" i="1"/>
  <c r="F47" i="1"/>
  <c r="M47" i="1"/>
  <c r="N47" i="1"/>
  <c r="F48" i="1"/>
  <c r="M48" i="1"/>
  <c r="N48" i="1"/>
  <c r="F78" i="1"/>
  <c r="M78" i="1"/>
  <c r="N78" i="1"/>
  <c r="F79" i="1"/>
  <c r="M79" i="1"/>
  <c r="N79" i="1"/>
  <c r="F81" i="1"/>
  <c r="M81" i="1"/>
  <c r="N81" i="1"/>
  <c r="F82" i="1"/>
  <c r="M82" i="1"/>
  <c r="N82" i="1"/>
  <c r="F83" i="1"/>
  <c r="M83" i="1"/>
  <c r="N83" i="1"/>
  <c r="F84" i="1"/>
  <c r="M84" i="1"/>
  <c r="N84" i="1"/>
  <c r="F111" i="1"/>
  <c r="M111" i="1"/>
  <c r="N111" i="1"/>
  <c r="F112" i="1"/>
  <c r="M112" i="1"/>
  <c r="N112" i="1"/>
  <c r="M113" i="1"/>
  <c r="N113" i="1"/>
  <c r="M114" i="1"/>
  <c r="N114" i="1"/>
  <c r="M115" i="1"/>
  <c r="N115" i="1"/>
  <c r="F143" i="1"/>
  <c r="M143" i="1"/>
  <c r="N143" i="1"/>
  <c r="F144" i="1"/>
  <c r="M144" i="1"/>
  <c r="N144" i="1"/>
  <c r="F147" i="1"/>
  <c r="M147" i="1"/>
  <c r="N147" i="1"/>
  <c r="F148" i="1"/>
  <c r="M148" i="1"/>
  <c r="N148" i="1"/>
  <c r="O84" i="1" l="1"/>
  <c r="Q84" i="1" s="1"/>
  <c r="O83" i="1"/>
  <c r="Q83" i="1" s="1"/>
  <c r="O82" i="1"/>
  <c r="Q82" i="1" s="1"/>
  <c r="O81" i="1"/>
  <c r="Q81" i="1" s="1"/>
  <c r="O46" i="1"/>
  <c r="Q46" i="1" s="1"/>
  <c r="O20" i="1"/>
  <c r="Q20" i="1" s="1"/>
  <c r="O13" i="1"/>
  <c r="Q13" i="1" s="1"/>
  <c r="O21" i="1"/>
  <c r="Q21" i="1" s="1"/>
  <c r="O114" i="1"/>
  <c r="Q114" i="1" s="1"/>
  <c r="O113" i="1"/>
  <c r="Q113" i="1" s="1"/>
  <c r="O148" i="1"/>
  <c r="Q148" i="1" s="1"/>
  <c r="O115" i="1"/>
  <c r="Q115" i="1" s="1"/>
  <c r="O79" i="1"/>
  <c r="Q79" i="1" s="1"/>
  <c r="O78" i="1"/>
  <c r="Q78" i="1" s="1"/>
  <c r="O19" i="1"/>
  <c r="Q19" i="1" s="1"/>
  <c r="O18" i="1"/>
  <c r="Q18" i="1" s="1"/>
  <c r="O147" i="1"/>
  <c r="Q147" i="1" s="1"/>
  <c r="O112" i="1"/>
  <c r="Q112" i="1" s="1"/>
  <c r="O48" i="1"/>
  <c r="Q48" i="1" s="1"/>
  <c r="O47" i="1"/>
  <c r="Q47" i="1" s="1"/>
  <c r="O22" i="1"/>
  <c r="Q22" i="1" s="1"/>
  <c r="O17" i="1"/>
  <c r="Q17" i="1" s="1"/>
  <c r="O144" i="1"/>
  <c r="Q144" i="1" s="1"/>
  <c r="O143" i="1"/>
  <c r="Q143" i="1" s="1"/>
  <c r="O111" i="1"/>
  <c r="Q111" i="1" s="1"/>
  <c r="O23" i="1"/>
  <c r="Q23" i="1" s="1"/>
  <c r="O12" i="1"/>
  <c r="Q12" i="1" s="1"/>
</calcChain>
</file>

<file path=xl/sharedStrings.xml><?xml version="1.0" encoding="utf-8"?>
<sst xmlns="http://schemas.openxmlformats.org/spreadsheetml/2006/main" count="404" uniqueCount="180">
  <si>
    <t>Kaalumine 9.00-10.00</t>
  </si>
  <si>
    <t>Võistluse käik</t>
  </si>
  <si>
    <t>Saavutatud tulemused</t>
  </si>
  <si>
    <t>Loto</t>
  </si>
  <si>
    <t>Nimi</t>
  </si>
  <si>
    <t>Sünniaeg</t>
  </si>
  <si>
    <t>Klubi</t>
  </si>
  <si>
    <t>Kehakaal</t>
  </si>
  <si>
    <t>Koef.</t>
  </si>
  <si>
    <t xml:space="preserve">         Rebimine</t>
  </si>
  <si>
    <t xml:space="preserve">      Tõukamine</t>
  </si>
  <si>
    <t>Rebimine</t>
  </si>
  <si>
    <t>Tõukamine</t>
  </si>
  <si>
    <t>Summa</t>
  </si>
  <si>
    <t>Koht</t>
  </si>
  <si>
    <t>Punktid</t>
  </si>
  <si>
    <t>nr.</t>
  </si>
  <si>
    <t>Liisa Babak</t>
  </si>
  <si>
    <t>Vargamäe</t>
  </si>
  <si>
    <t>Rebeca Park</t>
  </si>
  <si>
    <t>Jõud Junior</t>
  </si>
  <si>
    <t>Kaisa Kivirand</t>
  </si>
  <si>
    <t>Emma  Kivirand</t>
  </si>
  <si>
    <t>Kohtunikud:</t>
  </si>
  <si>
    <t>Sekretär:</t>
  </si>
  <si>
    <t>Endel Põld</t>
  </si>
  <si>
    <t>Teet Karbus</t>
  </si>
  <si>
    <t>Aeg:</t>
  </si>
  <si>
    <t>II grupp</t>
  </si>
  <si>
    <t>Emely Raud</t>
  </si>
  <si>
    <t>EDU</t>
  </si>
  <si>
    <t>Susanna Ly Ula</t>
  </si>
  <si>
    <t>05.12.2004</t>
  </si>
  <si>
    <t>.+35</t>
  </si>
  <si>
    <t>Ave Bombul</t>
  </si>
  <si>
    <t>Jana Kesvatera</t>
  </si>
  <si>
    <t>Žürii:</t>
  </si>
  <si>
    <t>III grupp</t>
  </si>
  <si>
    <t>Leon Kann</t>
  </si>
  <si>
    <t>IV grupp</t>
  </si>
  <si>
    <t>Tom Aunapuu</t>
  </si>
  <si>
    <t>V grupp</t>
  </si>
  <si>
    <t>Tristan Abel</t>
  </si>
  <si>
    <t>.2002</t>
  </si>
  <si>
    <t>Olustvere</t>
  </si>
  <si>
    <t>Roomet Väli</t>
  </si>
  <si>
    <t>Leho Pent</t>
  </si>
  <si>
    <t>Mati Karbus</t>
  </si>
  <si>
    <t>Aivar Zarubin</t>
  </si>
  <si>
    <t>Sigrith Moorast</t>
  </si>
  <si>
    <t>Vargamäe II</t>
  </si>
  <si>
    <t>Jekaterina Gritsinina</t>
  </si>
  <si>
    <t>Sparta</t>
  </si>
  <si>
    <t>Evelin Andrespok</t>
  </si>
  <si>
    <t>Triin Põdersoo</t>
  </si>
  <si>
    <t>I grupp: naiskonnad</t>
  </si>
  <si>
    <t>Võistlus 11.00</t>
  </si>
  <si>
    <t>Johann Vain</t>
  </si>
  <si>
    <t>Tõnis Veerme</t>
  </si>
  <si>
    <t>Reigo Sulumets</t>
  </si>
  <si>
    <t>Vargamäe I</t>
  </si>
  <si>
    <t>Must CrossFit</t>
  </si>
  <si>
    <t xml:space="preserve">Žürii: </t>
  </si>
  <si>
    <t>Lauri Kuusk</t>
  </si>
  <si>
    <t>Jaanus Hiiemäe</t>
  </si>
  <si>
    <t>Martin Metsma</t>
  </si>
  <si>
    <t>Martin Koitjärv</t>
  </si>
  <si>
    <t>Lauri Naarits</t>
  </si>
  <si>
    <t>Rait Haarakalju</t>
  </si>
  <si>
    <t>Risto Sappinen</t>
  </si>
  <si>
    <t>Lauri Rant</t>
  </si>
  <si>
    <t>Viljar Roosmaa</t>
  </si>
  <si>
    <t>Andres Viksi</t>
  </si>
  <si>
    <t>Sergei Rumjantsev</t>
  </si>
  <si>
    <t>Kristjan Pikhof</t>
  </si>
  <si>
    <t>Lembit Pent</t>
  </si>
  <si>
    <t>Rasmus Zarubin</t>
  </si>
  <si>
    <t>Edvin Verhogljad</t>
  </si>
  <si>
    <t>Allan Keng</t>
  </si>
  <si>
    <t>.1974</t>
  </si>
  <si>
    <t>EESTI VÕISTKONDLIKUD MEISTRIVÕISTLUSED</t>
  </si>
  <si>
    <t>ALBU RAHVAMAJA 05.12.2020</t>
  </si>
  <si>
    <t>Eduard Kaljapulk</t>
  </si>
  <si>
    <t>Emma Kivirand</t>
  </si>
  <si>
    <t>Georgi Georgijevski</t>
  </si>
  <si>
    <t xml:space="preserve">EDU </t>
  </si>
  <si>
    <t>Ahti Uppin</t>
  </si>
  <si>
    <t>Georgi Gergijevski</t>
  </si>
  <si>
    <t>Võistlus  15.30</t>
  </si>
  <si>
    <t>Kaalumine  13.30-14.30</t>
  </si>
  <si>
    <t>Võistlus  16.45</t>
  </si>
  <si>
    <t>Kaalumine  14.45-15.45</t>
  </si>
  <si>
    <t>Võistlus   12.45</t>
  </si>
  <si>
    <t>Kaalumine 10.45-11.45</t>
  </si>
  <si>
    <t>Võistlus  14.00</t>
  </si>
  <si>
    <t>Kaalumine  12.00-13.00</t>
  </si>
  <si>
    <t>Daniel Purk</t>
  </si>
  <si>
    <t>Kait Viks</t>
  </si>
  <si>
    <t>Nele Marie Palmeos</t>
  </si>
  <si>
    <t xml:space="preserve">Vargamäe </t>
  </si>
  <si>
    <t>19x</t>
  </si>
  <si>
    <t>22x</t>
  </si>
  <si>
    <t>24x</t>
  </si>
  <si>
    <t>40x</t>
  </si>
  <si>
    <t>50x</t>
  </si>
  <si>
    <t>53x</t>
  </si>
  <si>
    <t>54x</t>
  </si>
  <si>
    <t>55x</t>
  </si>
  <si>
    <t>60x</t>
  </si>
  <si>
    <t>25x</t>
  </si>
  <si>
    <t>31x</t>
  </si>
  <si>
    <t>52x</t>
  </si>
  <si>
    <t>65x</t>
  </si>
  <si>
    <t>77x</t>
  </si>
  <si>
    <t>70x</t>
  </si>
  <si>
    <t>95x</t>
  </si>
  <si>
    <t>97x</t>
  </si>
  <si>
    <t>110x</t>
  </si>
  <si>
    <t>39x</t>
  </si>
  <si>
    <t>80x</t>
  </si>
  <si>
    <t>105x</t>
  </si>
  <si>
    <t>125x</t>
  </si>
  <si>
    <t>130x</t>
  </si>
  <si>
    <t>76x</t>
  </si>
  <si>
    <t>81x</t>
  </si>
  <si>
    <t>85x</t>
  </si>
  <si>
    <t>87x</t>
  </si>
  <si>
    <t>82x</t>
  </si>
  <si>
    <t>100x</t>
  </si>
  <si>
    <t>112x</t>
  </si>
  <si>
    <t>140x</t>
  </si>
  <si>
    <t>107x</t>
  </si>
  <si>
    <t>115x</t>
  </si>
  <si>
    <t>120x</t>
  </si>
  <si>
    <t>122x</t>
  </si>
  <si>
    <t>132x</t>
  </si>
  <si>
    <t>141x</t>
  </si>
  <si>
    <t>152x</t>
  </si>
  <si>
    <t>155x</t>
  </si>
  <si>
    <t>90x</t>
  </si>
  <si>
    <t>118x</t>
  </si>
  <si>
    <t>145x</t>
  </si>
  <si>
    <t xml:space="preserve">Leho Pent </t>
  </si>
  <si>
    <t>Reb.</t>
  </si>
  <si>
    <t xml:space="preserve">Emely Raud </t>
  </si>
  <si>
    <t>60 kg</t>
  </si>
  <si>
    <t xml:space="preserve">Kogusumma </t>
  </si>
  <si>
    <t>137 kg</t>
  </si>
  <si>
    <t>Triin Põdersoo Reb</t>
  </si>
  <si>
    <t>80 kg</t>
  </si>
  <si>
    <t>…</t>
  </si>
  <si>
    <t>146x</t>
  </si>
  <si>
    <t>200x</t>
  </si>
  <si>
    <t>Tõuk.</t>
  </si>
  <si>
    <t>Kogusumma</t>
  </si>
  <si>
    <t>347 kg</t>
  </si>
  <si>
    <t>192 kg</t>
  </si>
  <si>
    <t>151kg,</t>
  </si>
  <si>
    <t>155kg</t>
  </si>
  <si>
    <t>Eesti rekordid</t>
  </si>
  <si>
    <t>U-15</t>
  </si>
  <si>
    <t>Triin Põdersoo Tõuk.</t>
  </si>
  <si>
    <t>Triin Põdersoo Kogus.</t>
  </si>
  <si>
    <t>Absoluut</t>
  </si>
  <si>
    <t>103kg</t>
  </si>
  <si>
    <t>101kg</t>
  </si>
  <si>
    <t>183kg</t>
  </si>
  <si>
    <t>181kg</t>
  </si>
  <si>
    <t>Eesti  rekordid:</t>
  </si>
  <si>
    <t>Naiste Paremus</t>
  </si>
  <si>
    <t>Sinc.p.</t>
  </si>
  <si>
    <t>Jrk.nr.</t>
  </si>
  <si>
    <t>Meeste paremus</t>
  </si>
  <si>
    <t>Võistkondlik paremus.  Naised</t>
  </si>
  <si>
    <t>Edu</t>
  </si>
  <si>
    <t>Võistkondlik paremus.  Mehed</t>
  </si>
  <si>
    <t>Must Crossfit</t>
  </si>
  <si>
    <t xml:space="preserve">       Vargamäe II</t>
  </si>
  <si>
    <t xml:space="preserve">        Vargamäe I</t>
  </si>
  <si>
    <t xml:space="preserve">      Jõud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</si>
</sst>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38BB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>
      <alignment horizontal="center"/>
    </xf>
    <xf numFmtId="0" fontId="1" fillId="4" borderId="10" xfId="0" applyNumberFormat="1" applyFont="1" applyFill="1" applyBorder="1" applyAlignment="1" applyProtection="1">
      <alignment horizontal="center"/>
    </xf>
    <xf numFmtId="14" fontId="1" fillId="0" borderId="10" xfId="0" applyNumberFormat="1" applyFont="1" applyFill="1" applyBorder="1" applyAlignment="1" applyProtection="1">
      <alignment horizontal="center"/>
    </xf>
    <xf numFmtId="2" fontId="5" fillId="0" borderId="10" xfId="0" applyNumberFormat="1" applyFont="1" applyFill="1" applyBorder="1" applyAlignment="1" applyProtection="1">
      <alignment horizontal="center"/>
      <protection locked="0"/>
    </xf>
    <xf numFmtId="165" fontId="5" fillId="0" borderId="10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0" fontId="5" fillId="4" borderId="10" xfId="0" applyNumberFormat="1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/>
    </xf>
    <xf numFmtId="2" fontId="5" fillId="0" borderId="16" xfId="0" applyNumberFormat="1" applyFont="1" applyFill="1" applyBorder="1" applyAlignment="1" applyProtection="1">
      <alignment horizontal="center"/>
    </xf>
    <xf numFmtId="0" fontId="1" fillId="0" borderId="19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0" fontId="1" fillId="4" borderId="7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2" fontId="5" fillId="0" borderId="7" xfId="0" applyNumberFormat="1" applyFont="1" applyFill="1" applyBorder="1" applyAlignment="1" applyProtection="1">
      <alignment horizontal="center"/>
      <protection locked="0"/>
    </xf>
    <xf numFmtId="165" fontId="5" fillId="0" borderId="7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NumberFormat="1" applyFont="1" applyFill="1" applyBorder="1" applyAlignment="1" applyProtection="1">
      <alignment horizontal="center"/>
    </xf>
    <xf numFmtId="0" fontId="5" fillId="4" borderId="7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/>
    <xf numFmtId="0" fontId="1" fillId="0" borderId="22" xfId="0" applyNumberFormat="1" applyFont="1" applyFill="1" applyBorder="1" applyAlignment="1" applyProtection="1">
      <alignment horizontal="center"/>
    </xf>
    <xf numFmtId="0" fontId="1" fillId="4" borderId="22" xfId="0" applyNumberFormat="1" applyFont="1" applyFill="1" applyBorder="1" applyAlignment="1" applyProtection="1">
      <alignment horizontal="center"/>
    </xf>
    <xf numFmtId="14" fontId="1" fillId="0" borderId="22" xfId="0" applyNumberFormat="1" applyFont="1" applyFill="1" applyBorder="1" applyAlignment="1" applyProtection="1">
      <alignment horizontal="center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165" fontId="5" fillId="0" borderId="22" xfId="0" applyNumberFormat="1" applyFont="1" applyFill="1" applyBorder="1" applyAlignment="1" applyProtection="1">
      <alignment horizontal="center"/>
    </xf>
    <xf numFmtId="0" fontId="5" fillId="0" borderId="22" xfId="0" applyNumberFormat="1" applyFont="1" applyFill="1" applyBorder="1" applyAlignment="1" applyProtection="1">
      <alignment horizontal="center"/>
    </xf>
    <xf numFmtId="0" fontId="5" fillId="4" borderId="22" xfId="0" applyNumberFormat="1" applyFont="1" applyFill="1" applyBorder="1" applyAlignment="1" applyProtection="1">
      <alignment horizontal="center"/>
    </xf>
    <xf numFmtId="0" fontId="6" fillId="0" borderId="22" xfId="0" applyNumberFormat="1" applyFont="1" applyFill="1" applyBorder="1" applyAlignment="1" applyProtection="1">
      <alignment horizontal="center"/>
    </xf>
    <xf numFmtId="2" fontId="5" fillId="0" borderId="23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1" fillId="5" borderId="29" xfId="0" applyNumberFormat="1" applyFont="1" applyFill="1" applyBorder="1" applyAlignment="1" applyProtection="1"/>
    <xf numFmtId="0" fontId="3" fillId="0" borderId="3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37" xfId="0" applyNumberFormat="1" applyFont="1" applyFill="1" applyBorder="1" applyAlignment="1" applyProtection="1">
      <alignment horizontal="center"/>
    </xf>
    <xf numFmtId="0" fontId="3" fillId="0" borderId="29" xfId="0" applyNumberFormat="1" applyFont="1" applyFill="1" applyBorder="1" applyAlignment="1" applyProtection="1">
      <alignment horizontal="center"/>
    </xf>
    <xf numFmtId="0" fontId="0" fillId="0" borderId="22" xfId="0" applyBorder="1"/>
    <xf numFmtId="0" fontId="1" fillId="5" borderId="1" xfId="0" applyNumberFormat="1" applyFont="1" applyFill="1" applyBorder="1" applyAlignment="1" applyProtection="1"/>
    <xf numFmtId="0" fontId="0" fillId="0" borderId="21" xfId="0" applyBorder="1"/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14" fontId="9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38" xfId="0" applyNumberFormat="1" applyFont="1" applyFill="1" applyBorder="1" applyAlignment="1" applyProtection="1"/>
    <xf numFmtId="0" fontId="1" fillId="4" borderId="39" xfId="0" applyNumberFormat="1" applyFont="1" applyFill="1" applyBorder="1" applyAlignment="1" applyProtection="1">
      <alignment horizontal="center"/>
    </xf>
    <xf numFmtId="14" fontId="1" fillId="0" borderId="39" xfId="0" applyNumberFormat="1" applyFont="1" applyFill="1" applyBorder="1" applyAlignment="1" applyProtection="1">
      <alignment horizontal="center"/>
    </xf>
    <xf numFmtId="0" fontId="5" fillId="0" borderId="39" xfId="0" applyNumberFormat="1" applyFont="1" applyFill="1" applyBorder="1" applyAlignment="1" applyProtection="1">
      <alignment horizontal="center"/>
    </xf>
    <xf numFmtId="2" fontId="5" fillId="0" borderId="39" xfId="0" applyNumberFormat="1" applyFont="1" applyFill="1" applyBorder="1" applyAlignment="1" applyProtection="1">
      <alignment horizontal="center"/>
      <protection locked="0"/>
    </xf>
    <xf numFmtId="165" fontId="5" fillId="0" borderId="39" xfId="0" applyNumberFormat="1" applyFont="1" applyFill="1" applyBorder="1" applyAlignment="1" applyProtection="1">
      <alignment horizontal="center"/>
    </xf>
    <xf numFmtId="0" fontId="5" fillId="4" borderId="39" xfId="0" applyNumberFormat="1" applyFont="1" applyFill="1" applyBorder="1" applyAlignment="1" applyProtection="1">
      <alignment horizontal="center"/>
    </xf>
    <xf numFmtId="0" fontId="6" fillId="0" borderId="39" xfId="0" applyNumberFormat="1" applyFont="1" applyFill="1" applyBorder="1" applyAlignment="1" applyProtection="1">
      <alignment horizontal="center"/>
    </xf>
    <xf numFmtId="2" fontId="5" fillId="0" borderId="40" xfId="0" applyNumberFormat="1" applyFont="1" applyFill="1" applyBorder="1" applyAlignment="1" applyProtection="1">
      <alignment horizontal="center"/>
    </xf>
    <xf numFmtId="0" fontId="5" fillId="4" borderId="7" xfId="0" applyNumberFormat="1" applyFont="1" applyFill="1" applyBorder="1" applyAlignment="1" applyProtection="1">
      <alignment horizontal="center"/>
      <protection locked="0"/>
    </xf>
    <xf numFmtId="0" fontId="5" fillId="7" borderId="7" xfId="0" applyNumberFormat="1" applyFont="1" applyFill="1" applyBorder="1" applyAlignment="1" applyProtection="1">
      <alignment horizontal="center"/>
    </xf>
    <xf numFmtId="0" fontId="5" fillId="4" borderId="10" xfId="0" applyNumberFormat="1" applyFont="1" applyFill="1" applyBorder="1" applyAlignment="1" applyProtection="1">
      <alignment horizontal="center"/>
      <protection locked="0"/>
    </xf>
    <xf numFmtId="0" fontId="5" fillId="7" borderId="7" xfId="0" applyNumberFormat="1" applyFont="1" applyFill="1" applyBorder="1" applyAlignment="1" applyProtection="1">
      <alignment horizontal="center"/>
      <protection locked="0"/>
    </xf>
    <xf numFmtId="0" fontId="5" fillId="7" borderId="10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0" fontId="5" fillId="7" borderId="10" xfId="0" applyNumberFormat="1" applyFont="1" applyFill="1" applyBorder="1" applyAlignment="1" applyProtection="1">
      <alignment horizontal="center"/>
      <protection locked="0"/>
    </xf>
    <xf numFmtId="0" fontId="5" fillId="8" borderId="7" xfId="0" applyNumberFormat="1" applyFont="1" applyFill="1" applyBorder="1" applyAlignment="1" applyProtection="1">
      <alignment horizontal="center"/>
    </xf>
    <xf numFmtId="0" fontId="5" fillId="4" borderId="22" xfId="0" applyNumberFormat="1" applyFont="1" applyFill="1" applyBorder="1" applyAlignment="1" applyProtection="1">
      <alignment horizontal="center"/>
      <protection locked="0"/>
    </xf>
    <xf numFmtId="0" fontId="5" fillId="8" borderId="22" xfId="0" applyNumberFormat="1" applyFont="1" applyFill="1" applyBorder="1" applyAlignment="1" applyProtection="1">
      <alignment horizontal="center"/>
    </xf>
    <xf numFmtId="0" fontId="5" fillId="8" borderId="22" xfId="0" applyNumberFormat="1" applyFont="1" applyFill="1" applyBorder="1" applyAlignment="1" applyProtection="1">
      <alignment horizontal="center"/>
      <protection locked="0"/>
    </xf>
    <xf numFmtId="0" fontId="0" fillId="4" borderId="22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1" fillId="7" borderId="22" xfId="0" applyNumberFormat="1" applyFont="1" applyFill="1" applyBorder="1" applyAlignment="1" applyProtection="1">
      <alignment horizontal="center"/>
    </xf>
    <xf numFmtId="0" fontId="5" fillId="7" borderId="22" xfId="0" applyNumberFormat="1" applyFont="1" applyFill="1" applyBorder="1" applyAlignment="1" applyProtection="1">
      <alignment horizontal="center"/>
      <protection locked="0"/>
    </xf>
    <xf numFmtId="0" fontId="5" fillId="4" borderId="39" xfId="0" applyNumberFormat="1" applyFont="1" applyFill="1" applyBorder="1" applyAlignment="1" applyProtection="1">
      <alignment horizontal="center"/>
      <protection locked="0"/>
    </xf>
    <xf numFmtId="0" fontId="5" fillId="7" borderId="39" xfId="0" applyNumberFormat="1" applyFont="1" applyFill="1" applyBorder="1" applyAlignment="1" applyProtection="1">
      <alignment horizontal="center"/>
    </xf>
    <xf numFmtId="0" fontId="5" fillId="7" borderId="39" xfId="0" applyNumberFormat="1" applyFont="1" applyFill="1" applyBorder="1" applyAlignment="1" applyProtection="1">
      <alignment horizontal="center"/>
      <protection locked="0"/>
    </xf>
    <xf numFmtId="0" fontId="5" fillId="8" borderId="7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</xf>
    <xf numFmtId="14" fontId="9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/>
    </xf>
    <xf numFmtId="49" fontId="2" fillId="3" borderId="18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2" fontId="3" fillId="0" borderId="25" xfId="0" applyNumberFormat="1" applyFont="1" applyFill="1" applyBorder="1" applyAlignment="1" applyProtection="1">
      <alignment horizontal="center" vertical="center" wrapText="1"/>
    </xf>
    <xf numFmtId="164" fontId="3" fillId="0" borderId="25" xfId="0" applyNumberFormat="1" applyFont="1" applyFill="1" applyBorder="1" applyAlignment="1" applyProtection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center" vertical="center"/>
    </xf>
    <xf numFmtId="49" fontId="2" fillId="6" borderId="1" xfId="0" applyNumberFormat="1" applyFont="1" applyFill="1" applyBorder="1" applyAlignment="1" applyProtection="1">
      <alignment horizontal="center"/>
    </xf>
    <xf numFmtId="49" fontId="2" fillId="6" borderId="28" xfId="0" applyNumberFormat="1" applyFont="1" applyFill="1" applyBorder="1" applyAlignment="1" applyProtection="1">
      <alignment horizontal="center"/>
    </xf>
    <xf numFmtId="49" fontId="2" fillId="6" borderId="35" xfId="0" applyNumberFormat="1" applyFont="1" applyFill="1" applyBorder="1" applyAlignment="1" applyProtection="1">
      <alignment horizont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49" fontId="2" fillId="6" borderId="0" xfId="0" applyNumberFormat="1" applyFont="1" applyFill="1" applyBorder="1" applyAlignment="1" applyProtection="1">
      <alignment horizontal="center"/>
    </xf>
    <xf numFmtId="49" fontId="2" fillId="6" borderId="30" xfId="0" applyNumberFormat="1" applyFont="1" applyFill="1" applyBorder="1" applyAlignment="1" applyProtection="1">
      <alignment horizontal="center"/>
    </xf>
    <xf numFmtId="0" fontId="2" fillId="0" borderId="28" xfId="0" applyNumberFormat="1" applyFont="1" applyFill="1" applyBorder="1" applyAlignment="1" applyProtection="1">
      <alignment horizontal="center"/>
    </xf>
    <xf numFmtId="0" fontId="2" fillId="0" borderId="31" xfId="0" applyNumberFormat="1" applyFont="1" applyFill="1" applyBorder="1" applyAlignment="1" applyProtection="1">
      <alignment horizontal="center"/>
    </xf>
    <xf numFmtId="0" fontId="2" fillId="0" borderId="33" xfId="0" applyNumberFormat="1" applyFont="1" applyFill="1" applyBorder="1" applyAlignment="1" applyProtection="1">
      <alignment horizontal="center"/>
    </xf>
    <xf numFmtId="0" fontId="2" fillId="0" borderId="35" xfId="0" applyNumberFormat="1" applyFont="1" applyFill="1" applyBorder="1" applyAlignment="1" applyProtection="1">
      <alignment horizontal="center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2" fontId="3" fillId="0" borderId="32" xfId="0" applyNumberFormat="1" applyFont="1" applyFill="1" applyBorder="1" applyAlignment="1" applyProtection="1">
      <alignment horizontal="center" vertical="center" wrapText="1"/>
    </xf>
    <xf numFmtId="164" fontId="3" fillId="0" borderId="32" xfId="0" applyNumberFormat="1" applyFont="1" applyFill="1" applyBorder="1" applyAlignment="1" applyProtection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0" fontId="10" fillId="0" borderId="0" xfId="0" applyFont="1"/>
    <xf numFmtId="0" fontId="10" fillId="4" borderId="0" xfId="0" applyFont="1" applyFill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10" fillId="0" borderId="0" xfId="0" applyFont="1" applyFill="1"/>
    <xf numFmtId="0" fontId="10" fillId="0" borderId="0" xfId="0" applyFont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9" borderId="0" xfId="0" applyFont="1" applyFill="1"/>
    <xf numFmtId="2" fontId="10" fillId="9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0" xfId="0" applyFont="1" applyFill="1"/>
    <xf numFmtId="2" fontId="10" fillId="10" borderId="0" xfId="0" applyNumberFormat="1" applyFont="1" applyFill="1" applyAlignment="1">
      <alignment horizontal="center" vertical="center"/>
    </xf>
    <xf numFmtId="2" fontId="2" fillId="10" borderId="0" xfId="0" applyNumberFormat="1" applyFont="1" applyFill="1" applyBorder="1" applyAlignment="1" applyProtection="1">
      <alignment horizontal="center"/>
      <protection locked="0"/>
    </xf>
    <xf numFmtId="2" fontId="10" fillId="9" borderId="0" xfId="0" applyNumberFormat="1" applyFont="1" applyFill="1"/>
    <xf numFmtId="0" fontId="0" fillId="0" borderId="0" xfId="0" applyFont="1" applyFill="1"/>
    <xf numFmtId="0" fontId="0" fillId="0" borderId="0" xfId="0" applyFont="1"/>
    <xf numFmtId="2" fontId="2" fillId="10" borderId="0" xfId="0" applyNumberFormat="1" applyFont="1" applyFill="1" applyBorder="1" applyAlignment="1" applyProtection="1">
      <alignment horizontal="left"/>
      <protection locked="0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6"/>
  <sheetViews>
    <sheetView tabSelected="1" topLeftCell="A163" zoomScaleNormal="100" workbookViewId="0">
      <selection activeCell="M164" sqref="M164"/>
    </sheetView>
  </sheetViews>
  <sheetFormatPr defaultRowHeight="15" x14ac:dyDescent="0.25"/>
  <cols>
    <col min="1" max="1" width="5.7109375" customWidth="1"/>
    <col min="2" max="2" width="19.85546875" customWidth="1"/>
    <col min="3" max="3" width="10.85546875" customWidth="1"/>
    <col min="4" max="4" width="12.7109375" customWidth="1"/>
    <col min="5" max="5" width="6.7109375" customWidth="1"/>
    <col min="6" max="6" width="7.7109375" customWidth="1"/>
    <col min="7" max="7" width="7.5703125" customWidth="1"/>
    <col min="8" max="10" width="6.7109375" customWidth="1"/>
    <col min="11" max="11" width="6.85546875" customWidth="1"/>
    <col min="12" max="14" width="6.7109375" customWidth="1"/>
    <col min="15" max="15" width="6.28515625" customWidth="1"/>
    <col min="16" max="16" width="4.7109375" customWidth="1"/>
    <col min="17" max="17" width="8.28515625" customWidth="1"/>
  </cols>
  <sheetData>
    <row r="2" spans="1:17" ht="18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5.75" x14ac:dyDescent="0.25">
      <c r="A3" s="1"/>
      <c r="B3" s="105" t="s">
        <v>80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x14ac:dyDescent="0.25">
      <c r="A4" s="1"/>
      <c r="B4" s="106" t="s">
        <v>81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1"/>
      <c r="B5" s="3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1"/>
      <c r="B6" s="4" t="s">
        <v>56</v>
      </c>
      <c r="C6" s="3"/>
      <c r="D6" s="3"/>
      <c r="E6" s="3"/>
      <c r="F6" s="3"/>
      <c r="G6" s="4" t="s">
        <v>55</v>
      </c>
      <c r="H6" s="3"/>
      <c r="I6" s="3"/>
      <c r="J6" s="3"/>
      <c r="K6" s="3"/>
      <c r="L6" s="4"/>
      <c r="M6" s="3"/>
      <c r="N6" s="3"/>
      <c r="O6" s="3"/>
      <c r="P6" s="3"/>
      <c r="Q6" s="3"/>
    </row>
    <row r="7" spans="1:17" thickBot="1" x14ac:dyDescent="0.35">
      <c r="A7" s="1"/>
      <c r="B7" s="3"/>
      <c r="C7" s="1"/>
      <c r="D7" s="6"/>
      <c r="E7" s="7"/>
      <c r="F7" s="5"/>
      <c r="G7" s="5"/>
      <c r="H7" s="5"/>
      <c r="I7" s="5"/>
      <c r="J7" s="5"/>
      <c r="K7" s="8"/>
      <c r="L7" s="8"/>
      <c r="M7" s="9"/>
      <c r="N7" s="10"/>
      <c r="O7" s="10"/>
      <c r="P7" s="11"/>
      <c r="Q7" s="10"/>
    </row>
    <row r="8" spans="1:17" x14ac:dyDescent="0.25">
      <c r="A8" s="12"/>
      <c r="B8" s="108"/>
      <c r="C8" s="108"/>
      <c r="D8" s="108"/>
      <c r="E8" s="108"/>
      <c r="F8" s="109"/>
      <c r="G8" s="110" t="s">
        <v>1</v>
      </c>
      <c r="H8" s="108"/>
      <c r="I8" s="108"/>
      <c r="J8" s="108"/>
      <c r="K8" s="108"/>
      <c r="L8" s="109"/>
      <c r="M8" s="110" t="s">
        <v>2</v>
      </c>
      <c r="N8" s="108"/>
      <c r="O8" s="108"/>
      <c r="P8" s="108"/>
      <c r="Q8" s="111"/>
    </row>
    <row r="9" spans="1:17" x14ac:dyDescent="0.25">
      <c r="A9" s="13" t="s">
        <v>3</v>
      </c>
      <c r="B9" s="125" t="s">
        <v>4</v>
      </c>
      <c r="C9" s="125" t="s">
        <v>5</v>
      </c>
      <c r="D9" s="125" t="s">
        <v>6</v>
      </c>
      <c r="E9" s="127" t="s">
        <v>7</v>
      </c>
      <c r="F9" s="129" t="s">
        <v>8</v>
      </c>
      <c r="G9" s="118" t="s">
        <v>9</v>
      </c>
      <c r="H9" s="119"/>
      <c r="I9" s="120"/>
      <c r="J9" s="118" t="s">
        <v>10</v>
      </c>
      <c r="K9" s="119"/>
      <c r="L9" s="120"/>
      <c r="M9" s="121" t="s">
        <v>11</v>
      </c>
      <c r="N9" s="121" t="s">
        <v>12</v>
      </c>
      <c r="O9" s="121" t="s">
        <v>13</v>
      </c>
      <c r="P9" s="123" t="s">
        <v>14</v>
      </c>
      <c r="Q9" s="112" t="s">
        <v>15</v>
      </c>
    </row>
    <row r="10" spans="1:17" x14ac:dyDescent="0.25">
      <c r="A10" s="15" t="s">
        <v>16</v>
      </c>
      <c r="B10" s="126"/>
      <c r="C10" s="126"/>
      <c r="D10" s="126"/>
      <c r="E10" s="128"/>
      <c r="F10" s="130"/>
      <c r="G10" s="14">
        <v>1</v>
      </c>
      <c r="H10" s="14">
        <v>2</v>
      </c>
      <c r="I10" s="14">
        <v>3</v>
      </c>
      <c r="J10" s="14">
        <v>1</v>
      </c>
      <c r="K10" s="14">
        <v>2</v>
      </c>
      <c r="L10" s="14">
        <v>3</v>
      </c>
      <c r="M10" s="122"/>
      <c r="N10" s="122"/>
      <c r="O10" s="122"/>
      <c r="P10" s="124"/>
      <c r="Q10" s="113"/>
    </row>
    <row r="11" spans="1:17" ht="14.45" x14ac:dyDescent="0.3">
      <c r="A11" s="16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5"/>
    </row>
    <row r="12" spans="1:17" ht="16.5" customHeight="1" x14ac:dyDescent="0.25">
      <c r="A12" s="17">
        <v>99</v>
      </c>
      <c r="B12" s="29" t="s">
        <v>98</v>
      </c>
      <c r="C12" s="30">
        <v>40188</v>
      </c>
      <c r="D12" s="18" t="s">
        <v>50</v>
      </c>
      <c r="E12" s="21">
        <v>56.65</v>
      </c>
      <c r="F12" s="22">
        <f>POWER(10,(0.783497476*(LOG10(E12/153.655)*LOG10(E12/153.655))))</f>
        <v>1.4032419118061934</v>
      </c>
      <c r="G12" s="19">
        <v>20</v>
      </c>
      <c r="H12" s="87">
        <v>22</v>
      </c>
      <c r="I12" s="89" t="s">
        <v>102</v>
      </c>
      <c r="J12" s="19">
        <v>30</v>
      </c>
      <c r="K12" s="87">
        <v>32</v>
      </c>
      <c r="L12" s="87">
        <v>34</v>
      </c>
      <c r="M12" s="23">
        <f>MAX(G12:I12)</f>
        <v>22</v>
      </c>
      <c r="N12" s="23">
        <f>MAX(J12:L12)</f>
        <v>34</v>
      </c>
      <c r="O12" s="24">
        <f>M12+N12</f>
        <v>56</v>
      </c>
      <c r="P12" s="25"/>
      <c r="Q12" s="26">
        <f>O12*F12</f>
        <v>78.581547061146836</v>
      </c>
    </row>
    <row r="13" spans="1:17" ht="16.5" customHeight="1" x14ac:dyDescent="0.25">
      <c r="A13" s="27">
        <v>33</v>
      </c>
      <c r="B13" s="29" t="s">
        <v>19</v>
      </c>
      <c r="C13" s="30">
        <v>40555</v>
      </c>
      <c r="D13" s="18" t="s">
        <v>50</v>
      </c>
      <c r="E13" s="31">
        <v>34.4</v>
      </c>
      <c r="F13" s="32">
        <f>POWER(10,(0.783497476*(LOG10(E13/153.655)*LOG10(E13/153.655))))</f>
        <v>2.1429681692218603</v>
      </c>
      <c r="G13" s="29">
        <v>15</v>
      </c>
      <c r="H13" s="85">
        <v>17</v>
      </c>
      <c r="I13" s="86" t="s">
        <v>100</v>
      </c>
      <c r="J13" s="29">
        <v>21</v>
      </c>
      <c r="K13" s="85">
        <v>24</v>
      </c>
      <c r="L13" s="88" t="s">
        <v>109</v>
      </c>
      <c r="M13" s="34">
        <f>MAX(G13:I13)</f>
        <v>17</v>
      </c>
      <c r="N13" s="34">
        <f>MAX(J13:L13)</f>
        <v>24</v>
      </c>
      <c r="O13" s="35">
        <f>M13+N13</f>
        <v>41</v>
      </c>
      <c r="P13" s="36"/>
      <c r="Q13" s="37">
        <f>O13*F13</f>
        <v>87.861694938096278</v>
      </c>
    </row>
    <row r="14" spans="1:17" ht="16.5" customHeight="1" x14ac:dyDescent="0.25">
      <c r="A14" s="27">
        <v>49</v>
      </c>
      <c r="B14" s="29" t="s">
        <v>17</v>
      </c>
      <c r="C14" s="30">
        <v>40362</v>
      </c>
      <c r="D14" s="18" t="s">
        <v>50</v>
      </c>
      <c r="E14" s="31">
        <v>32.85</v>
      </c>
      <c r="F14" s="32">
        <f t="shared" ref="F14:F16" si="0">POWER(10,(0.783497476*(LOG10(E14/153.655)*LOG10(E14/153.655))))</f>
        <v>2.2476252637320004</v>
      </c>
      <c r="G14" s="29">
        <v>20</v>
      </c>
      <c r="H14" s="88" t="s">
        <v>101</v>
      </c>
      <c r="I14" s="35">
        <v>22</v>
      </c>
      <c r="J14" s="29">
        <v>28</v>
      </c>
      <c r="K14" s="88" t="s">
        <v>110</v>
      </c>
      <c r="L14" s="88" t="s">
        <v>110</v>
      </c>
      <c r="M14" s="34">
        <f t="shared" ref="M14:M16" si="1">MAX(G14:I14)</f>
        <v>22</v>
      </c>
      <c r="N14" s="34">
        <f t="shared" ref="N14:N16" si="2">MAX(J14:L14)</f>
        <v>28</v>
      </c>
      <c r="O14" s="35">
        <f t="shared" ref="O14:O16" si="3">M14+N14</f>
        <v>50</v>
      </c>
      <c r="P14" s="36"/>
      <c r="Q14" s="37">
        <f t="shared" ref="Q14:Q16" si="4">O14*F14</f>
        <v>112.38126318660002</v>
      </c>
    </row>
    <row r="15" spans="1:17" ht="16.5" customHeight="1" x14ac:dyDescent="0.25">
      <c r="A15" s="27">
        <v>27</v>
      </c>
      <c r="B15" s="29" t="s">
        <v>31</v>
      </c>
      <c r="C15" s="30" t="s">
        <v>32</v>
      </c>
      <c r="D15" s="28" t="s">
        <v>99</v>
      </c>
      <c r="E15" s="31">
        <v>73.400000000000006</v>
      </c>
      <c r="F15" s="32">
        <f t="shared" si="0"/>
        <v>1.2040852893532401</v>
      </c>
      <c r="G15" s="90" t="s">
        <v>103</v>
      </c>
      <c r="H15" s="85">
        <v>40</v>
      </c>
      <c r="I15" s="35">
        <v>43</v>
      </c>
      <c r="J15" s="90" t="s">
        <v>111</v>
      </c>
      <c r="K15" s="88" t="s">
        <v>111</v>
      </c>
      <c r="L15" s="85">
        <v>52</v>
      </c>
      <c r="M15" s="34">
        <f t="shared" si="1"/>
        <v>43</v>
      </c>
      <c r="N15" s="34">
        <f t="shared" si="2"/>
        <v>52</v>
      </c>
      <c r="O15" s="35">
        <f t="shared" si="3"/>
        <v>95</v>
      </c>
      <c r="P15" s="36"/>
      <c r="Q15" s="37">
        <f t="shared" si="4"/>
        <v>114.38810248855781</v>
      </c>
    </row>
    <row r="16" spans="1:17" ht="16.5" customHeight="1" x14ac:dyDescent="0.25">
      <c r="A16" s="27">
        <v>12</v>
      </c>
      <c r="B16" s="29" t="s">
        <v>22</v>
      </c>
      <c r="C16" s="30">
        <v>38951</v>
      </c>
      <c r="D16" s="28" t="s">
        <v>18</v>
      </c>
      <c r="E16" s="31">
        <v>60.9</v>
      </c>
      <c r="F16" s="32">
        <f t="shared" si="0"/>
        <v>1.3383566449458144</v>
      </c>
      <c r="G16" s="29">
        <v>42</v>
      </c>
      <c r="H16" s="85">
        <v>45</v>
      </c>
      <c r="I16" s="35">
        <v>48</v>
      </c>
      <c r="J16" s="29">
        <v>52</v>
      </c>
      <c r="K16" s="85">
        <v>55</v>
      </c>
      <c r="L16" s="85">
        <v>57</v>
      </c>
      <c r="M16" s="34">
        <f t="shared" si="1"/>
        <v>48</v>
      </c>
      <c r="N16" s="34">
        <f t="shared" si="2"/>
        <v>57</v>
      </c>
      <c r="O16" s="35">
        <f t="shared" si="3"/>
        <v>105</v>
      </c>
      <c r="P16" s="36"/>
      <c r="Q16" s="37">
        <f t="shared" si="4"/>
        <v>140.52744771931052</v>
      </c>
    </row>
    <row r="17" spans="1:17" ht="17.25" customHeight="1" x14ac:dyDescent="0.25">
      <c r="A17" s="27">
        <v>11</v>
      </c>
      <c r="B17" s="29" t="s">
        <v>34</v>
      </c>
      <c r="C17" s="30">
        <v>35418</v>
      </c>
      <c r="D17" s="28" t="s">
        <v>18</v>
      </c>
      <c r="E17" s="31">
        <v>72.25</v>
      </c>
      <c r="F17" s="32">
        <f t="shared" ref="F17:F23" si="5">POWER(10,(0.783497476*(LOG10(E17/153.655)*LOG10(E17/153.655))))</f>
        <v>1.213786248692966</v>
      </c>
      <c r="G17" s="29">
        <v>48</v>
      </c>
      <c r="H17" s="85">
        <v>52</v>
      </c>
      <c r="I17" s="86" t="s">
        <v>106</v>
      </c>
      <c r="J17" s="29">
        <v>68</v>
      </c>
      <c r="K17" s="85">
        <v>72</v>
      </c>
      <c r="L17" s="85">
        <v>75</v>
      </c>
      <c r="M17" s="34">
        <f t="shared" ref="M17:M23" si="6">MAX(G17:I17)</f>
        <v>52</v>
      </c>
      <c r="N17" s="34">
        <f t="shared" ref="N17:N23" si="7">MAX(J17:L17)</f>
        <v>75</v>
      </c>
      <c r="O17" s="35">
        <f t="shared" ref="O17:O23" si="8">M17+N17</f>
        <v>127</v>
      </c>
      <c r="P17" s="36"/>
      <c r="Q17" s="37">
        <f t="shared" ref="Q17:Q23" si="9">O17*F17</f>
        <v>154.15085358400668</v>
      </c>
    </row>
    <row r="18" spans="1:17" ht="16.5" customHeight="1" x14ac:dyDescent="0.3">
      <c r="A18" s="27">
        <v>23</v>
      </c>
      <c r="B18" s="19" t="s">
        <v>29</v>
      </c>
      <c r="C18" s="20">
        <v>38807</v>
      </c>
      <c r="D18" s="18" t="s">
        <v>30</v>
      </c>
      <c r="E18" s="31">
        <v>67.849999999999994</v>
      </c>
      <c r="F18" s="32">
        <f t="shared" si="5"/>
        <v>1.2552739444380461</v>
      </c>
      <c r="G18" s="29">
        <v>57</v>
      </c>
      <c r="H18" s="88" t="s">
        <v>108</v>
      </c>
      <c r="I18" s="92">
        <v>60</v>
      </c>
      <c r="J18" s="29">
        <v>74</v>
      </c>
      <c r="K18" s="88" t="s">
        <v>113</v>
      </c>
      <c r="L18" s="85">
        <v>77</v>
      </c>
      <c r="M18" s="34">
        <f t="shared" si="6"/>
        <v>60</v>
      </c>
      <c r="N18" s="34">
        <f t="shared" si="7"/>
        <v>77</v>
      </c>
      <c r="O18" s="92">
        <f t="shared" si="8"/>
        <v>137</v>
      </c>
      <c r="P18" s="36"/>
      <c r="Q18" s="37">
        <f t="shared" si="9"/>
        <v>171.9725303880123</v>
      </c>
    </row>
    <row r="19" spans="1:17" ht="16.5" customHeight="1" x14ac:dyDescent="0.3">
      <c r="A19" s="27">
        <v>61</v>
      </c>
      <c r="B19" s="29" t="s">
        <v>35</v>
      </c>
      <c r="C19" s="30">
        <v>33760</v>
      </c>
      <c r="D19" s="28" t="s">
        <v>30</v>
      </c>
      <c r="E19" s="31">
        <v>59.1</v>
      </c>
      <c r="F19" s="32">
        <f t="shared" si="5"/>
        <v>1.3643045646995149</v>
      </c>
      <c r="G19" s="90" t="s">
        <v>104</v>
      </c>
      <c r="H19" s="88" t="s">
        <v>104</v>
      </c>
      <c r="I19" s="86" t="s">
        <v>104</v>
      </c>
      <c r="J19" s="29">
        <v>55</v>
      </c>
      <c r="K19" s="85">
        <v>60</v>
      </c>
      <c r="L19" s="85">
        <v>63</v>
      </c>
      <c r="M19" s="34">
        <f t="shared" si="6"/>
        <v>0</v>
      </c>
      <c r="N19" s="34">
        <f t="shared" si="7"/>
        <v>63</v>
      </c>
      <c r="O19" s="35">
        <f t="shared" si="8"/>
        <v>63</v>
      </c>
      <c r="P19" s="36"/>
      <c r="Q19" s="37">
        <f t="shared" si="9"/>
        <v>85.951187576069444</v>
      </c>
    </row>
    <row r="20" spans="1:17" ht="16.5" customHeight="1" x14ac:dyDescent="0.3">
      <c r="A20" s="27">
        <v>6</v>
      </c>
      <c r="B20" s="29" t="s">
        <v>49</v>
      </c>
      <c r="C20" s="30">
        <v>35915</v>
      </c>
      <c r="D20" s="28" t="s">
        <v>30</v>
      </c>
      <c r="E20" s="31">
        <v>86.95</v>
      </c>
      <c r="F20" s="32">
        <f t="shared" si="5"/>
        <v>1.1166259403163312</v>
      </c>
      <c r="G20" s="29">
        <v>43</v>
      </c>
      <c r="H20" s="85">
        <v>46</v>
      </c>
      <c r="I20" s="35">
        <v>49</v>
      </c>
      <c r="J20" s="29">
        <v>52</v>
      </c>
      <c r="K20" s="85">
        <v>55</v>
      </c>
      <c r="L20" s="85">
        <v>60</v>
      </c>
      <c r="M20" s="34">
        <f t="shared" si="6"/>
        <v>49</v>
      </c>
      <c r="N20" s="34">
        <f t="shared" si="7"/>
        <v>60</v>
      </c>
      <c r="O20" s="35">
        <f t="shared" si="8"/>
        <v>109</v>
      </c>
      <c r="P20" s="36"/>
      <c r="Q20" s="37">
        <f t="shared" si="9"/>
        <v>121.7122274944801</v>
      </c>
    </row>
    <row r="21" spans="1:17" ht="16.5" customHeight="1" x14ac:dyDescent="0.3">
      <c r="A21" s="17">
        <v>15</v>
      </c>
      <c r="B21" s="19" t="s">
        <v>51</v>
      </c>
      <c r="C21" s="20">
        <v>34708</v>
      </c>
      <c r="D21" s="18" t="s">
        <v>52</v>
      </c>
      <c r="E21" s="21">
        <v>63.15</v>
      </c>
      <c r="F21" s="22">
        <f t="shared" si="5"/>
        <v>1.3087083132288013</v>
      </c>
      <c r="G21" s="19">
        <v>50</v>
      </c>
      <c r="H21" s="91" t="s">
        <v>105</v>
      </c>
      <c r="I21" s="89" t="s">
        <v>105</v>
      </c>
      <c r="J21" s="19">
        <v>65</v>
      </c>
      <c r="K21" s="87">
        <v>68</v>
      </c>
      <c r="L21" s="87">
        <v>70</v>
      </c>
      <c r="M21" s="23">
        <f t="shared" si="6"/>
        <v>50</v>
      </c>
      <c r="N21" s="23">
        <f t="shared" si="7"/>
        <v>70</v>
      </c>
      <c r="O21" s="24">
        <f t="shared" si="8"/>
        <v>120</v>
      </c>
      <c r="P21" s="25"/>
      <c r="Q21" s="26">
        <f t="shared" si="9"/>
        <v>157.04499758745615</v>
      </c>
    </row>
    <row r="22" spans="1:17" ht="16.5" customHeight="1" x14ac:dyDescent="0.3">
      <c r="A22" s="27">
        <v>26</v>
      </c>
      <c r="B22" s="29" t="s">
        <v>53</v>
      </c>
      <c r="C22" s="30">
        <v>31314</v>
      </c>
      <c r="D22" s="28" t="s">
        <v>52</v>
      </c>
      <c r="E22" s="31">
        <v>85.7</v>
      </c>
      <c r="F22" s="32">
        <f t="shared" si="5"/>
        <v>1.1229889472086441</v>
      </c>
      <c r="G22" s="29">
        <v>47</v>
      </c>
      <c r="H22" s="85">
        <v>52</v>
      </c>
      <c r="I22" s="86" t="s">
        <v>107</v>
      </c>
      <c r="J22" s="90" t="s">
        <v>108</v>
      </c>
      <c r="K22" s="85">
        <v>60</v>
      </c>
      <c r="L22" s="88" t="s">
        <v>112</v>
      </c>
      <c r="M22" s="34">
        <f t="shared" si="6"/>
        <v>52</v>
      </c>
      <c r="N22" s="34">
        <f t="shared" si="7"/>
        <v>60</v>
      </c>
      <c r="O22" s="35">
        <f t="shared" si="8"/>
        <v>112</v>
      </c>
      <c r="P22" s="36"/>
      <c r="Q22" s="37">
        <f t="shared" si="9"/>
        <v>125.77476208736813</v>
      </c>
    </row>
    <row r="23" spans="1:17" ht="16.5" customHeight="1" thickBot="1" x14ac:dyDescent="0.3">
      <c r="A23" s="38">
        <v>25</v>
      </c>
      <c r="B23" s="40" t="s">
        <v>54</v>
      </c>
      <c r="C23" s="41">
        <v>33170</v>
      </c>
      <c r="D23" s="39" t="s">
        <v>20</v>
      </c>
      <c r="E23" s="42">
        <v>70.3</v>
      </c>
      <c r="F23" s="43">
        <f t="shared" si="5"/>
        <v>1.2312740624640053</v>
      </c>
      <c r="G23" s="40">
        <v>73</v>
      </c>
      <c r="H23" s="93">
        <v>77</v>
      </c>
      <c r="I23" s="94">
        <v>80</v>
      </c>
      <c r="J23" s="40">
        <v>95</v>
      </c>
      <c r="K23" s="95">
        <v>101</v>
      </c>
      <c r="L23" s="95">
        <v>103</v>
      </c>
      <c r="M23" s="44">
        <f t="shared" si="6"/>
        <v>80</v>
      </c>
      <c r="N23" s="44">
        <f t="shared" si="7"/>
        <v>103</v>
      </c>
      <c r="O23" s="94">
        <f t="shared" si="8"/>
        <v>183</v>
      </c>
      <c r="P23" s="46"/>
      <c r="Q23" s="47">
        <f t="shared" si="9"/>
        <v>225.32315343091295</v>
      </c>
    </row>
    <row r="24" spans="1:17" ht="14.45" x14ac:dyDescent="0.3">
      <c r="A24" s="1"/>
      <c r="B24" s="5">
        <v>12</v>
      </c>
      <c r="C24" s="48"/>
      <c r="D24" s="5"/>
      <c r="E24" s="49"/>
      <c r="F24" s="50"/>
      <c r="G24" s="5"/>
      <c r="H24" s="8"/>
      <c r="I24" s="9"/>
      <c r="J24" s="5"/>
      <c r="K24" s="8"/>
      <c r="L24" s="8"/>
      <c r="M24" s="9"/>
      <c r="N24" s="9"/>
      <c r="O24" s="9"/>
      <c r="P24" s="51"/>
      <c r="Q24" s="52"/>
    </row>
    <row r="25" spans="1:17" x14ac:dyDescent="0.25">
      <c r="A25" s="1"/>
      <c r="B25" s="53" t="s">
        <v>62</v>
      </c>
      <c r="C25" s="6" t="s">
        <v>86</v>
      </c>
      <c r="D25" s="1"/>
      <c r="E25" s="116" t="s">
        <v>23</v>
      </c>
      <c r="F25" s="116"/>
      <c r="G25" s="6" t="s">
        <v>87</v>
      </c>
      <c r="H25" s="6"/>
      <c r="I25" s="1"/>
      <c r="J25" s="8"/>
      <c r="K25" s="117" t="s">
        <v>24</v>
      </c>
      <c r="L25" s="117"/>
      <c r="M25" s="6" t="s">
        <v>25</v>
      </c>
      <c r="N25" s="10"/>
      <c r="O25" s="1"/>
      <c r="P25" s="2"/>
      <c r="Q25" s="1"/>
    </row>
    <row r="26" spans="1:17" x14ac:dyDescent="0.25">
      <c r="A26" s="1"/>
      <c r="B26" s="53"/>
      <c r="C26" s="6"/>
      <c r="D26" s="1"/>
      <c r="E26" s="54"/>
      <c r="F26" s="54"/>
      <c r="G26" s="6" t="s">
        <v>82</v>
      </c>
      <c r="H26" s="6"/>
      <c r="I26" s="1"/>
      <c r="J26" s="8"/>
      <c r="K26" s="53"/>
      <c r="L26" s="53" t="s">
        <v>27</v>
      </c>
      <c r="M26" s="6" t="s">
        <v>47</v>
      </c>
      <c r="N26" s="10"/>
      <c r="O26" s="1"/>
      <c r="P26" s="2"/>
      <c r="Q26" s="1"/>
    </row>
    <row r="27" spans="1:17" x14ac:dyDescent="0.25">
      <c r="A27" s="1"/>
      <c r="B27" s="64" t="s">
        <v>168</v>
      </c>
      <c r="C27" s="6"/>
      <c r="D27" s="1"/>
      <c r="E27" s="54"/>
      <c r="F27" s="54"/>
      <c r="G27" s="6" t="s">
        <v>26</v>
      </c>
      <c r="H27" s="6"/>
      <c r="I27" s="1"/>
      <c r="J27" s="8"/>
      <c r="K27" s="53"/>
      <c r="L27" s="53"/>
      <c r="M27" s="6"/>
      <c r="N27" s="10"/>
      <c r="O27" s="1"/>
      <c r="P27" s="2"/>
      <c r="Q27" s="1"/>
    </row>
    <row r="28" spans="1:17" x14ac:dyDescent="0.25">
      <c r="A28" s="1"/>
      <c r="B28" s="55" t="s">
        <v>160</v>
      </c>
      <c r="C28" s="6" t="s">
        <v>144</v>
      </c>
      <c r="D28" s="6" t="s">
        <v>143</v>
      </c>
      <c r="E28" s="54" t="s">
        <v>145</v>
      </c>
      <c r="F28" s="54"/>
      <c r="G28" s="6"/>
      <c r="H28" s="6"/>
      <c r="I28" s="1"/>
      <c r="J28" s="8"/>
      <c r="K28" s="53"/>
      <c r="L28" s="53"/>
      <c r="M28" s="6"/>
      <c r="N28" s="10"/>
      <c r="O28" s="1"/>
      <c r="P28" s="2"/>
      <c r="Q28" s="1"/>
    </row>
    <row r="29" spans="1:17" x14ac:dyDescent="0.25">
      <c r="A29" s="1"/>
      <c r="B29" s="55" t="s">
        <v>160</v>
      </c>
      <c r="C29" s="6" t="s">
        <v>144</v>
      </c>
      <c r="D29" s="6" t="s">
        <v>146</v>
      </c>
      <c r="E29" s="71" t="s">
        <v>147</v>
      </c>
      <c r="F29" s="71"/>
      <c r="G29" s="6"/>
      <c r="H29" s="6"/>
      <c r="I29" s="1"/>
      <c r="J29" s="8"/>
      <c r="K29" s="72"/>
      <c r="L29" s="72"/>
      <c r="M29" s="6"/>
      <c r="N29" s="10"/>
      <c r="O29" s="1"/>
      <c r="P29" s="2"/>
      <c r="Q29" s="1"/>
    </row>
    <row r="30" spans="1:17" x14ac:dyDescent="0.25">
      <c r="A30" s="1"/>
      <c r="B30" s="72" t="s">
        <v>163</v>
      </c>
      <c r="C30" s="6" t="s">
        <v>148</v>
      </c>
      <c r="D30" s="1"/>
      <c r="E30" s="71" t="s">
        <v>149</v>
      </c>
      <c r="F30" s="71"/>
      <c r="G30" s="6"/>
      <c r="H30" s="6"/>
      <c r="I30" s="1"/>
      <c r="J30" s="8"/>
      <c r="K30" s="72"/>
      <c r="L30" s="72"/>
      <c r="M30" s="6"/>
      <c r="N30" s="10"/>
      <c r="O30" s="1"/>
      <c r="P30" s="2"/>
      <c r="Q30" s="1"/>
    </row>
    <row r="31" spans="1:17" x14ac:dyDescent="0.25">
      <c r="A31" s="1"/>
      <c r="B31" s="72" t="s">
        <v>163</v>
      </c>
      <c r="C31" s="6" t="s">
        <v>161</v>
      </c>
      <c r="D31" s="1"/>
      <c r="E31" s="71" t="s">
        <v>165</v>
      </c>
      <c r="F31" s="158" t="s">
        <v>164</v>
      </c>
      <c r="G31" s="6"/>
      <c r="H31" s="6"/>
      <c r="I31" s="1"/>
      <c r="J31" s="8"/>
      <c r="K31" s="72"/>
      <c r="L31" s="72"/>
      <c r="M31" s="6"/>
      <c r="N31" s="10"/>
      <c r="O31" s="1"/>
      <c r="P31" s="2"/>
      <c r="Q31" s="1"/>
    </row>
    <row r="32" spans="1:17" x14ac:dyDescent="0.25">
      <c r="A32" s="1"/>
      <c r="B32" s="72" t="s">
        <v>163</v>
      </c>
      <c r="C32" s="6" t="s">
        <v>162</v>
      </c>
      <c r="D32" s="1"/>
      <c r="E32" s="71" t="s">
        <v>167</v>
      </c>
      <c r="F32" s="71" t="s">
        <v>166</v>
      </c>
      <c r="G32" s="6"/>
      <c r="H32" s="6"/>
      <c r="I32" s="1"/>
      <c r="J32" s="8"/>
      <c r="K32" s="72"/>
      <c r="L32" s="72"/>
      <c r="M32" s="6"/>
      <c r="N32" s="10"/>
      <c r="O32" s="1"/>
      <c r="P32" s="2"/>
      <c r="Q32" s="1"/>
    </row>
    <row r="33" spans="1:17" ht="18" x14ac:dyDescent="0.25">
      <c r="A33" s="1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7" ht="18" x14ac:dyDescent="0.25">
      <c r="A34" s="1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ht="18" x14ac:dyDescent="0.25">
      <c r="A35" s="1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ht="15.75" x14ac:dyDescent="0.25">
      <c r="A36" s="1"/>
      <c r="B36" s="105" t="s">
        <v>80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</row>
    <row r="37" spans="1:17" x14ac:dyDescent="0.25">
      <c r="A37" s="1"/>
      <c r="B37" s="106" t="s">
        <v>81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17" x14ac:dyDescent="0.25">
      <c r="A38" s="1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x14ac:dyDescent="0.25">
      <c r="A39" s="1"/>
      <c r="B39" s="65" t="s">
        <v>93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1"/>
      <c r="B40" s="65" t="s">
        <v>92</v>
      </c>
      <c r="C40" s="6"/>
      <c r="D40" s="1"/>
      <c r="E40" s="49"/>
      <c r="F40" s="9"/>
      <c r="G40" s="56" t="s">
        <v>28</v>
      </c>
      <c r="H40" s="10"/>
      <c r="I40" s="1"/>
      <c r="J40" s="8"/>
      <c r="K40" s="8"/>
      <c r="L40" s="56"/>
      <c r="M40" s="56"/>
      <c r="N40" s="56"/>
      <c r="O40" s="56"/>
      <c r="P40" s="2"/>
      <c r="Q40" s="1"/>
    </row>
    <row r="41" spans="1:17" ht="15.75" thickBot="1" x14ac:dyDescent="0.3">
      <c r="A41" s="1"/>
      <c r="B41" s="56"/>
      <c r="C41" s="1"/>
      <c r="D41" s="6"/>
      <c r="E41" s="49"/>
      <c r="F41" s="9"/>
      <c r="G41" s="55"/>
      <c r="H41" s="10"/>
      <c r="I41" s="1"/>
      <c r="J41" s="8"/>
      <c r="K41" s="8"/>
      <c r="L41" s="1"/>
      <c r="M41" s="1"/>
      <c r="N41" s="1"/>
      <c r="O41" s="1"/>
      <c r="P41" s="2"/>
      <c r="Q41" s="1"/>
    </row>
    <row r="42" spans="1:17" x14ac:dyDescent="0.25">
      <c r="A42" s="57"/>
      <c r="B42" s="131"/>
      <c r="C42" s="108"/>
      <c r="D42" s="108"/>
      <c r="E42" s="108"/>
      <c r="F42" s="109"/>
      <c r="G42" s="110" t="s">
        <v>1</v>
      </c>
      <c r="H42" s="108"/>
      <c r="I42" s="108"/>
      <c r="J42" s="108"/>
      <c r="K42" s="108"/>
      <c r="L42" s="109"/>
      <c r="M42" s="110" t="s">
        <v>2</v>
      </c>
      <c r="N42" s="108"/>
      <c r="O42" s="108"/>
      <c r="P42" s="108"/>
      <c r="Q42" s="111"/>
    </row>
    <row r="43" spans="1:17" x14ac:dyDescent="0.25">
      <c r="A43" s="67" t="s">
        <v>3</v>
      </c>
      <c r="B43" s="132" t="s">
        <v>4</v>
      </c>
      <c r="C43" s="125" t="s">
        <v>5</v>
      </c>
      <c r="D43" s="125" t="s">
        <v>6</v>
      </c>
      <c r="E43" s="127" t="s">
        <v>7</v>
      </c>
      <c r="F43" s="129" t="s">
        <v>8</v>
      </c>
      <c r="G43" s="118" t="s">
        <v>9</v>
      </c>
      <c r="H43" s="119"/>
      <c r="I43" s="120"/>
      <c r="J43" s="118" t="s">
        <v>10</v>
      </c>
      <c r="K43" s="119"/>
      <c r="L43" s="120"/>
      <c r="M43" s="121" t="s">
        <v>11</v>
      </c>
      <c r="N43" s="121" t="s">
        <v>12</v>
      </c>
      <c r="O43" s="121" t="s">
        <v>13</v>
      </c>
      <c r="P43" s="123" t="s">
        <v>14</v>
      </c>
      <c r="Q43" s="112" t="s">
        <v>15</v>
      </c>
    </row>
    <row r="44" spans="1:17" ht="15.75" thickBot="1" x14ac:dyDescent="0.3">
      <c r="A44" s="66" t="s">
        <v>16</v>
      </c>
      <c r="B44" s="133"/>
      <c r="C44" s="134"/>
      <c r="D44" s="134"/>
      <c r="E44" s="135"/>
      <c r="F44" s="136"/>
      <c r="G44" s="58">
        <v>1</v>
      </c>
      <c r="H44" s="58">
        <v>2</v>
      </c>
      <c r="I44" s="58">
        <v>3</v>
      </c>
      <c r="J44" s="58">
        <v>1</v>
      </c>
      <c r="K44" s="58">
        <v>2</v>
      </c>
      <c r="L44" s="58">
        <v>3</v>
      </c>
      <c r="M44" s="141"/>
      <c r="N44" s="141"/>
      <c r="O44" s="141"/>
      <c r="P44" s="142"/>
      <c r="Q44" s="137"/>
    </row>
    <row r="45" spans="1:17" x14ac:dyDescent="0.25">
      <c r="A45" s="69"/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40"/>
    </row>
    <row r="46" spans="1:17" ht="16.5" customHeight="1" x14ac:dyDescent="0.25">
      <c r="A46" s="27">
        <v>46</v>
      </c>
      <c r="B46" s="29" t="s">
        <v>57</v>
      </c>
      <c r="C46" s="30">
        <v>37909</v>
      </c>
      <c r="D46" s="34" t="s">
        <v>52</v>
      </c>
      <c r="E46" s="31">
        <v>72.7</v>
      </c>
      <c r="F46" s="32">
        <f>POWER(10,(0.75194503*(LOG10(E46/175.508)*LOG10(E46/175.508))))</f>
        <v>1.288740013680411</v>
      </c>
      <c r="G46" s="90" t="s">
        <v>114</v>
      </c>
      <c r="H46" s="88" t="s">
        <v>114</v>
      </c>
      <c r="I46" s="35">
        <v>72</v>
      </c>
      <c r="J46" s="29">
        <v>75</v>
      </c>
      <c r="K46" s="88" t="s">
        <v>119</v>
      </c>
      <c r="L46" s="85">
        <v>80</v>
      </c>
      <c r="M46" s="34">
        <f>MAX(G46:I46)</f>
        <v>72</v>
      </c>
      <c r="N46" s="34">
        <f>MAX(J46:L46)</f>
        <v>80</v>
      </c>
      <c r="O46" s="35">
        <f>M46+N46</f>
        <v>152</v>
      </c>
      <c r="P46" s="36"/>
      <c r="Q46" s="37">
        <f>O46*F46</f>
        <v>195.88848207942249</v>
      </c>
    </row>
    <row r="47" spans="1:17" ht="15.75" customHeight="1" x14ac:dyDescent="0.25">
      <c r="A47" s="27">
        <v>64</v>
      </c>
      <c r="B47" s="29" t="s">
        <v>58</v>
      </c>
      <c r="C47" s="30">
        <v>32528</v>
      </c>
      <c r="D47" s="34" t="s">
        <v>44</v>
      </c>
      <c r="E47" s="31">
        <v>92.4</v>
      </c>
      <c r="F47" s="32">
        <f>POWER(10,(0.75194503*(LOG10(E47/175.508)*LOG10(E47/175.508))))</f>
        <v>1.1438653162286849</v>
      </c>
      <c r="G47" s="29">
        <v>105</v>
      </c>
      <c r="H47" s="85">
        <v>110</v>
      </c>
      <c r="I47" s="35">
        <v>117</v>
      </c>
      <c r="J47" s="90" t="s">
        <v>121</v>
      </c>
      <c r="K47" s="85">
        <v>125</v>
      </c>
      <c r="L47" s="85">
        <v>130</v>
      </c>
      <c r="M47" s="34">
        <f>MAX(G47:I47)</f>
        <v>117</v>
      </c>
      <c r="N47" s="34">
        <f>MAX(J47:L47)</f>
        <v>130</v>
      </c>
      <c r="O47" s="35">
        <f>M47+N47</f>
        <v>247</v>
      </c>
      <c r="P47" s="36"/>
      <c r="Q47" s="37">
        <f>O47*F47</f>
        <v>282.53473310848517</v>
      </c>
    </row>
    <row r="48" spans="1:17" ht="16.5" customHeight="1" x14ac:dyDescent="0.25">
      <c r="A48" s="27">
        <v>37</v>
      </c>
      <c r="B48" s="29" t="s">
        <v>75</v>
      </c>
      <c r="C48" s="30">
        <v>34023</v>
      </c>
      <c r="D48" s="34" t="s">
        <v>60</v>
      </c>
      <c r="E48" s="31">
        <v>87.15</v>
      </c>
      <c r="F48" s="32">
        <f>POWER(10,(0.75194503*(LOG10(E48/175.508)*LOG10(E48/175.508))))</f>
        <v>1.1735598723953058</v>
      </c>
      <c r="G48" s="29">
        <v>100</v>
      </c>
      <c r="H48" s="85">
        <v>105</v>
      </c>
      <c r="I48" s="35">
        <v>110</v>
      </c>
      <c r="J48" s="29">
        <v>125</v>
      </c>
      <c r="K48" s="85">
        <v>130</v>
      </c>
      <c r="L48" s="85">
        <v>136</v>
      </c>
      <c r="M48" s="34">
        <f>MAX(G48:I48)</f>
        <v>110</v>
      </c>
      <c r="N48" s="34">
        <f>MAX(J48:L48)</f>
        <v>136</v>
      </c>
      <c r="O48" s="35">
        <f>M48+N48</f>
        <v>246</v>
      </c>
      <c r="P48" s="36"/>
      <c r="Q48" s="37">
        <f>O48*F48</f>
        <v>288.69572860924524</v>
      </c>
    </row>
    <row r="49" spans="1:17" ht="17.25" customHeight="1" x14ac:dyDescent="0.25">
      <c r="A49" s="27">
        <v>21</v>
      </c>
      <c r="B49" s="29" t="s">
        <v>67</v>
      </c>
      <c r="C49" s="30">
        <v>33511</v>
      </c>
      <c r="D49" s="34" t="s">
        <v>30</v>
      </c>
      <c r="E49" s="31">
        <v>80.75</v>
      </c>
      <c r="F49" s="32">
        <f t="shared" ref="F49" si="10">POWER(10,(0.75194503*(LOG10(E49/175.508)*LOG10(E49/175.508))))</f>
        <v>1.217519449533583</v>
      </c>
      <c r="G49" s="29">
        <v>100</v>
      </c>
      <c r="H49" s="85">
        <v>105</v>
      </c>
      <c r="I49" s="86" t="s">
        <v>117</v>
      </c>
      <c r="J49" s="29">
        <v>125</v>
      </c>
      <c r="K49" s="85">
        <v>130</v>
      </c>
      <c r="L49" s="85">
        <v>135</v>
      </c>
      <c r="M49" s="34">
        <f t="shared" ref="M49" si="11">MAX(G49:I49)</f>
        <v>105</v>
      </c>
      <c r="N49" s="34">
        <f t="shared" ref="N49" si="12">MAX(J49:L49)</f>
        <v>135</v>
      </c>
      <c r="O49" s="35">
        <f t="shared" ref="O49" si="13">M49+N49</f>
        <v>240</v>
      </c>
      <c r="P49" s="36"/>
      <c r="Q49" s="37">
        <f t="shared" ref="Q49" si="14">O49*F49</f>
        <v>292.20466788805993</v>
      </c>
    </row>
    <row r="50" spans="1:17" ht="16.5" customHeight="1" x14ac:dyDescent="0.25">
      <c r="A50" s="27">
        <v>8</v>
      </c>
      <c r="B50" s="29" t="s">
        <v>73</v>
      </c>
      <c r="C50" s="30">
        <v>31197</v>
      </c>
      <c r="D50" s="34" t="s">
        <v>85</v>
      </c>
      <c r="E50" s="31">
        <v>87.1</v>
      </c>
      <c r="F50" s="32">
        <f>POWER(10,(0.75194503*(LOG10(E50/175.508)*LOG10(E50/175.508))))</f>
        <v>1.1738679777929046</v>
      </c>
      <c r="G50" s="29">
        <v>105</v>
      </c>
      <c r="H50" s="85">
        <v>110</v>
      </c>
      <c r="I50" s="35">
        <v>115</v>
      </c>
      <c r="J50" s="29">
        <v>125</v>
      </c>
      <c r="K50" s="88" t="s">
        <v>122</v>
      </c>
      <c r="L50" s="85">
        <v>135</v>
      </c>
      <c r="M50" s="34">
        <f>MAX(G50:I50)</f>
        <v>115</v>
      </c>
      <c r="N50" s="34">
        <f>MAX(J50:L50)</f>
        <v>135</v>
      </c>
      <c r="O50" s="35">
        <f>M50+N50</f>
        <v>250</v>
      </c>
      <c r="P50" s="36"/>
      <c r="Q50" s="37">
        <f>O50*F50</f>
        <v>293.46699444822616</v>
      </c>
    </row>
    <row r="51" spans="1:17" ht="16.5" customHeight="1" x14ac:dyDescent="0.25">
      <c r="A51" s="17">
        <v>2</v>
      </c>
      <c r="B51" s="29" t="s">
        <v>63</v>
      </c>
      <c r="C51" s="30">
        <v>30961</v>
      </c>
      <c r="D51" s="34" t="s">
        <v>52</v>
      </c>
      <c r="E51" s="31">
        <v>78.95</v>
      </c>
      <c r="F51" s="32">
        <f t="shared" ref="F51:F53" si="15">POWER(10,(0.75194503*(LOG10(E51/175.508)*LOG10(E51/175.508))))</f>
        <v>1.2317204057338429</v>
      </c>
      <c r="G51" s="29">
        <v>69</v>
      </c>
      <c r="H51" s="85">
        <v>72</v>
      </c>
      <c r="I51" s="35">
        <v>75</v>
      </c>
      <c r="J51" s="29">
        <v>96</v>
      </c>
      <c r="K51" s="85">
        <v>101</v>
      </c>
      <c r="L51" s="88" t="s">
        <v>120</v>
      </c>
      <c r="M51" s="34">
        <f t="shared" ref="M51:M53" si="16">MAX(G51:I51)</f>
        <v>75</v>
      </c>
      <c r="N51" s="34">
        <f t="shared" ref="N51:N53" si="17">MAX(J51:L51)</f>
        <v>101</v>
      </c>
      <c r="O51" s="35">
        <f t="shared" ref="O51:O53" si="18">M51+N51</f>
        <v>176</v>
      </c>
      <c r="P51" s="36"/>
      <c r="Q51" s="37">
        <f t="shared" ref="Q51:Q53" si="19">O51*F51</f>
        <v>216.78279140915635</v>
      </c>
    </row>
    <row r="52" spans="1:17" ht="16.5" customHeight="1" x14ac:dyDescent="0.25">
      <c r="A52" s="27">
        <v>45</v>
      </c>
      <c r="B52" s="29" t="s">
        <v>71</v>
      </c>
      <c r="C52" s="30">
        <v>31336</v>
      </c>
      <c r="D52" s="34" t="s">
        <v>44</v>
      </c>
      <c r="E52" s="31">
        <v>92.8</v>
      </c>
      <c r="F52" s="32">
        <f t="shared" si="15"/>
        <v>1.1418037159707575</v>
      </c>
      <c r="G52" s="29">
        <v>90</v>
      </c>
      <c r="H52" s="88" t="s">
        <v>115</v>
      </c>
      <c r="I52" s="86" t="s">
        <v>116</v>
      </c>
      <c r="J52" s="29">
        <v>115</v>
      </c>
      <c r="K52" s="85">
        <v>120</v>
      </c>
      <c r="L52" s="88" t="s">
        <v>121</v>
      </c>
      <c r="M52" s="34">
        <f t="shared" si="16"/>
        <v>90</v>
      </c>
      <c r="N52" s="34">
        <f t="shared" si="17"/>
        <v>120</v>
      </c>
      <c r="O52" s="35">
        <f t="shared" si="18"/>
        <v>210</v>
      </c>
      <c r="P52" s="36"/>
      <c r="Q52" s="37">
        <f t="shared" si="19"/>
        <v>239.77878035385908</v>
      </c>
    </row>
    <row r="53" spans="1:17" ht="16.5" customHeight="1" thickBot="1" x14ac:dyDescent="0.3">
      <c r="A53" s="70">
        <v>20</v>
      </c>
      <c r="B53" s="40" t="s">
        <v>96</v>
      </c>
      <c r="C53" s="41">
        <v>40442</v>
      </c>
      <c r="D53" s="44" t="s">
        <v>50</v>
      </c>
      <c r="E53" s="42">
        <v>27.7</v>
      </c>
      <c r="F53" s="43">
        <f t="shared" si="15"/>
        <v>3.0439221086505293</v>
      </c>
      <c r="G53" s="96">
        <v>25</v>
      </c>
      <c r="H53" s="96">
        <v>28</v>
      </c>
      <c r="I53" s="96">
        <v>30</v>
      </c>
      <c r="J53" s="96">
        <v>35</v>
      </c>
      <c r="K53" s="96">
        <v>37</v>
      </c>
      <c r="L53" s="97" t="s">
        <v>118</v>
      </c>
      <c r="M53" s="44">
        <f t="shared" si="16"/>
        <v>30</v>
      </c>
      <c r="N53" s="44">
        <f t="shared" si="17"/>
        <v>37</v>
      </c>
      <c r="O53" s="45">
        <f t="shared" si="18"/>
        <v>67</v>
      </c>
      <c r="P53" s="68"/>
      <c r="Q53" s="47">
        <f t="shared" si="19"/>
        <v>203.94278127958546</v>
      </c>
    </row>
    <row r="54" spans="1:17" x14ac:dyDescent="0.25">
      <c r="A54" s="1"/>
      <c r="B54" s="5">
        <v>8</v>
      </c>
      <c r="C54" s="48"/>
      <c r="D54" s="9"/>
      <c r="E54" s="49"/>
      <c r="F54" s="50"/>
      <c r="G54" s="5"/>
      <c r="H54" s="8"/>
      <c r="I54" s="9"/>
      <c r="J54" s="5"/>
      <c r="K54" s="8"/>
      <c r="L54" s="8"/>
      <c r="M54" s="9"/>
      <c r="N54" s="9"/>
      <c r="O54" s="9"/>
      <c r="P54" s="51"/>
      <c r="Q54" s="52"/>
    </row>
    <row r="55" spans="1:17" x14ac:dyDescent="0.25">
      <c r="A55" s="1"/>
      <c r="B55" s="9" t="s">
        <v>62</v>
      </c>
      <c r="C55" s="6" t="s">
        <v>25</v>
      </c>
      <c r="D55" s="1"/>
      <c r="E55" s="116" t="s">
        <v>23</v>
      </c>
      <c r="F55" s="116"/>
      <c r="G55" s="6" t="s">
        <v>21</v>
      </c>
      <c r="H55" s="6"/>
      <c r="I55" s="1"/>
      <c r="J55" s="8"/>
      <c r="K55" s="117" t="s">
        <v>24</v>
      </c>
      <c r="L55" s="117"/>
      <c r="M55" s="6" t="s">
        <v>54</v>
      </c>
      <c r="N55" s="10"/>
      <c r="O55" s="1"/>
      <c r="P55" s="2"/>
      <c r="Q55" s="1"/>
    </row>
    <row r="56" spans="1:17" x14ac:dyDescent="0.25">
      <c r="A56" s="1"/>
      <c r="B56" s="9"/>
      <c r="C56" s="6"/>
      <c r="D56" s="1"/>
      <c r="E56" s="54"/>
      <c r="F56" s="54"/>
      <c r="G56" s="6" t="s">
        <v>82</v>
      </c>
      <c r="H56" s="6"/>
      <c r="I56" s="1"/>
      <c r="J56" s="8"/>
      <c r="K56" s="53"/>
      <c r="L56" s="53"/>
      <c r="M56" s="6"/>
      <c r="N56" s="10"/>
      <c r="O56" s="1"/>
      <c r="P56" s="2"/>
      <c r="Q56" s="1"/>
    </row>
    <row r="57" spans="1:17" x14ac:dyDescent="0.25">
      <c r="A57" s="1"/>
      <c r="B57" s="5"/>
      <c r="C57" s="6"/>
      <c r="D57" s="1"/>
      <c r="E57" s="49"/>
      <c r="F57" s="9"/>
      <c r="G57" s="6" t="s">
        <v>47</v>
      </c>
      <c r="H57" s="6"/>
      <c r="I57" s="1"/>
      <c r="J57" s="8"/>
      <c r="K57" s="1"/>
      <c r="L57" s="55" t="s">
        <v>27</v>
      </c>
      <c r="M57" s="6" t="s">
        <v>83</v>
      </c>
      <c r="N57" s="60"/>
      <c r="O57" s="1"/>
      <c r="P57" s="2"/>
      <c r="Q57" s="1"/>
    </row>
    <row r="58" spans="1:17" x14ac:dyDescent="0.25">
      <c r="A58" s="1"/>
      <c r="B58" s="5"/>
      <c r="C58" s="6"/>
      <c r="D58" s="1"/>
      <c r="E58" s="49"/>
      <c r="F58" s="9"/>
      <c r="G58" s="6"/>
      <c r="H58" s="6"/>
      <c r="I58" s="1"/>
      <c r="J58" s="8"/>
      <c r="K58" s="1"/>
      <c r="L58" s="55"/>
      <c r="M58" s="6"/>
      <c r="N58" s="60"/>
      <c r="O58" s="1"/>
      <c r="P58" s="2"/>
      <c r="Q58" s="1"/>
    </row>
    <row r="59" spans="1:17" x14ac:dyDescent="0.25">
      <c r="A59" s="1"/>
      <c r="B59" s="5"/>
      <c r="C59" s="6"/>
      <c r="D59" s="1"/>
      <c r="E59" s="49"/>
      <c r="F59" s="9"/>
      <c r="G59" s="6"/>
      <c r="H59" s="6"/>
      <c r="I59" s="1"/>
      <c r="J59" s="8"/>
      <c r="K59" s="1"/>
      <c r="L59" s="55"/>
      <c r="M59" s="6"/>
      <c r="N59" s="60"/>
      <c r="O59" s="1"/>
      <c r="P59" s="2"/>
      <c r="Q59" s="1"/>
    </row>
    <row r="60" spans="1:17" x14ac:dyDescent="0.25">
      <c r="A60" s="1"/>
      <c r="B60" s="5"/>
      <c r="C60" s="6"/>
      <c r="D60" s="1"/>
      <c r="E60" s="49"/>
      <c r="F60" s="9"/>
      <c r="G60" s="6"/>
      <c r="H60" s="6"/>
      <c r="I60" s="1"/>
      <c r="J60" s="8"/>
      <c r="K60" s="1"/>
      <c r="L60" s="55"/>
      <c r="M60" s="6"/>
      <c r="N60" s="60"/>
      <c r="O60" s="1"/>
      <c r="P60" s="2"/>
      <c r="Q60" s="1"/>
    </row>
    <row r="61" spans="1:17" x14ac:dyDescent="0.25">
      <c r="A61" s="1"/>
      <c r="B61" s="5"/>
      <c r="C61" s="6"/>
      <c r="D61" s="1"/>
      <c r="E61" s="49"/>
      <c r="F61" s="9"/>
      <c r="G61" s="6"/>
      <c r="H61" s="6"/>
      <c r="I61" s="1"/>
      <c r="J61" s="8"/>
      <c r="K61" s="1"/>
      <c r="L61" s="55"/>
      <c r="M61" s="6"/>
      <c r="N61" s="60"/>
      <c r="O61" s="1"/>
      <c r="P61" s="2"/>
      <c r="Q61" s="1"/>
    </row>
    <row r="62" spans="1:17" x14ac:dyDescent="0.25">
      <c r="A62" s="1"/>
      <c r="B62" s="5"/>
      <c r="C62" s="6"/>
      <c r="D62" s="1"/>
      <c r="E62" s="49"/>
      <c r="F62" s="9"/>
      <c r="G62" s="6"/>
      <c r="H62" s="6"/>
      <c r="I62" s="1"/>
      <c r="J62" s="8"/>
      <c r="K62" s="1"/>
      <c r="L62" s="55"/>
      <c r="M62" s="6"/>
      <c r="N62" s="60"/>
      <c r="O62" s="1"/>
      <c r="P62" s="2"/>
      <c r="Q62" s="1"/>
    </row>
    <row r="63" spans="1:17" x14ac:dyDescent="0.25">
      <c r="A63" s="1"/>
      <c r="B63" s="5"/>
      <c r="C63" s="6"/>
      <c r="D63" s="1"/>
      <c r="E63" s="49"/>
      <c r="F63" s="9"/>
      <c r="G63" s="6"/>
      <c r="H63" s="6"/>
      <c r="I63" s="1"/>
      <c r="J63" s="8"/>
      <c r="K63" s="1"/>
      <c r="L63" s="55"/>
      <c r="M63" s="6"/>
      <c r="N63" s="60"/>
      <c r="O63" s="1"/>
      <c r="P63" s="2"/>
      <c r="Q63" s="1"/>
    </row>
    <row r="64" spans="1:17" ht="18" x14ac:dyDescent="0.25">
      <c r="A64" s="1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1:17" ht="15.75" x14ac:dyDescent="0.25">
      <c r="A65" s="1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</row>
    <row r="66" spans="1:17" ht="15.75" x14ac:dyDescent="0.25">
      <c r="A66" s="1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1:17" ht="15.75" x14ac:dyDescent="0.25">
      <c r="A67" s="1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1:17" ht="15.75" x14ac:dyDescent="0.25">
      <c r="A68" s="1"/>
      <c r="B68" s="105" t="s">
        <v>80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</row>
    <row r="69" spans="1:17" x14ac:dyDescent="0.25">
      <c r="A69" s="1"/>
      <c r="B69" s="106" t="s">
        <v>81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1:17" x14ac:dyDescent="0.25">
      <c r="A70" s="1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1:17" x14ac:dyDescent="0.25">
      <c r="A71" s="1"/>
      <c r="B71" s="65" t="s">
        <v>95</v>
      </c>
      <c r="C71" s="6"/>
      <c r="D71" s="1"/>
      <c r="E71" s="49"/>
      <c r="F71" s="9"/>
      <c r="G71" s="6"/>
      <c r="H71" s="6"/>
      <c r="I71" s="1"/>
      <c r="J71" s="8"/>
      <c r="K71" s="1"/>
      <c r="L71" s="55"/>
      <c r="M71" s="6"/>
      <c r="N71" s="60"/>
      <c r="O71" s="1"/>
      <c r="P71" s="2"/>
      <c r="Q71" s="1"/>
    </row>
    <row r="72" spans="1:17" x14ac:dyDescent="0.25">
      <c r="A72" s="1"/>
      <c r="B72" s="65" t="s">
        <v>94</v>
      </c>
      <c r="C72" s="3"/>
      <c r="D72" s="3"/>
      <c r="E72" s="3"/>
      <c r="F72" s="3"/>
      <c r="G72" s="4" t="s">
        <v>37</v>
      </c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5.75" thickBot="1" x14ac:dyDescent="0.3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57"/>
      <c r="B74" s="108"/>
      <c r="C74" s="108"/>
      <c r="D74" s="108"/>
      <c r="E74" s="108"/>
      <c r="F74" s="109"/>
      <c r="G74" s="110" t="s">
        <v>1</v>
      </c>
      <c r="H74" s="108"/>
      <c r="I74" s="108"/>
      <c r="J74" s="108"/>
      <c r="K74" s="108"/>
      <c r="L74" s="109"/>
      <c r="M74" s="110" t="s">
        <v>2</v>
      </c>
      <c r="N74" s="108"/>
      <c r="O74" s="108"/>
      <c r="P74" s="108"/>
      <c r="Q74" s="111"/>
    </row>
    <row r="75" spans="1:17" x14ac:dyDescent="0.25">
      <c r="A75" s="15" t="s">
        <v>3</v>
      </c>
      <c r="B75" s="125" t="s">
        <v>4</v>
      </c>
      <c r="C75" s="125" t="s">
        <v>5</v>
      </c>
      <c r="D75" s="125" t="s">
        <v>6</v>
      </c>
      <c r="E75" s="127" t="s">
        <v>7</v>
      </c>
      <c r="F75" s="129" t="s">
        <v>8</v>
      </c>
      <c r="G75" s="118" t="s">
        <v>9</v>
      </c>
      <c r="H75" s="119"/>
      <c r="I75" s="120"/>
      <c r="J75" s="118" t="s">
        <v>10</v>
      </c>
      <c r="K75" s="119"/>
      <c r="L75" s="120"/>
      <c r="M75" s="121" t="s">
        <v>11</v>
      </c>
      <c r="N75" s="121" t="s">
        <v>12</v>
      </c>
      <c r="O75" s="121" t="s">
        <v>13</v>
      </c>
      <c r="P75" s="123" t="s">
        <v>14</v>
      </c>
      <c r="Q75" s="112" t="s">
        <v>15</v>
      </c>
    </row>
    <row r="76" spans="1:17" ht="15.75" thickBot="1" x14ac:dyDescent="0.3">
      <c r="A76" s="59" t="s">
        <v>16</v>
      </c>
      <c r="B76" s="134"/>
      <c r="C76" s="134"/>
      <c r="D76" s="134"/>
      <c r="E76" s="135"/>
      <c r="F76" s="136"/>
      <c r="G76" s="58">
        <v>1</v>
      </c>
      <c r="H76" s="58">
        <v>2</v>
      </c>
      <c r="I76" s="58">
        <v>3</v>
      </c>
      <c r="J76" s="58">
        <v>1</v>
      </c>
      <c r="K76" s="58">
        <v>2</v>
      </c>
      <c r="L76" s="58">
        <v>3</v>
      </c>
      <c r="M76" s="141"/>
      <c r="N76" s="141"/>
      <c r="O76" s="141"/>
      <c r="P76" s="142"/>
      <c r="Q76" s="137"/>
    </row>
    <row r="77" spans="1:17" x14ac:dyDescent="0.25">
      <c r="A77" s="61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4"/>
    </row>
    <row r="78" spans="1:17" ht="16.5" customHeight="1" x14ac:dyDescent="0.25">
      <c r="A78" s="27">
        <v>55</v>
      </c>
      <c r="B78" s="29" t="s">
        <v>66</v>
      </c>
      <c r="C78" s="30">
        <v>37475</v>
      </c>
      <c r="D78" s="23" t="s">
        <v>52</v>
      </c>
      <c r="E78" s="31">
        <v>78.8</v>
      </c>
      <c r="F78" s="32">
        <f t="shared" ref="F78:F83" si="20">POWER(10,(0.75194503*(LOG10(E78/175.508)*LOG10(E78/175.508))))</f>
        <v>1.2329446637811587</v>
      </c>
      <c r="G78" s="29">
        <v>75</v>
      </c>
      <c r="H78" s="88" t="s">
        <v>119</v>
      </c>
      <c r="I78" s="35">
        <v>80</v>
      </c>
      <c r="J78" s="29">
        <v>90</v>
      </c>
      <c r="K78" s="85">
        <v>95</v>
      </c>
      <c r="L78" s="88" t="s">
        <v>128</v>
      </c>
      <c r="M78" s="34">
        <f t="shared" ref="M78:M83" si="21">MAX(G78:I78)</f>
        <v>80</v>
      </c>
      <c r="N78" s="34">
        <f t="shared" ref="N78:N83" si="22">MAX(J78:L78)</f>
        <v>95</v>
      </c>
      <c r="O78" s="35">
        <f t="shared" ref="O78:O83" si="23">M78+N78</f>
        <v>175</v>
      </c>
      <c r="P78" s="36"/>
      <c r="Q78" s="37">
        <f t="shared" ref="Q78:Q83" si="24">O78*F78</f>
        <v>215.76531616170277</v>
      </c>
    </row>
    <row r="79" spans="1:17" ht="16.5" customHeight="1" x14ac:dyDescent="0.25">
      <c r="A79" s="27">
        <v>10</v>
      </c>
      <c r="B79" s="29" t="s">
        <v>68</v>
      </c>
      <c r="C79" s="30">
        <v>31720</v>
      </c>
      <c r="D79" s="34" t="s">
        <v>44</v>
      </c>
      <c r="E79" s="31">
        <v>97.35</v>
      </c>
      <c r="F79" s="32">
        <f t="shared" si="20"/>
        <v>1.120119714231266</v>
      </c>
      <c r="G79" s="90" t="s">
        <v>125</v>
      </c>
      <c r="H79" s="88" t="s">
        <v>125</v>
      </c>
      <c r="I79" s="35">
        <v>85</v>
      </c>
      <c r="J79" s="29">
        <v>100</v>
      </c>
      <c r="K79" s="88" t="s">
        <v>117</v>
      </c>
      <c r="L79" s="85">
        <v>110</v>
      </c>
      <c r="M79" s="34">
        <f t="shared" si="21"/>
        <v>85</v>
      </c>
      <c r="N79" s="34">
        <f t="shared" si="22"/>
        <v>110</v>
      </c>
      <c r="O79" s="35">
        <f t="shared" si="23"/>
        <v>195</v>
      </c>
      <c r="P79" s="36"/>
      <c r="Q79" s="37">
        <f t="shared" si="24"/>
        <v>218.42334427509687</v>
      </c>
    </row>
    <row r="80" spans="1:17" ht="16.5" customHeight="1" x14ac:dyDescent="0.25">
      <c r="A80" s="27">
        <v>59</v>
      </c>
      <c r="B80" s="29" t="s">
        <v>59</v>
      </c>
      <c r="C80" s="30">
        <v>36605</v>
      </c>
      <c r="D80" s="34" t="s">
        <v>30</v>
      </c>
      <c r="E80" s="31">
        <v>76.849999999999994</v>
      </c>
      <c r="F80" s="32">
        <f>POWER(10,(0.75194503*(LOG10(E80/175.508)*LOG10(E80/175.508))))</f>
        <v>1.2494652968221842</v>
      </c>
      <c r="G80" s="29">
        <v>97</v>
      </c>
      <c r="H80" s="85">
        <v>102</v>
      </c>
      <c r="I80" s="86" t="s">
        <v>120</v>
      </c>
      <c r="J80" s="29">
        <v>107</v>
      </c>
      <c r="K80" s="88" t="s">
        <v>129</v>
      </c>
      <c r="L80" s="85">
        <v>116</v>
      </c>
      <c r="M80" s="34">
        <f>MAX(G80:I80)</f>
        <v>102</v>
      </c>
      <c r="N80" s="34">
        <f>MAX(J80:L80)</f>
        <v>116</v>
      </c>
      <c r="O80" s="35">
        <f>M80+N80</f>
        <v>218</v>
      </c>
      <c r="P80" s="36"/>
      <c r="Q80" s="37">
        <f>O80*F80</f>
        <v>272.38343470723618</v>
      </c>
    </row>
    <row r="81" spans="1:17" ht="16.5" customHeight="1" x14ac:dyDescent="0.25">
      <c r="A81" s="27">
        <v>4</v>
      </c>
      <c r="B81" s="29" t="s">
        <v>97</v>
      </c>
      <c r="C81" s="30">
        <v>39270</v>
      </c>
      <c r="D81" s="34" t="s">
        <v>50</v>
      </c>
      <c r="E81" s="31">
        <v>73</v>
      </c>
      <c r="F81" s="32">
        <f t="shared" si="20"/>
        <v>1.2856958089245487</v>
      </c>
      <c r="G81" s="29">
        <v>60</v>
      </c>
      <c r="H81" s="85">
        <v>63</v>
      </c>
      <c r="I81" s="35">
        <v>66</v>
      </c>
      <c r="J81" s="29">
        <v>77</v>
      </c>
      <c r="K81" s="85">
        <v>80</v>
      </c>
      <c r="L81" s="88" t="s">
        <v>127</v>
      </c>
      <c r="M81" s="34">
        <f t="shared" si="21"/>
        <v>66</v>
      </c>
      <c r="N81" s="34">
        <f t="shared" si="22"/>
        <v>80</v>
      </c>
      <c r="O81" s="35">
        <f t="shared" si="23"/>
        <v>146</v>
      </c>
      <c r="P81" s="36"/>
      <c r="Q81" s="37">
        <f t="shared" si="24"/>
        <v>187.71158810298411</v>
      </c>
    </row>
    <row r="82" spans="1:17" ht="16.5" customHeight="1" x14ac:dyDescent="0.25">
      <c r="A82" s="27">
        <v>3</v>
      </c>
      <c r="B82" s="29" t="s">
        <v>26</v>
      </c>
      <c r="C82" s="30">
        <v>35842</v>
      </c>
      <c r="D82" s="34" t="s">
        <v>60</v>
      </c>
      <c r="E82" s="31">
        <v>83.1</v>
      </c>
      <c r="F82" s="32">
        <f t="shared" si="20"/>
        <v>1.2002608123439285</v>
      </c>
      <c r="G82" s="29">
        <v>105</v>
      </c>
      <c r="H82" s="85">
        <v>111</v>
      </c>
      <c r="I82" s="35">
        <v>116</v>
      </c>
      <c r="J82" s="29">
        <v>135</v>
      </c>
      <c r="K82" s="88" t="s">
        <v>130</v>
      </c>
      <c r="L82" s="88" t="s">
        <v>130</v>
      </c>
      <c r="M82" s="34">
        <f t="shared" si="21"/>
        <v>116</v>
      </c>
      <c r="N82" s="34">
        <f t="shared" si="22"/>
        <v>135</v>
      </c>
      <c r="O82" s="35">
        <f t="shared" si="23"/>
        <v>251</v>
      </c>
      <c r="P82" s="36"/>
      <c r="Q82" s="37">
        <f t="shared" si="24"/>
        <v>301.26546389832606</v>
      </c>
    </row>
    <row r="83" spans="1:17" ht="16.5" customHeight="1" x14ac:dyDescent="0.25">
      <c r="A83" s="27">
        <v>17</v>
      </c>
      <c r="B83" s="29" t="s">
        <v>42</v>
      </c>
      <c r="C83" s="30" t="s">
        <v>43</v>
      </c>
      <c r="D83" s="34" t="s">
        <v>33</v>
      </c>
      <c r="E83" s="31">
        <v>89.05</v>
      </c>
      <c r="F83" s="32">
        <f t="shared" si="20"/>
        <v>1.1622206551139591</v>
      </c>
      <c r="G83" s="90" t="s">
        <v>123</v>
      </c>
      <c r="H83" s="85">
        <v>76</v>
      </c>
      <c r="I83" s="86" t="s">
        <v>124</v>
      </c>
      <c r="J83" s="29">
        <v>95</v>
      </c>
      <c r="K83" s="85">
        <v>100</v>
      </c>
      <c r="L83" s="85">
        <v>102</v>
      </c>
      <c r="M83" s="34">
        <f t="shared" si="21"/>
        <v>76</v>
      </c>
      <c r="N83" s="34">
        <f t="shared" si="22"/>
        <v>102</v>
      </c>
      <c r="O83" s="35">
        <f t="shared" si="23"/>
        <v>178</v>
      </c>
      <c r="P83" s="36"/>
      <c r="Q83" s="37">
        <f t="shared" si="24"/>
        <v>206.87527661028471</v>
      </c>
    </row>
    <row r="84" spans="1:17" ht="16.5" customHeight="1" thickBot="1" x14ac:dyDescent="0.3">
      <c r="A84" s="38">
        <v>7</v>
      </c>
      <c r="B84" s="40" t="s">
        <v>77</v>
      </c>
      <c r="C84" s="41">
        <v>33400</v>
      </c>
      <c r="D84" s="44" t="s">
        <v>61</v>
      </c>
      <c r="E84" s="42">
        <v>83.45</v>
      </c>
      <c r="F84" s="43">
        <f>POWER(10,(0.75194503*(LOG10(E84/175.508)*LOG10(E84/175.508))))</f>
        <v>1.197806918411862</v>
      </c>
      <c r="G84" s="98" t="s">
        <v>126</v>
      </c>
      <c r="H84" s="99" t="s">
        <v>126</v>
      </c>
      <c r="I84" s="45">
        <v>87</v>
      </c>
      <c r="J84" s="40">
        <v>107</v>
      </c>
      <c r="K84" s="93">
        <v>110</v>
      </c>
      <c r="L84" s="93">
        <v>115</v>
      </c>
      <c r="M84" s="44">
        <f>MAX(G84:I84)</f>
        <v>87</v>
      </c>
      <c r="N84" s="44">
        <f>MAX(J84:L84)</f>
        <v>115</v>
      </c>
      <c r="O84" s="45">
        <f>M84+N84</f>
        <v>202</v>
      </c>
      <c r="P84" s="46"/>
      <c r="Q84" s="47">
        <f>O84*F84</f>
        <v>241.95699751919614</v>
      </c>
    </row>
    <row r="85" spans="1:17" x14ac:dyDescent="0.25">
      <c r="A85" s="1"/>
      <c r="B85" s="5">
        <v>7</v>
      </c>
      <c r="C85" s="48"/>
      <c r="D85" s="9"/>
      <c r="E85" s="49"/>
      <c r="F85" s="50"/>
      <c r="G85" s="5"/>
      <c r="H85" s="8"/>
      <c r="I85" s="9"/>
      <c r="J85" s="5"/>
      <c r="K85" s="8"/>
      <c r="L85" s="8"/>
      <c r="M85" s="9"/>
      <c r="N85" s="9"/>
      <c r="O85" s="9"/>
      <c r="P85" s="51"/>
      <c r="Q85" s="52"/>
    </row>
    <row r="86" spans="1:17" x14ac:dyDescent="0.25">
      <c r="A86" s="1"/>
      <c r="B86" s="9" t="s">
        <v>36</v>
      </c>
      <c r="C86" s="6" t="s">
        <v>86</v>
      </c>
      <c r="D86" s="1"/>
      <c r="E86" s="116" t="s">
        <v>23</v>
      </c>
      <c r="F86" s="116"/>
      <c r="G86" s="6" t="s">
        <v>49</v>
      </c>
      <c r="H86" s="6"/>
      <c r="I86" s="1"/>
      <c r="J86" s="8"/>
      <c r="K86" s="117" t="s">
        <v>24</v>
      </c>
      <c r="L86" s="117"/>
      <c r="M86" s="6" t="s">
        <v>25</v>
      </c>
      <c r="N86" s="10"/>
      <c r="O86" s="1"/>
      <c r="P86" s="2"/>
      <c r="Q86" s="1"/>
    </row>
    <row r="87" spans="1:17" x14ac:dyDescent="0.25">
      <c r="A87" s="1"/>
      <c r="B87" s="5"/>
      <c r="C87" s="6"/>
      <c r="D87" s="1"/>
      <c r="E87" s="49"/>
      <c r="F87" s="9"/>
      <c r="G87" s="6" t="s">
        <v>82</v>
      </c>
      <c r="H87" s="6"/>
      <c r="I87" s="1"/>
      <c r="J87" s="8"/>
      <c r="K87" s="1"/>
      <c r="L87" s="55" t="s">
        <v>27</v>
      </c>
      <c r="M87" s="6" t="s">
        <v>34</v>
      </c>
      <c r="N87" s="60"/>
      <c r="O87" s="1"/>
      <c r="P87" s="2"/>
      <c r="Q87" s="1"/>
    </row>
    <row r="88" spans="1:17" x14ac:dyDescent="0.25">
      <c r="A88" s="1"/>
      <c r="B88" s="5"/>
      <c r="C88" s="6"/>
      <c r="D88" s="1"/>
      <c r="E88" s="49"/>
      <c r="F88" s="9"/>
      <c r="G88" s="6" t="s">
        <v>84</v>
      </c>
      <c r="H88" s="6"/>
      <c r="I88" s="1"/>
      <c r="J88" s="8"/>
      <c r="K88" s="1"/>
      <c r="L88" s="55"/>
      <c r="M88" s="6"/>
      <c r="N88" s="60"/>
      <c r="O88" s="1"/>
      <c r="P88" s="2"/>
      <c r="Q88" s="1"/>
    </row>
    <row r="89" spans="1:17" x14ac:dyDescent="0.25">
      <c r="A89" s="1"/>
      <c r="E89" s="49"/>
      <c r="F89" s="9"/>
      <c r="G89" s="6"/>
      <c r="H89" s="6"/>
      <c r="I89" s="1"/>
      <c r="J89" s="8"/>
      <c r="K89" s="1"/>
      <c r="L89" s="55"/>
      <c r="M89" s="6"/>
      <c r="N89" s="60"/>
      <c r="O89" s="1"/>
      <c r="P89" s="2"/>
      <c r="Q89" s="1"/>
    </row>
    <row r="90" spans="1:17" x14ac:dyDescent="0.25">
      <c r="A90" s="1"/>
      <c r="B90" s="5"/>
      <c r="C90" s="6"/>
      <c r="D90" s="1"/>
      <c r="E90" s="49"/>
      <c r="F90" s="9"/>
      <c r="G90" s="6"/>
      <c r="H90" s="6"/>
      <c r="I90" s="1"/>
      <c r="J90" s="8"/>
      <c r="K90" s="1"/>
      <c r="L90" s="55"/>
      <c r="M90" s="6"/>
      <c r="N90" s="60"/>
      <c r="O90" s="1"/>
      <c r="P90" s="2"/>
      <c r="Q90" s="1"/>
    </row>
    <row r="91" spans="1:17" x14ac:dyDescent="0.25">
      <c r="A91" s="1"/>
      <c r="B91" s="5"/>
      <c r="C91" s="6"/>
      <c r="D91" s="1"/>
      <c r="E91" s="49"/>
      <c r="F91" s="9"/>
      <c r="G91" s="6"/>
      <c r="H91" s="6"/>
      <c r="I91" s="1"/>
      <c r="J91" s="8"/>
      <c r="K91" s="5"/>
      <c r="L91" s="55"/>
      <c r="M91" s="6"/>
      <c r="N91" s="1"/>
      <c r="O91" s="1"/>
      <c r="P91" s="2"/>
      <c r="Q91" s="1"/>
    </row>
    <row r="92" spans="1:17" x14ac:dyDescent="0.25">
      <c r="A92" s="1"/>
      <c r="B92" s="5"/>
      <c r="C92" s="6"/>
      <c r="D92" s="1"/>
      <c r="E92" s="49"/>
      <c r="F92" s="9"/>
      <c r="G92" s="6"/>
      <c r="H92" s="6"/>
      <c r="I92" s="1"/>
      <c r="J92" s="8"/>
      <c r="K92" s="5"/>
      <c r="L92" s="55"/>
      <c r="M92" s="6"/>
      <c r="N92" s="1"/>
      <c r="O92" s="1"/>
      <c r="P92" s="2"/>
      <c r="Q92" s="1"/>
    </row>
    <row r="93" spans="1:17" x14ac:dyDescent="0.25">
      <c r="A93" s="1"/>
      <c r="B93" s="5"/>
      <c r="C93" s="6"/>
      <c r="D93" s="1"/>
      <c r="E93" s="49"/>
      <c r="F93" s="9"/>
      <c r="G93" s="6"/>
      <c r="H93" s="6"/>
      <c r="I93" s="1"/>
      <c r="J93" s="8"/>
      <c r="K93" s="5"/>
      <c r="L93" s="55"/>
      <c r="M93" s="6"/>
      <c r="N93" s="1"/>
      <c r="O93" s="1"/>
      <c r="P93" s="2"/>
      <c r="Q93" s="1"/>
    </row>
    <row r="94" spans="1:17" x14ac:dyDescent="0.25">
      <c r="A94" s="1"/>
      <c r="B94" s="5"/>
      <c r="C94" s="6"/>
      <c r="D94" s="1"/>
      <c r="E94" s="49"/>
      <c r="F94" s="9"/>
      <c r="G94" s="6"/>
      <c r="H94" s="6"/>
      <c r="I94" s="1"/>
      <c r="J94" s="8"/>
      <c r="K94" s="5"/>
      <c r="L94" s="55"/>
      <c r="M94" s="6"/>
      <c r="N94" s="1"/>
      <c r="O94" s="1"/>
      <c r="P94" s="2"/>
      <c r="Q94" s="1"/>
    </row>
    <row r="95" spans="1:17" x14ac:dyDescent="0.25">
      <c r="A95" s="1"/>
      <c r="B95" s="5"/>
      <c r="C95" s="6"/>
      <c r="D95" s="1"/>
      <c r="E95" s="49"/>
      <c r="F95" s="9"/>
      <c r="G95" s="6"/>
      <c r="H95" s="6"/>
      <c r="I95" s="1"/>
      <c r="J95" s="8"/>
      <c r="K95" s="5"/>
      <c r="L95" s="55"/>
      <c r="M95" s="6"/>
      <c r="N95" s="1"/>
      <c r="O95" s="1"/>
      <c r="P95" s="2"/>
      <c r="Q95" s="1"/>
    </row>
    <row r="96" spans="1:17" x14ac:dyDescent="0.25">
      <c r="A96" s="1"/>
      <c r="B96" s="5"/>
      <c r="C96" s="6"/>
      <c r="D96" s="1"/>
      <c r="E96" s="49"/>
      <c r="F96" s="9"/>
      <c r="G96" s="6"/>
      <c r="H96" s="6"/>
      <c r="I96" s="1"/>
      <c r="J96" s="8"/>
      <c r="K96" s="5"/>
      <c r="L96" s="55"/>
      <c r="M96" s="6"/>
      <c r="N96" s="1"/>
      <c r="O96" s="1"/>
      <c r="P96" s="2"/>
      <c r="Q96" s="1"/>
    </row>
    <row r="97" spans="1:17" ht="18" x14ac:dyDescent="0.25">
      <c r="A97" s="1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</row>
    <row r="98" spans="1:17" ht="16.5" customHeight="1" x14ac:dyDescent="0.25">
      <c r="A98" s="1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</row>
    <row r="99" spans="1:17" ht="16.5" customHeight="1" x14ac:dyDescent="0.25">
      <c r="A99" s="1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1:17" ht="16.5" customHeight="1" x14ac:dyDescent="0.25">
      <c r="A100" s="1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1:17" ht="15.75" x14ac:dyDescent="0.25">
      <c r="A101" s="1"/>
      <c r="B101" s="105" t="s">
        <v>80</v>
      </c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</row>
    <row r="102" spans="1:17" x14ac:dyDescent="0.25">
      <c r="A102" s="1"/>
      <c r="B102" s="106" t="s">
        <v>81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1:17" x14ac:dyDescent="0.25">
      <c r="A103" s="1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1:17" x14ac:dyDescent="0.25">
      <c r="A104" s="1"/>
      <c r="B104" s="65" t="s">
        <v>89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1"/>
      <c r="B105" s="65" t="s">
        <v>88</v>
      </c>
      <c r="C105" s="1"/>
      <c r="D105" s="6"/>
      <c r="E105" s="49"/>
      <c r="F105" s="9"/>
      <c r="G105" s="56" t="s">
        <v>39</v>
      </c>
      <c r="H105" s="10"/>
      <c r="I105" s="1"/>
      <c r="J105" s="8"/>
      <c r="K105" s="8"/>
      <c r="L105" s="56"/>
      <c r="M105" s="56"/>
      <c r="N105" s="56"/>
      <c r="O105" s="56"/>
      <c r="P105" s="2"/>
      <c r="Q105" s="1"/>
    </row>
    <row r="106" spans="1:17" ht="15.75" thickBot="1" x14ac:dyDescent="0.3">
      <c r="A106" s="1"/>
      <c r="B106" s="56"/>
      <c r="C106" s="1"/>
      <c r="D106" s="6"/>
      <c r="E106" s="49"/>
      <c r="F106" s="9"/>
      <c r="G106" s="55"/>
      <c r="H106" s="10"/>
      <c r="I106" s="1"/>
      <c r="J106" s="8"/>
      <c r="K106" s="8"/>
      <c r="L106" s="1"/>
      <c r="M106" s="1"/>
      <c r="N106" s="1"/>
      <c r="O106" s="1"/>
      <c r="P106" s="2"/>
      <c r="Q106" s="1"/>
    </row>
    <row r="107" spans="1:17" ht="15.75" thickBot="1" x14ac:dyDescent="0.3">
      <c r="A107" s="12"/>
      <c r="B107" s="145"/>
      <c r="C107" s="145"/>
      <c r="D107" s="145"/>
      <c r="E107" s="145"/>
      <c r="F107" s="146"/>
      <c r="G107" s="147" t="s">
        <v>1</v>
      </c>
      <c r="H107" s="145"/>
      <c r="I107" s="145"/>
      <c r="J107" s="145"/>
      <c r="K107" s="145"/>
      <c r="L107" s="146"/>
      <c r="M107" s="147" t="s">
        <v>2</v>
      </c>
      <c r="N107" s="145"/>
      <c r="O107" s="145"/>
      <c r="P107" s="145"/>
      <c r="Q107" s="148"/>
    </row>
    <row r="108" spans="1:17" x14ac:dyDescent="0.25">
      <c r="A108" s="62" t="s">
        <v>3</v>
      </c>
      <c r="B108" s="149" t="s">
        <v>4</v>
      </c>
      <c r="C108" s="149" t="s">
        <v>5</v>
      </c>
      <c r="D108" s="149" t="s">
        <v>6</v>
      </c>
      <c r="E108" s="150" t="s">
        <v>7</v>
      </c>
      <c r="F108" s="151" t="s">
        <v>8</v>
      </c>
      <c r="G108" s="153" t="s">
        <v>9</v>
      </c>
      <c r="H108" s="154"/>
      <c r="I108" s="155"/>
      <c r="J108" s="153" t="s">
        <v>10</v>
      </c>
      <c r="K108" s="154"/>
      <c r="L108" s="155"/>
      <c r="M108" s="156" t="s">
        <v>11</v>
      </c>
      <c r="N108" s="156" t="s">
        <v>12</v>
      </c>
      <c r="O108" s="156" t="s">
        <v>13</v>
      </c>
      <c r="P108" s="157" t="s">
        <v>14</v>
      </c>
      <c r="Q108" s="152" t="s">
        <v>15</v>
      </c>
    </row>
    <row r="109" spans="1:17" ht="15.75" thickBot="1" x14ac:dyDescent="0.3">
      <c r="A109" s="59" t="s">
        <v>16</v>
      </c>
      <c r="B109" s="134"/>
      <c r="C109" s="134"/>
      <c r="D109" s="134"/>
      <c r="E109" s="135"/>
      <c r="F109" s="136"/>
      <c r="G109" s="58">
        <v>1</v>
      </c>
      <c r="H109" s="58">
        <v>2</v>
      </c>
      <c r="I109" s="58">
        <v>3</v>
      </c>
      <c r="J109" s="58">
        <v>1</v>
      </c>
      <c r="K109" s="58">
        <v>2</v>
      </c>
      <c r="L109" s="58">
        <v>3</v>
      </c>
      <c r="M109" s="141"/>
      <c r="N109" s="141"/>
      <c r="O109" s="141"/>
      <c r="P109" s="142"/>
      <c r="Q109" s="137"/>
    </row>
    <row r="110" spans="1:17" ht="15.75" thickBot="1" x14ac:dyDescent="0.3">
      <c r="A110" s="61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4"/>
    </row>
    <row r="111" spans="1:17" ht="16.5" customHeight="1" x14ac:dyDescent="0.25">
      <c r="A111" s="76">
        <v>9</v>
      </c>
      <c r="B111" s="77" t="s">
        <v>69</v>
      </c>
      <c r="C111" s="78">
        <v>27785</v>
      </c>
      <c r="D111" s="79" t="s">
        <v>52</v>
      </c>
      <c r="E111" s="80">
        <v>106.65</v>
      </c>
      <c r="F111" s="81">
        <f t="shared" ref="F111:F115" si="25">POWER(10,(0.75194503*(LOG10(E111/175.508)*LOG10(E111/175.508))))</f>
        <v>1.0844062131711274</v>
      </c>
      <c r="G111" s="77">
        <v>60</v>
      </c>
      <c r="H111" s="100">
        <v>65</v>
      </c>
      <c r="I111" s="101" t="s">
        <v>114</v>
      </c>
      <c r="J111" s="77">
        <v>90</v>
      </c>
      <c r="K111" s="100">
        <v>95</v>
      </c>
      <c r="L111" s="102" t="s">
        <v>128</v>
      </c>
      <c r="M111" s="79">
        <f t="shared" ref="M111:M115" si="26">MAX(G111:I111)</f>
        <v>65</v>
      </c>
      <c r="N111" s="79">
        <f t="shared" ref="N111:N115" si="27">MAX(J111:L111)</f>
        <v>95</v>
      </c>
      <c r="O111" s="82">
        <f t="shared" ref="O111:O115" si="28">M111+N111</f>
        <v>160</v>
      </c>
      <c r="P111" s="83"/>
      <c r="Q111" s="84">
        <f t="shared" ref="Q111:Q115" si="29">O111*F111</f>
        <v>173.50499410738038</v>
      </c>
    </row>
    <row r="112" spans="1:17" ht="16.5" customHeight="1" x14ac:dyDescent="0.25">
      <c r="A112" s="27">
        <v>19</v>
      </c>
      <c r="B112" s="29" t="s">
        <v>78</v>
      </c>
      <c r="C112" s="30">
        <v>32318</v>
      </c>
      <c r="D112" s="34" t="s">
        <v>44</v>
      </c>
      <c r="E112" s="31">
        <v>94</v>
      </c>
      <c r="F112" s="32">
        <f t="shared" si="25"/>
        <v>1.1357755597100061</v>
      </c>
      <c r="G112" s="86" t="s">
        <v>120</v>
      </c>
      <c r="H112" s="88" t="s">
        <v>131</v>
      </c>
      <c r="I112" s="35">
        <v>107</v>
      </c>
      <c r="J112" s="29">
        <v>125</v>
      </c>
      <c r="K112" s="85">
        <v>135</v>
      </c>
      <c r="L112" s="88" t="s">
        <v>136</v>
      </c>
      <c r="M112" s="34">
        <f t="shared" si="26"/>
        <v>107</v>
      </c>
      <c r="N112" s="34">
        <f t="shared" si="27"/>
        <v>135</v>
      </c>
      <c r="O112" s="35">
        <f t="shared" si="28"/>
        <v>242</v>
      </c>
      <c r="P112" s="36"/>
      <c r="Q112" s="37">
        <f t="shared" si="29"/>
        <v>274.85768544982147</v>
      </c>
    </row>
    <row r="113" spans="1:17" ht="16.5" customHeight="1" x14ac:dyDescent="0.25">
      <c r="A113" s="27">
        <v>22</v>
      </c>
      <c r="B113" s="29" t="s">
        <v>74</v>
      </c>
      <c r="C113" s="30">
        <v>34737</v>
      </c>
      <c r="D113" s="34" t="s">
        <v>30</v>
      </c>
      <c r="E113" s="31">
        <v>110.25</v>
      </c>
      <c r="F113" s="32">
        <f t="shared" si="25"/>
        <v>1.073142899850001</v>
      </c>
      <c r="G113" s="29">
        <v>104</v>
      </c>
      <c r="H113" s="85">
        <v>111</v>
      </c>
      <c r="I113" s="86" t="s">
        <v>133</v>
      </c>
      <c r="J113" s="29">
        <v>135</v>
      </c>
      <c r="K113" s="85">
        <v>145</v>
      </c>
      <c r="L113" s="88" t="s">
        <v>138</v>
      </c>
      <c r="M113" s="34">
        <f t="shared" si="26"/>
        <v>111</v>
      </c>
      <c r="N113" s="34">
        <f t="shared" si="27"/>
        <v>145</v>
      </c>
      <c r="O113" s="35">
        <f t="shared" si="28"/>
        <v>256</v>
      </c>
      <c r="P113" s="36"/>
      <c r="Q113" s="37">
        <f t="shared" si="29"/>
        <v>274.72458236160026</v>
      </c>
    </row>
    <row r="114" spans="1:17" ht="16.5" customHeight="1" x14ac:dyDescent="0.25">
      <c r="A114" s="27">
        <v>13</v>
      </c>
      <c r="B114" s="29" t="s">
        <v>47</v>
      </c>
      <c r="C114" s="30">
        <v>35409</v>
      </c>
      <c r="D114" s="34" t="s">
        <v>60</v>
      </c>
      <c r="E114" s="31">
        <v>96</v>
      </c>
      <c r="F114" s="32">
        <f t="shared" si="25"/>
        <v>1.1262288162132235</v>
      </c>
      <c r="G114" s="29">
        <v>105</v>
      </c>
      <c r="H114" s="88" t="s">
        <v>132</v>
      </c>
      <c r="I114" s="35">
        <v>115</v>
      </c>
      <c r="J114" s="29">
        <v>130</v>
      </c>
      <c r="K114" s="85">
        <v>136</v>
      </c>
      <c r="L114" s="85">
        <v>140</v>
      </c>
      <c r="M114" s="34">
        <f t="shared" si="26"/>
        <v>115</v>
      </c>
      <c r="N114" s="34">
        <f t="shared" si="27"/>
        <v>140</v>
      </c>
      <c r="O114" s="35">
        <f t="shared" si="28"/>
        <v>255</v>
      </c>
      <c r="P114" s="36"/>
      <c r="Q114" s="37">
        <f t="shared" si="29"/>
        <v>287.18834813437201</v>
      </c>
    </row>
    <row r="115" spans="1:17" ht="16.5" customHeight="1" x14ac:dyDescent="0.25">
      <c r="A115" s="27">
        <v>54</v>
      </c>
      <c r="B115" s="29" t="s">
        <v>45</v>
      </c>
      <c r="C115" s="30">
        <v>38578</v>
      </c>
      <c r="D115" s="34" t="s">
        <v>50</v>
      </c>
      <c r="E115" s="31">
        <v>99.3</v>
      </c>
      <c r="F115" s="32">
        <f t="shared" si="25"/>
        <v>1.1117436321003735</v>
      </c>
      <c r="G115" s="29">
        <v>100</v>
      </c>
      <c r="H115" s="88" t="s">
        <v>131</v>
      </c>
      <c r="I115" s="35">
        <v>107</v>
      </c>
      <c r="J115" s="29">
        <v>120</v>
      </c>
      <c r="K115" s="85">
        <v>127</v>
      </c>
      <c r="L115" s="88" t="s">
        <v>135</v>
      </c>
      <c r="M115" s="34">
        <f t="shared" si="26"/>
        <v>107</v>
      </c>
      <c r="N115" s="34">
        <f t="shared" si="27"/>
        <v>127</v>
      </c>
      <c r="O115" s="35">
        <f t="shared" si="28"/>
        <v>234</v>
      </c>
      <c r="P115" s="36"/>
      <c r="Q115" s="37">
        <f t="shared" si="29"/>
        <v>260.14800991148741</v>
      </c>
    </row>
    <row r="116" spans="1:17" ht="16.5" customHeight="1" x14ac:dyDescent="0.25">
      <c r="A116" s="27">
        <v>5</v>
      </c>
      <c r="B116" s="29" t="s">
        <v>64</v>
      </c>
      <c r="C116" s="30" t="s">
        <v>79</v>
      </c>
      <c r="D116" s="34" t="s">
        <v>33</v>
      </c>
      <c r="E116" s="31">
        <v>105.5</v>
      </c>
      <c r="F116" s="32">
        <f t="shared" ref="F116" si="30">POWER(10,(0.75194503*(LOG10(E116/175.508)*LOG10(E116/175.508))))</f>
        <v>1.0882796909564763</v>
      </c>
      <c r="G116" s="29">
        <v>104</v>
      </c>
      <c r="H116" s="85">
        <v>109</v>
      </c>
      <c r="I116" s="86" t="s">
        <v>134</v>
      </c>
      <c r="J116" s="29">
        <v>120</v>
      </c>
      <c r="K116" s="85">
        <v>130</v>
      </c>
      <c r="L116" s="88" t="s">
        <v>137</v>
      </c>
      <c r="M116" s="34">
        <f t="shared" ref="M116" si="31">MAX(G116:I116)</f>
        <v>109</v>
      </c>
      <c r="N116" s="34">
        <f t="shared" ref="N116" si="32">MAX(J116:L116)</f>
        <v>130</v>
      </c>
      <c r="O116" s="35">
        <f t="shared" ref="O116" si="33">M116+N116</f>
        <v>239</v>
      </c>
      <c r="P116" s="36"/>
      <c r="Q116" s="37">
        <f t="shared" ref="Q116" si="34">O116*F116</f>
        <v>260.09884613859782</v>
      </c>
    </row>
    <row r="117" spans="1:17" ht="16.5" customHeight="1" thickBot="1" x14ac:dyDescent="0.3">
      <c r="A117" s="38">
        <v>35</v>
      </c>
      <c r="B117" s="40" t="s">
        <v>40</v>
      </c>
      <c r="C117" s="41">
        <v>37834</v>
      </c>
      <c r="D117" s="44" t="s">
        <v>50</v>
      </c>
      <c r="E117" s="42">
        <v>66.05</v>
      </c>
      <c r="F117" s="43">
        <f t="shared" ref="F117" si="35">POWER(10,(0.75194503*(LOG10(E117/175.508)*LOG10(E117/175.508))))</f>
        <v>1.3660048114762147</v>
      </c>
      <c r="G117" s="40">
        <v>75</v>
      </c>
      <c r="H117" s="99" t="s">
        <v>119</v>
      </c>
      <c r="I117" s="45">
        <v>83</v>
      </c>
      <c r="J117" s="40">
        <v>92</v>
      </c>
      <c r="K117" s="93">
        <v>97</v>
      </c>
      <c r="L117" s="93">
        <v>100</v>
      </c>
      <c r="M117" s="44">
        <f t="shared" ref="M117" si="36">MAX(G117:I117)</f>
        <v>83</v>
      </c>
      <c r="N117" s="44">
        <f t="shared" ref="N117" si="37">MAX(J117:L117)</f>
        <v>100</v>
      </c>
      <c r="O117" s="45">
        <f t="shared" ref="O117" si="38">M117+N117</f>
        <v>183</v>
      </c>
      <c r="P117" s="46"/>
      <c r="Q117" s="47">
        <f t="shared" ref="Q117" si="39">O117*F117</f>
        <v>249.97888050014728</v>
      </c>
    </row>
    <row r="118" spans="1:17" x14ac:dyDescent="0.25">
      <c r="A118" s="1"/>
      <c r="B118" s="5">
        <v>7</v>
      </c>
      <c r="C118" s="5"/>
      <c r="D118" s="9"/>
      <c r="E118" s="49"/>
      <c r="F118" s="50"/>
      <c r="G118" s="5"/>
      <c r="H118" s="8"/>
      <c r="I118" s="9"/>
      <c r="J118" s="5"/>
      <c r="K118" s="8"/>
      <c r="L118" s="8"/>
      <c r="M118" s="9"/>
      <c r="N118" s="9"/>
      <c r="O118" s="9"/>
      <c r="P118" s="51"/>
      <c r="Q118" s="52"/>
    </row>
    <row r="119" spans="1:17" x14ac:dyDescent="0.25">
      <c r="A119" s="1"/>
      <c r="B119" s="9" t="s">
        <v>62</v>
      </c>
      <c r="C119" s="6" t="s">
        <v>86</v>
      </c>
      <c r="D119" s="1"/>
      <c r="E119" s="116" t="s">
        <v>23</v>
      </c>
      <c r="F119" s="116"/>
      <c r="G119" s="6" t="s">
        <v>84</v>
      </c>
      <c r="H119" s="6"/>
      <c r="I119" s="1"/>
      <c r="J119" s="8"/>
      <c r="K119" s="117" t="s">
        <v>24</v>
      </c>
      <c r="L119" s="117"/>
      <c r="M119" s="6" t="s">
        <v>25</v>
      </c>
      <c r="N119" s="10"/>
      <c r="O119" s="1"/>
      <c r="P119" s="2"/>
      <c r="Q119" s="1"/>
    </row>
    <row r="120" spans="1:17" x14ac:dyDescent="0.25">
      <c r="A120" s="1"/>
      <c r="B120" s="5"/>
      <c r="C120" s="6"/>
      <c r="D120" s="1"/>
      <c r="E120" s="49"/>
      <c r="F120" s="9"/>
      <c r="G120" s="6" t="s">
        <v>21</v>
      </c>
      <c r="H120" s="6"/>
      <c r="I120" s="1"/>
      <c r="J120" s="8"/>
      <c r="K120" s="1"/>
      <c r="L120" s="55" t="s">
        <v>27</v>
      </c>
      <c r="M120" s="6" t="s">
        <v>34</v>
      </c>
      <c r="N120" s="60"/>
      <c r="O120" s="1"/>
      <c r="P120" s="2"/>
      <c r="Q120" s="1"/>
    </row>
    <row r="121" spans="1:17" x14ac:dyDescent="0.25">
      <c r="A121" s="1"/>
      <c r="B121" s="5"/>
      <c r="C121" s="6"/>
      <c r="D121" s="1"/>
      <c r="E121" s="49"/>
      <c r="F121" s="9"/>
      <c r="G121" s="6" t="s">
        <v>82</v>
      </c>
      <c r="H121" s="6"/>
      <c r="I121" s="1"/>
      <c r="J121" s="8"/>
      <c r="K121" s="1"/>
      <c r="L121" s="55"/>
      <c r="M121" s="6"/>
      <c r="N121" s="60"/>
      <c r="O121" s="1"/>
      <c r="P121" s="2"/>
      <c r="Q121" s="1"/>
    </row>
    <row r="122" spans="1:17" x14ac:dyDescent="0.25">
      <c r="A122" s="1"/>
      <c r="B122" s="5"/>
      <c r="C122" s="6"/>
      <c r="D122" s="1"/>
      <c r="E122" s="49"/>
      <c r="F122" s="9"/>
      <c r="G122" s="6"/>
      <c r="H122" s="6"/>
      <c r="I122" s="1"/>
      <c r="J122" s="8"/>
      <c r="K122" s="1"/>
      <c r="L122" s="55"/>
      <c r="M122" s="6"/>
      <c r="N122" s="60"/>
      <c r="O122" s="1"/>
      <c r="P122" s="2"/>
      <c r="Q122" s="1"/>
    </row>
    <row r="123" spans="1:17" x14ac:dyDescent="0.25">
      <c r="A123" s="1"/>
      <c r="B123" s="5"/>
      <c r="C123" s="6"/>
      <c r="D123" s="1"/>
      <c r="E123" s="49"/>
      <c r="F123" s="9"/>
      <c r="G123" s="6"/>
      <c r="H123" s="6"/>
      <c r="I123" s="1"/>
      <c r="J123" s="8"/>
      <c r="K123" s="1"/>
      <c r="L123" s="55"/>
      <c r="M123" s="6"/>
      <c r="N123" s="60"/>
      <c r="O123" s="1"/>
      <c r="P123" s="2"/>
      <c r="Q123" s="1"/>
    </row>
    <row r="124" spans="1:17" x14ac:dyDescent="0.25">
      <c r="A124" s="1"/>
      <c r="B124" s="5"/>
      <c r="C124" s="6"/>
      <c r="D124" s="1"/>
      <c r="E124" s="49"/>
      <c r="F124" s="9"/>
      <c r="G124" s="6"/>
      <c r="H124" s="6"/>
      <c r="I124" s="1"/>
      <c r="J124" s="8"/>
      <c r="K124" s="1"/>
      <c r="L124" s="55"/>
      <c r="M124" s="6"/>
      <c r="N124" s="60"/>
      <c r="O124" s="1"/>
      <c r="P124" s="2"/>
      <c r="Q124" s="1"/>
    </row>
    <row r="125" spans="1:17" x14ac:dyDescent="0.25">
      <c r="A125" s="1"/>
      <c r="B125" s="5"/>
      <c r="C125" s="6"/>
      <c r="D125" s="1"/>
      <c r="E125" s="49"/>
      <c r="F125" s="9"/>
      <c r="G125" s="6"/>
      <c r="H125" s="6"/>
      <c r="I125" s="1"/>
      <c r="J125" s="8"/>
      <c r="K125" s="1"/>
      <c r="L125" s="55"/>
      <c r="M125" s="6"/>
      <c r="N125" s="60"/>
      <c r="O125" s="1"/>
      <c r="P125" s="2"/>
      <c r="Q125" s="1"/>
    </row>
    <row r="126" spans="1:17" x14ac:dyDescent="0.25">
      <c r="A126" s="1"/>
      <c r="B126" s="5"/>
      <c r="C126" s="6"/>
      <c r="D126" s="1"/>
      <c r="E126" s="49"/>
      <c r="F126" s="9"/>
      <c r="G126" s="6"/>
      <c r="H126" s="6"/>
      <c r="I126" s="1"/>
      <c r="J126" s="8"/>
      <c r="K126" s="1"/>
      <c r="L126" s="55"/>
      <c r="M126" s="6"/>
      <c r="N126" s="60"/>
      <c r="O126" s="1"/>
      <c r="P126" s="2"/>
      <c r="Q126" s="1"/>
    </row>
    <row r="127" spans="1:17" x14ac:dyDescent="0.25">
      <c r="A127" s="1"/>
      <c r="B127" s="5"/>
      <c r="C127" s="6"/>
      <c r="D127" s="1"/>
      <c r="E127" s="49"/>
      <c r="F127" s="9"/>
      <c r="G127" s="6"/>
      <c r="H127" s="6"/>
      <c r="I127" s="1"/>
      <c r="J127" s="8"/>
      <c r="K127" s="1"/>
      <c r="L127" s="55"/>
      <c r="M127" s="6"/>
      <c r="N127" s="60"/>
      <c r="O127" s="1"/>
      <c r="P127" s="2"/>
      <c r="Q127" s="1"/>
    </row>
    <row r="128" spans="1:17" ht="18" x14ac:dyDescent="0.25">
      <c r="A128" s="1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1:17" ht="18" x14ac:dyDescent="0.25">
      <c r="A129" s="1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1:17" ht="15.75" x14ac:dyDescent="0.25">
      <c r="A130" s="1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1:17" ht="15.75" x14ac:dyDescent="0.25">
      <c r="A131" s="1"/>
      <c r="B131" s="105" t="s">
        <v>80</v>
      </c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1:17" x14ac:dyDescent="0.25">
      <c r="A132" s="1"/>
      <c r="B132" s="106" t="s">
        <v>81</v>
      </c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1:17" x14ac:dyDescent="0.25">
      <c r="A133" s="1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</row>
    <row r="134" spans="1:17" x14ac:dyDescent="0.25">
      <c r="A134" s="1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1:17" x14ac:dyDescent="0.25">
      <c r="A135" s="1"/>
      <c r="B135" s="65" t="s">
        <v>91</v>
      </c>
      <c r="C135" s="6"/>
      <c r="D135" s="1"/>
      <c r="E135" s="49"/>
      <c r="F135" s="9"/>
      <c r="G135" s="6"/>
      <c r="H135" s="6"/>
      <c r="I135" s="1"/>
      <c r="J135" s="8"/>
      <c r="K135" s="1"/>
      <c r="L135" s="55"/>
      <c r="M135" s="6"/>
      <c r="N135" s="60"/>
      <c r="O135" s="1"/>
      <c r="P135" s="2"/>
      <c r="Q135" s="1"/>
    </row>
    <row r="136" spans="1:17" x14ac:dyDescent="0.25">
      <c r="A136" s="1"/>
      <c r="B136" s="65" t="s">
        <v>90</v>
      </c>
      <c r="C136" s="6"/>
      <c r="D136" s="1"/>
      <c r="E136" s="49"/>
      <c r="F136" s="9"/>
      <c r="G136" s="56" t="s">
        <v>41</v>
      </c>
      <c r="H136" s="6"/>
      <c r="I136" s="1"/>
      <c r="J136" s="63"/>
      <c r="K136" s="56"/>
      <c r="L136" s="64"/>
      <c r="M136" s="6"/>
      <c r="N136" s="60"/>
      <c r="O136" s="1"/>
      <c r="P136" s="2"/>
      <c r="Q136" s="1"/>
    </row>
    <row r="137" spans="1:17" ht="15.75" thickBot="1" x14ac:dyDescent="0.3">
      <c r="A137" s="1"/>
      <c r="B137" s="3"/>
      <c r="C137" s="6"/>
      <c r="D137" s="1"/>
      <c r="E137" s="49"/>
      <c r="F137" s="9"/>
      <c r="G137" s="6"/>
      <c r="H137" s="6"/>
      <c r="I137" s="1"/>
      <c r="J137" s="8"/>
      <c r="K137" s="1"/>
      <c r="L137" s="55"/>
      <c r="M137" s="6"/>
      <c r="N137" s="60"/>
      <c r="O137" s="1"/>
      <c r="P137" s="2"/>
      <c r="Q137" s="1"/>
    </row>
    <row r="138" spans="1:17" ht="15.75" thickBot="1" x14ac:dyDescent="0.3">
      <c r="A138" s="12"/>
      <c r="B138" s="145"/>
      <c r="C138" s="145"/>
      <c r="D138" s="145"/>
      <c r="E138" s="145"/>
      <c r="F138" s="146"/>
      <c r="G138" s="147" t="s">
        <v>1</v>
      </c>
      <c r="H138" s="145"/>
      <c r="I138" s="145"/>
      <c r="J138" s="145"/>
      <c r="K138" s="145"/>
      <c r="L138" s="146"/>
      <c r="M138" s="147" t="s">
        <v>2</v>
      </c>
      <c r="N138" s="145"/>
      <c r="O138" s="145"/>
      <c r="P138" s="145"/>
      <c r="Q138" s="148"/>
    </row>
    <row r="139" spans="1:17" x14ac:dyDescent="0.25">
      <c r="A139" s="62" t="s">
        <v>3</v>
      </c>
      <c r="B139" s="149" t="s">
        <v>4</v>
      </c>
      <c r="C139" s="149" t="s">
        <v>5</v>
      </c>
      <c r="D139" s="149" t="s">
        <v>6</v>
      </c>
      <c r="E139" s="150" t="s">
        <v>7</v>
      </c>
      <c r="F139" s="151" t="s">
        <v>8</v>
      </c>
      <c r="G139" s="153" t="s">
        <v>9</v>
      </c>
      <c r="H139" s="154"/>
      <c r="I139" s="155"/>
      <c r="J139" s="153" t="s">
        <v>10</v>
      </c>
      <c r="K139" s="154"/>
      <c r="L139" s="155"/>
      <c r="M139" s="156" t="s">
        <v>11</v>
      </c>
      <c r="N139" s="156" t="s">
        <v>12</v>
      </c>
      <c r="O139" s="156" t="s">
        <v>13</v>
      </c>
      <c r="P139" s="157" t="s">
        <v>14</v>
      </c>
      <c r="Q139" s="152" t="s">
        <v>15</v>
      </c>
    </row>
    <row r="140" spans="1:17" ht="15.75" thickBot="1" x14ac:dyDescent="0.3">
      <c r="A140" s="59" t="s">
        <v>16</v>
      </c>
      <c r="B140" s="134"/>
      <c r="C140" s="134"/>
      <c r="D140" s="134"/>
      <c r="E140" s="135"/>
      <c r="F140" s="136"/>
      <c r="G140" s="58">
        <v>1</v>
      </c>
      <c r="H140" s="58">
        <v>2</v>
      </c>
      <c r="I140" s="58">
        <v>3</v>
      </c>
      <c r="J140" s="58">
        <v>1</v>
      </c>
      <c r="K140" s="58">
        <v>2</v>
      </c>
      <c r="L140" s="58">
        <v>3</v>
      </c>
      <c r="M140" s="141"/>
      <c r="N140" s="141"/>
      <c r="O140" s="141"/>
      <c r="P140" s="142"/>
      <c r="Q140" s="137"/>
    </row>
    <row r="141" spans="1:17" x14ac:dyDescent="0.25">
      <c r="A141" s="61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4"/>
    </row>
    <row r="142" spans="1:17" ht="16.5" customHeight="1" x14ac:dyDescent="0.25">
      <c r="A142" s="27">
        <v>53</v>
      </c>
      <c r="B142" s="29" t="s">
        <v>70</v>
      </c>
      <c r="C142" s="30">
        <v>32969</v>
      </c>
      <c r="D142" s="23" t="s">
        <v>52</v>
      </c>
      <c r="E142" s="31">
        <v>112.3</v>
      </c>
      <c r="F142" s="32">
        <f t="shared" ref="F142:F148" si="40">POWER(10,(0.75194503*(LOG10(E142/175.508)*LOG10(E142/175.508))))</f>
        <v>1.0672742702980833</v>
      </c>
      <c r="G142" s="29">
        <v>110</v>
      </c>
      <c r="H142" s="85">
        <v>115</v>
      </c>
      <c r="I142" s="86" t="s">
        <v>133</v>
      </c>
      <c r="J142" s="29">
        <v>130</v>
      </c>
      <c r="K142" s="88" t="s">
        <v>130</v>
      </c>
      <c r="L142" s="33" t="s">
        <v>150</v>
      </c>
      <c r="M142" s="34">
        <f t="shared" ref="M142:M148" si="41">MAX(G142:I142)</f>
        <v>115</v>
      </c>
      <c r="N142" s="34">
        <f t="shared" ref="N142:N148" si="42">MAX(J142:L142)</f>
        <v>130</v>
      </c>
      <c r="O142" s="35">
        <f t="shared" ref="O142:O148" si="43">M142+N142</f>
        <v>245</v>
      </c>
      <c r="P142" s="36"/>
      <c r="Q142" s="37">
        <f t="shared" ref="Q142:Q148" si="44">O142*F142</f>
        <v>261.48219622303043</v>
      </c>
    </row>
    <row r="143" spans="1:17" ht="16.5" customHeight="1" x14ac:dyDescent="0.25">
      <c r="A143" s="27">
        <v>43</v>
      </c>
      <c r="B143" s="29" t="s">
        <v>72</v>
      </c>
      <c r="C143" s="30">
        <v>32857</v>
      </c>
      <c r="D143" s="34" t="s">
        <v>44</v>
      </c>
      <c r="E143" s="31">
        <v>98.8</v>
      </c>
      <c r="F143" s="32">
        <f t="shared" si="40"/>
        <v>1.1138424511994065</v>
      </c>
      <c r="G143" s="29">
        <v>120</v>
      </c>
      <c r="H143" s="85">
        <v>130</v>
      </c>
      <c r="I143" s="35">
        <v>135</v>
      </c>
      <c r="J143" s="29">
        <v>145</v>
      </c>
      <c r="K143" s="85">
        <v>155</v>
      </c>
      <c r="L143" s="85">
        <v>160</v>
      </c>
      <c r="M143" s="34">
        <f t="shared" si="41"/>
        <v>135</v>
      </c>
      <c r="N143" s="34">
        <f t="shared" si="42"/>
        <v>160</v>
      </c>
      <c r="O143" s="35">
        <f t="shared" si="43"/>
        <v>295</v>
      </c>
      <c r="P143" s="36"/>
      <c r="Q143" s="37">
        <f t="shared" si="44"/>
        <v>328.58352310382492</v>
      </c>
    </row>
    <row r="144" spans="1:17" ht="16.5" customHeight="1" x14ac:dyDescent="0.25">
      <c r="A144" s="27">
        <v>63</v>
      </c>
      <c r="B144" s="29" t="s">
        <v>76</v>
      </c>
      <c r="C144" s="30">
        <v>33685</v>
      </c>
      <c r="D144" s="34" t="s">
        <v>30</v>
      </c>
      <c r="E144" s="31">
        <v>108.4</v>
      </c>
      <c r="F144" s="32">
        <f t="shared" si="40"/>
        <v>1.0787725471513696</v>
      </c>
      <c r="G144" s="29">
        <v>135</v>
      </c>
      <c r="H144" s="85">
        <v>140</v>
      </c>
      <c r="I144" s="86" t="s">
        <v>141</v>
      </c>
      <c r="J144" s="29">
        <v>160</v>
      </c>
      <c r="K144" s="85">
        <v>168</v>
      </c>
      <c r="L144" s="85">
        <v>174</v>
      </c>
      <c r="M144" s="34">
        <f t="shared" si="41"/>
        <v>140</v>
      </c>
      <c r="N144" s="34">
        <f t="shared" si="42"/>
        <v>174</v>
      </c>
      <c r="O144" s="35">
        <f t="shared" si="43"/>
        <v>314</v>
      </c>
      <c r="P144" s="36"/>
      <c r="Q144" s="37">
        <f t="shared" si="44"/>
        <v>338.73457980553007</v>
      </c>
    </row>
    <row r="145" spans="1:17" ht="16.5" customHeight="1" x14ac:dyDescent="0.25">
      <c r="A145" s="27">
        <v>34</v>
      </c>
      <c r="B145" s="29" t="s">
        <v>38</v>
      </c>
      <c r="C145" s="30">
        <v>35433</v>
      </c>
      <c r="D145" s="34" t="s">
        <v>30</v>
      </c>
      <c r="E145" s="31">
        <v>75.849999999999994</v>
      </c>
      <c r="F145" s="32">
        <f t="shared" si="40"/>
        <v>1.2583940233310391</v>
      </c>
      <c r="G145" s="86" t="s">
        <v>139</v>
      </c>
      <c r="H145" s="85">
        <v>90</v>
      </c>
      <c r="I145" s="35">
        <v>95</v>
      </c>
      <c r="J145" s="29">
        <v>120</v>
      </c>
      <c r="K145" s="88" t="s">
        <v>121</v>
      </c>
      <c r="L145" s="85">
        <v>125</v>
      </c>
      <c r="M145" s="34">
        <f t="shared" si="41"/>
        <v>95</v>
      </c>
      <c r="N145" s="34">
        <f t="shared" si="42"/>
        <v>125</v>
      </c>
      <c r="O145" s="35">
        <f t="shared" si="43"/>
        <v>220</v>
      </c>
      <c r="P145" s="36"/>
      <c r="Q145" s="37">
        <f t="shared" si="44"/>
        <v>276.84668513282861</v>
      </c>
    </row>
    <row r="146" spans="1:17" ht="16.5" customHeight="1" x14ac:dyDescent="0.25">
      <c r="A146" s="27">
        <v>56</v>
      </c>
      <c r="B146" s="29" t="s">
        <v>65</v>
      </c>
      <c r="C146" s="30">
        <v>32524</v>
      </c>
      <c r="D146" s="34" t="s">
        <v>60</v>
      </c>
      <c r="E146" s="31">
        <v>84.75</v>
      </c>
      <c r="F146" s="32">
        <f t="shared" si="40"/>
        <v>1.1889427760248541</v>
      </c>
      <c r="G146" s="29">
        <v>100</v>
      </c>
      <c r="H146" s="85">
        <v>105</v>
      </c>
      <c r="I146" s="35">
        <v>108</v>
      </c>
      <c r="J146" s="29">
        <v>120</v>
      </c>
      <c r="K146" s="85">
        <v>125</v>
      </c>
      <c r="L146" s="88" t="s">
        <v>122</v>
      </c>
      <c r="M146" s="34">
        <f t="shared" si="41"/>
        <v>108</v>
      </c>
      <c r="N146" s="34">
        <f t="shared" si="42"/>
        <v>125</v>
      </c>
      <c r="O146" s="35">
        <f t="shared" si="43"/>
        <v>233</v>
      </c>
      <c r="P146" s="36"/>
      <c r="Q146" s="37">
        <f t="shared" si="44"/>
        <v>277.02366681379101</v>
      </c>
    </row>
    <row r="147" spans="1:17" ht="16.5" customHeight="1" x14ac:dyDescent="0.25">
      <c r="A147" s="27">
        <v>29</v>
      </c>
      <c r="B147" s="29" t="s">
        <v>46</v>
      </c>
      <c r="C147" s="30">
        <v>32965</v>
      </c>
      <c r="D147" s="34" t="s">
        <v>60</v>
      </c>
      <c r="E147" s="31">
        <v>103.85</v>
      </c>
      <c r="F147" s="32">
        <f t="shared" si="40"/>
        <v>1.0940862112892589</v>
      </c>
      <c r="G147" s="29">
        <v>145</v>
      </c>
      <c r="H147" s="103">
        <v>151</v>
      </c>
      <c r="I147" s="92">
        <v>155</v>
      </c>
      <c r="J147" s="29">
        <v>180</v>
      </c>
      <c r="K147" s="103">
        <v>192</v>
      </c>
      <c r="L147" s="88" t="s">
        <v>152</v>
      </c>
      <c r="M147" s="34">
        <f t="shared" si="41"/>
        <v>155</v>
      </c>
      <c r="N147" s="34">
        <f t="shared" si="42"/>
        <v>192</v>
      </c>
      <c r="O147" s="92">
        <f t="shared" si="43"/>
        <v>347</v>
      </c>
      <c r="P147" s="36"/>
      <c r="Q147" s="37">
        <f t="shared" si="44"/>
        <v>379.64791531737285</v>
      </c>
    </row>
    <row r="148" spans="1:17" ht="16.5" customHeight="1" x14ac:dyDescent="0.25">
      <c r="A148" s="27">
        <v>60</v>
      </c>
      <c r="B148" s="29" t="s">
        <v>48</v>
      </c>
      <c r="C148" s="30">
        <v>26209</v>
      </c>
      <c r="D148" s="34" t="s">
        <v>33</v>
      </c>
      <c r="E148" s="31">
        <v>100.9</v>
      </c>
      <c r="F148" s="32">
        <f t="shared" si="40"/>
        <v>1.1052451216950718</v>
      </c>
      <c r="G148" s="86" t="s">
        <v>117</v>
      </c>
      <c r="H148" s="85">
        <v>110</v>
      </c>
      <c r="I148" s="86" t="s">
        <v>140</v>
      </c>
      <c r="J148" s="29">
        <v>140</v>
      </c>
      <c r="K148" s="88" t="s">
        <v>151</v>
      </c>
      <c r="L148" s="33" t="s">
        <v>150</v>
      </c>
      <c r="M148" s="34">
        <f t="shared" si="41"/>
        <v>110</v>
      </c>
      <c r="N148" s="34">
        <f t="shared" si="42"/>
        <v>140</v>
      </c>
      <c r="O148" s="35">
        <f t="shared" si="43"/>
        <v>250</v>
      </c>
      <c r="P148" s="36"/>
      <c r="Q148" s="37">
        <f t="shared" si="44"/>
        <v>276.31128042376798</v>
      </c>
    </row>
    <row r="149" spans="1:17" x14ac:dyDescent="0.25">
      <c r="A149" s="1"/>
      <c r="B149" s="5">
        <v>7</v>
      </c>
      <c r="C149" s="48"/>
      <c r="D149" s="9"/>
      <c r="E149" s="49"/>
      <c r="F149" s="50"/>
      <c r="G149" s="5"/>
      <c r="H149" s="8"/>
      <c r="I149" s="9"/>
      <c r="J149" s="5"/>
      <c r="K149" s="8"/>
      <c r="L149" s="8"/>
      <c r="M149" s="9"/>
      <c r="N149" s="9"/>
      <c r="O149" s="9"/>
      <c r="P149" s="51"/>
      <c r="Q149" s="52"/>
    </row>
    <row r="150" spans="1:17" x14ac:dyDescent="0.25">
      <c r="A150" s="1"/>
      <c r="B150" s="9" t="s">
        <v>36</v>
      </c>
      <c r="C150" s="6" t="s">
        <v>86</v>
      </c>
      <c r="D150" s="1"/>
      <c r="E150" s="116" t="s">
        <v>23</v>
      </c>
      <c r="F150" s="116"/>
      <c r="G150" s="6" t="s">
        <v>47</v>
      </c>
      <c r="H150" s="6"/>
      <c r="I150" s="1"/>
      <c r="J150" s="8"/>
      <c r="K150" s="117" t="s">
        <v>24</v>
      </c>
      <c r="L150" s="117"/>
      <c r="M150" s="6" t="s">
        <v>25</v>
      </c>
      <c r="N150" s="10"/>
      <c r="O150" s="1"/>
      <c r="P150" s="2"/>
      <c r="Q150" s="1"/>
    </row>
    <row r="151" spans="1:17" x14ac:dyDescent="0.25">
      <c r="A151" s="1"/>
      <c r="B151" s="5"/>
      <c r="C151" s="6"/>
      <c r="D151" s="1"/>
      <c r="E151" s="49"/>
      <c r="F151" s="9"/>
      <c r="G151" s="6" t="s">
        <v>84</v>
      </c>
      <c r="H151" s="6"/>
      <c r="I151" s="1"/>
      <c r="J151" s="8"/>
      <c r="K151" s="1"/>
      <c r="L151" s="55" t="s">
        <v>27</v>
      </c>
      <c r="M151" s="6" t="s">
        <v>83</v>
      </c>
      <c r="N151" s="60"/>
      <c r="O151" s="1"/>
      <c r="P151" s="2"/>
      <c r="Q151" s="1"/>
    </row>
    <row r="152" spans="1:17" x14ac:dyDescent="0.25">
      <c r="A152" s="1"/>
      <c r="B152" s="5"/>
      <c r="C152" s="6"/>
      <c r="D152" s="1"/>
      <c r="E152" s="49"/>
      <c r="F152" s="9"/>
      <c r="G152" s="6" t="s">
        <v>26</v>
      </c>
      <c r="H152" s="6"/>
      <c r="I152" s="1"/>
      <c r="J152" s="8"/>
      <c r="K152" s="1"/>
      <c r="L152" s="55"/>
      <c r="M152" s="6"/>
      <c r="N152" s="60"/>
      <c r="O152" s="1"/>
      <c r="P152" s="2"/>
      <c r="Q152" s="1"/>
    </row>
    <row r="153" spans="1:17" x14ac:dyDescent="0.25">
      <c r="A153" s="1"/>
      <c r="B153" s="104" t="s">
        <v>159</v>
      </c>
      <c r="C153" s="6"/>
      <c r="D153" s="1"/>
      <c r="E153" s="49"/>
      <c r="F153" s="9"/>
      <c r="G153" s="6"/>
      <c r="H153" s="6"/>
      <c r="I153" s="1"/>
      <c r="J153" s="8"/>
      <c r="K153" s="1"/>
      <c r="L153" s="55"/>
      <c r="M153" s="6"/>
      <c r="N153" s="60"/>
      <c r="O153" s="1"/>
      <c r="P153" s="2"/>
      <c r="Q153" s="1"/>
    </row>
    <row r="154" spans="1:17" x14ac:dyDescent="0.25">
      <c r="A154" s="1"/>
      <c r="B154" s="9" t="s">
        <v>163</v>
      </c>
      <c r="C154" s="6" t="s">
        <v>142</v>
      </c>
      <c r="D154" s="6" t="s">
        <v>143</v>
      </c>
      <c r="E154" s="49" t="s">
        <v>157</v>
      </c>
      <c r="F154" s="9" t="s">
        <v>158</v>
      </c>
      <c r="G154" s="6"/>
      <c r="H154" s="6"/>
      <c r="I154" s="1"/>
      <c r="J154" s="8"/>
      <c r="K154" s="1"/>
      <c r="L154" s="55"/>
      <c r="M154" s="6"/>
      <c r="N154" s="60"/>
      <c r="O154" s="1"/>
      <c r="P154" s="2"/>
      <c r="Q154" s="1"/>
    </row>
    <row r="155" spans="1:17" x14ac:dyDescent="0.25">
      <c r="A155" s="1"/>
      <c r="B155" s="9" t="s">
        <v>163</v>
      </c>
      <c r="C155" s="6" t="s">
        <v>142</v>
      </c>
      <c r="D155" s="6" t="s">
        <v>153</v>
      </c>
      <c r="E155" s="49" t="s">
        <v>156</v>
      </c>
      <c r="F155" s="9"/>
      <c r="G155" s="6"/>
      <c r="H155" s="6"/>
      <c r="I155" s="1"/>
      <c r="J155" s="8"/>
      <c r="K155" s="1"/>
      <c r="L155" s="55"/>
      <c r="M155" s="6"/>
      <c r="N155" s="60"/>
      <c r="O155" s="1"/>
      <c r="P155" s="2"/>
      <c r="Q155" s="1"/>
    </row>
    <row r="156" spans="1:17" x14ac:dyDescent="0.25">
      <c r="A156" s="1"/>
      <c r="B156" s="9" t="s">
        <v>163</v>
      </c>
      <c r="C156" s="6" t="s">
        <v>142</v>
      </c>
      <c r="D156" s="6" t="s">
        <v>154</v>
      </c>
      <c r="E156" s="49" t="s">
        <v>155</v>
      </c>
      <c r="F156" s="9"/>
      <c r="G156" s="6"/>
      <c r="H156" s="6"/>
      <c r="I156" s="1"/>
      <c r="J156" s="8"/>
      <c r="K156" s="1"/>
      <c r="L156" s="55"/>
      <c r="M156" s="6"/>
      <c r="N156" s="60"/>
      <c r="O156" s="1"/>
      <c r="P156" s="2"/>
      <c r="Q156" s="1"/>
    </row>
    <row r="157" spans="1:17" x14ac:dyDescent="0.25">
      <c r="A157" s="1"/>
      <c r="B157" s="9"/>
      <c r="C157" s="6"/>
      <c r="D157" s="6"/>
      <c r="E157" s="49"/>
      <c r="F157" s="9"/>
      <c r="G157" s="6"/>
      <c r="H157" s="6"/>
      <c r="I157" s="1"/>
      <c r="J157" s="8"/>
      <c r="K157" s="1"/>
      <c r="L157" s="55"/>
      <c r="M157" s="6"/>
      <c r="N157" s="60"/>
      <c r="O157" s="1"/>
      <c r="P157" s="2"/>
      <c r="Q157" s="1"/>
    </row>
    <row r="158" spans="1:17" x14ac:dyDescent="0.25">
      <c r="D158" s="6"/>
      <c r="E158" s="165"/>
      <c r="F158" s="165"/>
      <c r="G158" s="165"/>
      <c r="H158" s="165"/>
    </row>
    <row r="159" spans="1:17" x14ac:dyDescent="0.25">
      <c r="A159" t="s">
        <v>171</v>
      </c>
      <c r="B159" s="161" t="s">
        <v>169</v>
      </c>
      <c r="C159" s="160" t="s">
        <v>170</v>
      </c>
      <c r="D159" s="6"/>
      <c r="E159" s="164" t="s">
        <v>173</v>
      </c>
      <c r="F159" s="164"/>
      <c r="G159" s="164"/>
      <c r="H159" s="164"/>
    </row>
    <row r="160" spans="1:17" s="165" customFormat="1" x14ac:dyDescent="0.25">
      <c r="B160" s="166"/>
      <c r="C160" s="166"/>
      <c r="D160" s="6"/>
    </row>
    <row r="161" spans="1:8" x14ac:dyDescent="0.25">
      <c r="A161" s="171">
        <v>1</v>
      </c>
      <c r="B161" s="172" t="s">
        <v>54</v>
      </c>
      <c r="C161" s="173">
        <v>225.32315343091295</v>
      </c>
      <c r="D161" s="167">
        <v>1</v>
      </c>
      <c r="E161" s="174" t="s">
        <v>178</v>
      </c>
      <c r="F161" s="172"/>
      <c r="G161" s="172">
        <v>412.07</v>
      </c>
    </row>
    <row r="162" spans="1:8" x14ac:dyDescent="0.25">
      <c r="A162" s="171">
        <v>2</v>
      </c>
      <c r="B162" s="172" t="s">
        <v>29</v>
      </c>
      <c r="C162" s="173">
        <v>171.9725303880123</v>
      </c>
      <c r="D162" s="167">
        <v>2</v>
      </c>
      <c r="E162" s="178" t="s">
        <v>174</v>
      </c>
      <c r="F162" s="172"/>
      <c r="G162" s="172">
        <v>379.63</v>
      </c>
    </row>
    <row r="163" spans="1:8" x14ac:dyDescent="0.25">
      <c r="A163" s="171">
        <v>3</v>
      </c>
      <c r="B163" s="172" t="s">
        <v>51</v>
      </c>
      <c r="C163" s="173">
        <v>157.04499758745615</v>
      </c>
      <c r="D163" s="167">
        <v>3</v>
      </c>
      <c r="E163" s="174" t="s">
        <v>52</v>
      </c>
      <c r="F163" s="172"/>
      <c r="G163" s="172">
        <v>282.81</v>
      </c>
    </row>
    <row r="164" spans="1:8" x14ac:dyDescent="0.25">
      <c r="A164" s="163">
        <v>4</v>
      </c>
      <c r="B164" t="s">
        <v>34</v>
      </c>
      <c r="C164" s="162">
        <v>154.15085358400668</v>
      </c>
      <c r="D164" s="163">
        <v>4</v>
      </c>
      <c r="E164" s="49" t="s">
        <v>177</v>
      </c>
      <c r="G164">
        <v>278.82</v>
      </c>
    </row>
    <row r="165" spans="1:8" x14ac:dyDescent="0.25">
      <c r="A165" s="163">
        <v>5</v>
      </c>
      <c r="B165" t="s">
        <v>22</v>
      </c>
      <c r="C165" s="162">
        <v>140.52744771931052</v>
      </c>
      <c r="D165" s="163">
        <v>5</v>
      </c>
      <c r="E165" s="49" t="s">
        <v>179</v>
      </c>
      <c r="F165" s="176"/>
      <c r="G165" s="176">
        <v>225.32</v>
      </c>
      <c r="H165" s="177"/>
    </row>
    <row r="166" spans="1:8" x14ac:dyDescent="0.25">
      <c r="A166" s="163">
        <v>6</v>
      </c>
      <c r="B166" t="s">
        <v>53</v>
      </c>
      <c r="C166" s="162">
        <v>125.77476208736813</v>
      </c>
      <c r="D166" s="163"/>
    </row>
    <row r="167" spans="1:8" x14ac:dyDescent="0.25">
      <c r="A167" s="163">
        <v>7</v>
      </c>
      <c r="B167" t="s">
        <v>49</v>
      </c>
      <c r="C167" s="162">
        <v>121.7122274944801</v>
      </c>
      <c r="D167" s="163"/>
      <c r="E167" s="164" t="s">
        <v>175</v>
      </c>
      <c r="F167" s="164"/>
      <c r="G167" s="164"/>
      <c r="H167" s="164"/>
    </row>
    <row r="168" spans="1:8" x14ac:dyDescent="0.25">
      <c r="A168" s="163">
        <v>8</v>
      </c>
      <c r="B168" t="s">
        <v>31</v>
      </c>
      <c r="C168" s="162">
        <v>114.38810248855781</v>
      </c>
      <c r="D168" s="163"/>
    </row>
    <row r="169" spans="1:8" x14ac:dyDescent="0.25">
      <c r="A169" s="163">
        <v>9</v>
      </c>
      <c r="B169" t="s">
        <v>17</v>
      </c>
      <c r="C169" s="162">
        <v>112.38126318660002</v>
      </c>
      <c r="D169" s="167">
        <v>1</v>
      </c>
      <c r="E169" s="169" t="s">
        <v>60</v>
      </c>
      <c r="F169" s="169"/>
      <c r="G169" s="175">
        <v>1533.83</v>
      </c>
    </row>
    <row r="170" spans="1:8" x14ac:dyDescent="0.25">
      <c r="A170" s="163">
        <v>10</v>
      </c>
      <c r="B170" t="s">
        <v>19</v>
      </c>
      <c r="C170" s="162">
        <v>87.861694938096278</v>
      </c>
      <c r="D170" s="167">
        <v>2</v>
      </c>
      <c r="E170" s="169" t="s">
        <v>174</v>
      </c>
      <c r="F170" s="169"/>
      <c r="G170" s="175">
        <v>1475.97</v>
      </c>
    </row>
    <row r="171" spans="1:8" x14ac:dyDescent="0.25">
      <c r="A171" s="163">
        <v>11</v>
      </c>
      <c r="B171" t="s">
        <v>35</v>
      </c>
      <c r="C171" s="162">
        <v>85.951187576069444</v>
      </c>
      <c r="D171" s="167">
        <v>3</v>
      </c>
      <c r="E171" s="169" t="s">
        <v>44</v>
      </c>
      <c r="F171" s="169"/>
      <c r="G171" s="175">
        <v>1344.17</v>
      </c>
    </row>
    <row r="172" spans="1:8" x14ac:dyDescent="0.25">
      <c r="A172" s="163">
        <v>12</v>
      </c>
      <c r="B172" t="s">
        <v>98</v>
      </c>
      <c r="C172" s="162">
        <v>78.581547061146836</v>
      </c>
      <c r="D172" s="163">
        <v>4</v>
      </c>
      <c r="E172" t="s">
        <v>52</v>
      </c>
      <c r="G172" s="159">
        <v>1063.42</v>
      </c>
    </row>
    <row r="173" spans="1:8" x14ac:dyDescent="0.25">
      <c r="D173" s="163">
        <v>5</v>
      </c>
      <c r="E173" t="s">
        <v>50</v>
      </c>
      <c r="G173" s="159">
        <v>901.78</v>
      </c>
    </row>
    <row r="174" spans="1:8" x14ac:dyDescent="0.25">
      <c r="B174" s="161" t="s">
        <v>172</v>
      </c>
      <c r="C174" s="160" t="s">
        <v>170</v>
      </c>
      <c r="D174" s="163">
        <v>6</v>
      </c>
      <c r="E174" t="s">
        <v>33</v>
      </c>
      <c r="G174" s="159">
        <v>743.29</v>
      </c>
    </row>
    <row r="175" spans="1:8" x14ac:dyDescent="0.25">
      <c r="A175" s="168">
        <v>1</v>
      </c>
      <c r="B175" s="169" t="s">
        <v>46</v>
      </c>
      <c r="C175" s="170">
        <v>379.64791531737285</v>
      </c>
      <c r="D175" s="163">
        <v>7</v>
      </c>
      <c r="E175" t="s">
        <v>176</v>
      </c>
      <c r="G175" s="159">
        <v>241.96</v>
      </c>
    </row>
    <row r="176" spans="1:8" x14ac:dyDescent="0.25">
      <c r="A176" s="168">
        <v>2</v>
      </c>
      <c r="B176" s="169" t="s">
        <v>76</v>
      </c>
      <c r="C176" s="170">
        <v>338.73457980553007</v>
      </c>
    </row>
    <row r="177" spans="1:3" x14ac:dyDescent="0.25">
      <c r="A177" s="168">
        <v>3</v>
      </c>
      <c r="B177" s="169" t="s">
        <v>72</v>
      </c>
      <c r="C177" s="170">
        <v>328.58352310382492</v>
      </c>
    </row>
    <row r="178" spans="1:3" x14ac:dyDescent="0.25">
      <c r="A178" s="163">
        <v>4</v>
      </c>
      <c r="B178" t="s">
        <v>26</v>
      </c>
      <c r="C178" s="162">
        <v>301.26546389832606</v>
      </c>
    </row>
    <row r="179" spans="1:3" x14ac:dyDescent="0.25">
      <c r="A179" s="163">
        <v>5</v>
      </c>
      <c r="B179" t="s">
        <v>73</v>
      </c>
      <c r="C179" s="162">
        <v>293.46699444822616</v>
      </c>
    </row>
    <row r="180" spans="1:3" x14ac:dyDescent="0.25">
      <c r="A180" s="163">
        <v>6</v>
      </c>
      <c r="B180" t="s">
        <v>67</v>
      </c>
      <c r="C180" s="162">
        <v>292.20466788805993</v>
      </c>
    </row>
    <row r="181" spans="1:3" x14ac:dyDescent="0.25">
      <c r="A181" s="163">
        <v>7</v>
      </c>
      <c r="B181" t="s">
        <v>75</v>
      </c>
      <c r="C181" s="162">
        <v>288.69572860924524</v>
      </c>
    </row>
    <row r="182" spans="1:3" x14ac:dyDescent="0.25">
      <c r="A182" s="163">
        <v>8</v>
      </c>
      <c r="B182" t="s">
        <v>47</v>
      </c>
      <c r="C182" s="162">
        <v>287.18834813437201</v>
      </c>
    </row>
    <row r="183" spans="1:3" x14ac:dyDescent="0.25">
      <c r="A183" s="163">
        <v>9</v>
      </c>
      <c r="B183" t="s">
        <v>58</v>
      </c>
      <c r="C183" s="162">
        <v>282.53473310848517</v>
      </c>
    </row>
    <row r="184" spans="1:3" x14ac:dyDescent="0.25">
      <c r="A184" s="163">
        <v>10</v>
      </c>
      <c r="B184" t="s">
        <v>65</v>
      </c>
      <c r="C184" s="162">
        <v>277.02366681379101</v>
      </c>
    </row>
    <row r="185" spans="1:3" x14ac:dyDescent="0.25">
      <c r="A185" s="163">
        <v>11</v>
      </c>
      <c r="B185" t="s">
        <v>38</v>
      </c>
      <c r="C185" s="162">
        <v>276.84668513282861</v>
      </c>
    </row>
    <row r="186" spans="1:3" x14ac:dyDescent="0.25">
      <c r="A186" s="163">
        <v>12</v>
      </c>
      <c r="B186" t="s">
        <v>48</v>
      </c>
      <c r="C186" s="162">
        <v>276.31128042376798</v>
      </c>
    </row>
    <row r="187" spans="1:3" x14ac:dyDescent="0.25">
      <c r="A187" s="163">
        <v>13</v>
      </c>
      <c r="B187" t="s">
        <v>78</v>
      </c>
      <c r="C187" s="162">
        <v>274.85768544982147</v>
      </c>
    </row>
    <row r="188" spans="1:3" x14ac:dyDescent="0.25">
      <c r="A188" s="163">
        <v>14</v>
      </c>
      <c r="B188" t="s">
        <v>74</v>
      </c>
      <c r="C188" s="162">
        <v>274.72458236160026</v>
      </c>
    </row>
    <row r="189" spans="1:3" x14ac:dyDescent="0.25">
      <c r="A189" s="163">
        <v>15</v>
      </c>
      <c r="B189" t="s">
        <v>59</v>
      </c>
      <c r="C189" s="162">
        <v>272.38343470723618</v>
      </c>
    </row>
    <row r="190" spans="1:3" x14ac:dyDescent="0.25">
      <c r="A190" s="163">
        <v>16</v>
      </c>
      <c r="B190" t="s">
        <v>70</v>
      </c>
      <c r="C190" s="162">
        <v>261.48219622303043</v>
      </c>
    </row>
    <row r="191" spans="1:3" x14ac:dyDescent="0.25">
      <c r="A191" s="163">
        <v>17</v>
      </c>
      <c r="B191" t="s">
        <v>45</v>
      </c>
      <c r="C191" s="162">
        <v>260.14800991148741</v>
      </c>
    </row>
    <row r="192" spans="1:3" x14ac:dyDescent="0.25">
      <c r="A192" s="163">
        <v>18</v>
      </c>
      <c r="B192" t="s">
        <v>64</v>
      </c>
      <c r="C192" s="162">
        <v>260.09884613859782</v>
      </c>
    </row>
    <row r="193" spans="1:3" x14ac:dyDescent="0.25">
      <c r="A193" s="163">
        <v>19</v>
      </c>
      <c r="B193" t="s">
        <v>40</v>
      </c>
      <c r="C193" s="162">
        <v>249.97888050014728</v>
      </c>
    </row>
    <row r="194" spans="1:3" x14ac:dyDescent="0.25">
      <c r="A194" s="163">
        <v>20</v>
      </c>
      <c r="B194" t="s">
        <v>77</v>
      </c>
      <c r="C194" s="162">
        <v>241.95699751919614</v>
      </c>
    </row>
    <row r="195" spans="1:3" x14ac:dyDescent="0.25">
      <c r="A195" s="163">
        <v>21</v>
      </c>
      <c r="B195" t="s">
        <v>71</v>
      </c>
      <c r="C195" s="162">
        <v>239.77878035385908</v>
      </c>
    </row>
    <row r="196" spans="1:3" x14ac:dyDescent="0.25">
      <c r="A196" s="163">
        <v>22</v>
      </c>
      <c r="B196" t="s">
        <v>68</v>
      </c>
      <c r="C196" s="162">
        <v>218.42334427509687</v>
      </c>
    </row>
    <row r="197" spans="1:3" x14ac:dyDescent="0.25">
      <c r="A197" s="163">
        <v>23</v>
      </c>
      <c r="B197" t="s">
        <v>63</v>
      </c>
      <c r="C197" s="162">
        <v>216.78279140915635</v>
      </c>
    </row>
    <row r="198" spans="1:3" x14ac:dyDescent="0.25">
      <c r="A198" s="163">
        <v>24</v>
      </c>
      <c r="B198" t="s">
        <v>66</v>
      </c>
      <c r="C198" s="162">
        <v>215.76531616170277</v>
      </c>
    </row>
    <row r="199" spans="1:3" x14ac:dyDescent="0.25">
      <c r="A199" s="163">
        <v>25</v>
      </c>
      <c r="B199" t="s">
        <v>42</v>
      </c>
      <c r="C199" s="162">
        <v>206.87527661028471</v>
      </c>
    </row>
    <row r="200" spans="1:3" x14ac:dyDescent="0.25">
      <c r="A200" s="163">
        <v>26</v>
      </c>
      <c r="B200" t="s">
        <v>96</v>
      </c>
      <c r="C200" s="162">
        <v>203.94278127958546</v>
      </c>
    </row>
    <row r="201" spans="1:3" x14ac:dyDescent="0.25">
      <c r="A201" s="163">
        <v>27</v>
      </c>
      <c r="B201" t="s">
        <v>57</v>
      </c>
      <c r="C201" s="162">
        <v>195.88848207942249</v>
      </c>
    </row>
    <row r="202" spans="1:3" x14ac:dyDescent="0.25">
      <c r="A202" s="163">
        <v>28</v>
      </c>
      <c r="B202" t="s">
        <v>97</v>
      </c>
      <c r="C202" s="162">
        <v>187.71158810298411</v>
      </c>
    </row>
    <row r="203" spans="1:3" x14ac:dyDescent="0.25">
      <c r="A203" s="163">
        <v>29</v>
      </c>
      <c r="B203" t="s">
        <v>69</v>
      </c>
      <c r="C203" s="162">
        <v>173.50499410738038</v>
      </c>
    </row>
    <row r="204" spans="1:3" x14ac:dyDescent="0.25">
      <c r="C204" s="159"/>
    </row>
    <row r="205" spans="1:3" x14ac:dyDescent="0.25">
      <c r="C205" s="159"/>
    </row>
    <row r="206" spans="1:3" x14ac:dyDescent="0.25">
      <c r="C206" s="159"/>
    </row>
  </sheetData>
  <mergeCells count="112">
    <mergeCell ref="B141:Q141"/>
    <mergeCell ref="E150:F150"/>
    <mergeCell ref="K150:L150"/>
    <mergeCell ref="G139:I139"/>
    <mergeCell ref="J139:L139"/>
    <mergeCell ref="M139:M140"/>
    <mergeCell ref="N139:N140"/>
    <mergeCell ref="O139:O140"/>
    <mergeCell ref="P139:P140"/>
    <mergeCell ref="B134:Q134"/>
    <mergeCell ref="B138:F138"/>
    <mergeCell ref="G138:L138"/>
    <mergeCell ref="M138:Q138"/>
    <mergeCell ref="B139:B140"/>
    <mergeCell ref="C139:C140"/>
    <mergeCell ref="D139:D140"/>
    <mergeCell ref="E139:E140"/>
    <mergeCell ref="F139:F140"/>
    <mergeCell ref="Q139:Q140"/>
    <mergeCell ref="B110:Q110"/>
    <mergeCell ref="E119:F119"/>
    <mergeCell ref="K119:L119"/>
    <mergeCell ref="B128:Q128"/>
    <mergeCell ref="B130:Q130"/>
    <mergeCell ref="G108:I108"/>
    <mergeCell ref="J108:L108"/>
    <mergeCell ref="M108:M109"/>
    <mergeCell ref="N108:N109"/>
    <mergeCell ref="O108:O109"/>
    <mergeCell ref="P108:P109"/>
    <mergeCell ref="B103:Q103"/>
    <mergeCell ref="B107:F107"/>
    <mergeCell ref="G107:L107"/>
    <mergeCell ref="M107:Q107"/>
    <mergeCell ref="B108:B109"/>
    <mergeCell ref="C108:C109"/>
    <mergeCell ref="D108:D109"/>
    <mergeCell ref="E108:E109"/>
    <mergeCell ref="F108:F109"/>
    <mergeCell ref="Q108:Q109"/>
    <mergeCell ref="B77:Q77"/>
    <mergeCell ref="E86:F86"/>
    <mergeCell ref="K86:L86"/>
    <mergeCell ref="B97:Q97"/>
    <mergeCell ref="B98:Q98"/>
    <mergeCell ref="G75:I75"/>
    <mergeCell ref="J75:L75"/>
    <mergeCell ref="M75:M76"/>
    <mergeCell ref="N75:N76"/>
    <mergeCell ref="O75:O76"/>
    <mergeCell ref="P75:P76"/>
    <mergeCell ref="B70:Q70"/>
    <mergeCell ref="B74:F74"/>
    <mergeCell ref="G74:L74"/>
    <mergeCell ref="M74:Q74"/>
    <mergeCell ref="B75:B76"/>
    <mergeCell ref="C75:C76"/>
    <mergeCell ref="D75:D76"/>
    <mergeCell ref="E75:E76"/>
    <mergeCell ref="F75:F76"/>
    <mergeCell ref="Q75:Q76"/>
    <mergeCell ref="B45:Q45"/>
    <mergeCell ref="E55:F55"/>
    <mergeCell ref="K55:L55"/>
    <mergeCell ref="B64:Q64"/>
    <mergeCell ref="B65:Q65"/>
    <mergeCell ref="G43:I43"/>
    <mergeCell ref="J43:L43"/>
    <mergeCell ref="M43:M44"/>
    <mergeCell ref="N43:N44"/>
    <mergeCell ref="O43:O44"/>
    <mergeCell ref="P43:P44"/>
    <mergeCell ref="D9:D10"/>
    <mergeCell ref="E9:E10"/>
    <mergeCell ref="F9:F10"/>
    <mergeCell ref="B33:Q33"/>
    <mergeCell ref="B38:Q38"/>
    <mergeCell ref="B42:F42"/>
    <mergeCell ref="G42:L42"/>
    <mergeCell ref="M42:Q42"/>
    <mergeCell ref="B43:B44"/>
    <mergeCell ref="C43:C44"/>
    <mergeCell ref="D43:D44"/>
    <mergeCell ref="E43:E44"/>
    <mergeCell ref="F43:F44"/>
    <mergeCell ref="Q43:Q44"/>
    <mergeCell ref="B36:Q36"/>
    <mergeCell ref="B37:Q37"/>
    <mergeCell ref="B68:Q68"/>
    <mergeCell ref="B69:Q69"/>
    <mergeCell ref="B101:Q101"/>
    <mergeCell ref="B102:Q102"/>
    <mergeCell ref="B131:Q131"/>
    <mergeCell ref="B132:Q132"/>
    <mergeCell ref="B2:Q2"/>
    <mergeCell ref="B3:Q3"/>
    <mergeCell ref="B4:Q4"/>
    <mergeCell ref="B8:F8"/>
    <mergeCell ref="G8:L8"/>
    <mergeCell ref="M8:Q8"/>
    <mergeCell ref="Q9:Q10"/>
    <mergeCell ref="B11:Q11"/>
    <mergeCell ref="E25:F25"/>
    <mergeCell ref="K25:L25"/>
    <mergeCell ref="G9:I9"/>
    <mergeCell ref="J9:L9"/>
    <mergeCell ref="M9:M10"/>
    <mergeCell ref="N9:N10"/>
    <mergeCell ref="O9:O10"/>
    <mergeCell ref="P9:P10"/>
    <mergeCell ref="B9:B10"/>
    <mergeCell ref="C9:C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EVMV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Ahti</dc:creator>
  <cp:lastModifiedBy>Ahti</cp:lastModifiedBy>
  <cp:lastPrinted>2020-12-04T19:05:12Z</cp:lastPrinted>
  <dcterms:created xsi:type="dcterms:W3CDTF">2020-11-17T21:10:43Z</dcterms:created>
  <dcterms:modified xsi:type="dcterms:W3CDTF">2020-12-05T18:59:34Z</dcterms:modified>
</cp:coreProperties>
</file>