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435" activeTab="0"/>
  </bookViews>
  <sheets>
    <sheet name=" XV Albu Cup" sheetId="1" r:id="rId1"/>
    <sheet name="mehed" sheetId="2" r:id="rId2"/>
    <sheet name="naised" sheetId="3" r:id="rId3"/>
    <sheet name="Meeskondlik" sheetId="4" r:id="rId4"/>
  </sheets>
  <definedNames/>
  <calcPr fullCalcOnLoad="1"/>
</workbook>
</file>

<file path=xl/sharedStrings.xml><?xml version="1.0" encoding="utf-8"?>
<sst xmlns="http://schemas.openxmlformats.org/spreadsheetml/2006/main" count="846" uniqueCount="262">
  <si>
    <t>Võistleja</t>
  </si>
  <si>
    <t>Võistluse käik</t>
  </si>
  <si>
    <t>Saavutatud tulemused</t>
  </si>
  <si>
    <t>Nimi</t>
  </si>
  <si>
    <t>Klubi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</si>
  <si>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</si>
  <si>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</si>
  <si>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</si>
  <si>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</si>
  <si>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</si>
  <si>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</si>
  <si>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Žürii:</t>
  </si>
  <si>
    <t>Koht</t>
  </si>
  <si>
    <t>Koef.</t>
  </si>
  <si>
    <t>Rebimine</t>
  </si>
  <si>
    <t>Tõukamine</t>
  </si>
  <si>
    <t>Summa</t>
  </si>
  <si>
    <t>Aeg:</t>
  </si>
  <si>
    <t>Lot</t>
  </si>
  <si>
    <t>Sünniaeg</t>
  </si>
  <si>
    <t>Mehed U12</t>
  </si>
  <si>
    <t>II grupp</t>
  </si>
  <si>
    <t>I grupp</t>
  </si>
  <si>
    <t>Mehed U20</t>
  </si>
  <si>
    <t>III grupp</t>
  </si>
  <si>
    <t xml:space="preserve">Mehed </t>
  </si>
  <si>
    <t>IV grupp</t>
  </si>
  <si>
    <t>Maiko Jalast</t>
  </si>
  <si>
    <t>Vargamäe</t>
  </si>
  <si>
    <t>Romet Rämson</t>
  </si>
  <si>
    <t>Roomet Väli</t>
  </si>
  <si>
    <t>Edu</t>
  </si>
  <si>
    <t>Aleksander Moiseenko</t>
  </si>
  <si>
    <t>Jõud Junior</t>
  </si>
  <si>
    <t>Džan Baškirov</t>
  </si>
  <si>
    <t>Indrek Viik</t>
  </si>
  <si>
    <t>Kalju</t>
  </si>
  <si>
    <t>Daniil Masjukov</t>
  </si>
  <si>
    <t>Armas Reisel</t>
  </si>
  <si>
    <t>Germo Hein</t>
  </si>
  <si>
    <t>Robin Kivirand</t>
  </si>
  <si>
    <t>Teet Karbus</t>
  </si>
  <si>
    <t>Mati Karbus</t>
  </si>
  <si>
    <t>Emma Kivirand</t>
  </si>
  <si>
    <t>Kaisa Kivirand</t>
  </si>
  <si>
    <t>Alice Kõiv</t>
  </si>
  <si>
    <t>Mäksa</t>
  </si>
  <si>
    <t>Johanna Haljasorg</t>
  </si>
  <si>
    <t>Liisbeth Rosenstein</t>
  </si>
  <si>
    <t>Hanna-Liisa Mat</t>
  </si>
  <si>
    <t>Merilyn Kalmus</t>
  </si>
  <si>
    <t>XV Albu valla karikavõistlused</t>
  </si>
  <si>
    <t>Ennu Kotkase mälestusvõistlus</t>
  </si>
  <si>
    <t>15. juuli 2017 Albu rahvamaja</t>
  </si>
  <si>
    <t>Artjom Matjuhhin</t>
  </si>
  <si>
    <t>Edijs Keišs</t>
  </si>
  <si>
    <t>Horens Arnis  Januševskis</t>
  </si>
  <si>
    <t>Alekss Blonskis</t>
  </si>
  <si>
    <t>Uģis Vizulis</t>
  </si>
  <si>
    <t>Vlad  Kostjuk</t>
  </si>
  <si>
    <t>Ralfs Plavnieks</t>
  </si>
  <si>
    <t>Edvinas Preibys</t>
  </si>
  <si>
    <t>2007.</t>
  </si>
  <si>
    <t>2006.</t>
  </si>
  <si>
    <t>2005.</t>
  </si>
  <si>
    <t>Kalev</t>
  </si>
  <si>
    <t>Balvi</t>
  </si>
  <si>
    <t>Saldus</t>
  </si>
  <si>
    <t>Telžiai</t>
  </si>
  <si>
    <t>Mehed U14</t>
  </si>
  <si>
    <t>Lauris Logins</t>
  </si>
  <si>
    <t>Nedas Kniežauskas</t>
  </si>
  <si>
    <t>Tom Aunapuu</t>
  </si>
  <si>
    <t>Daniela Mindaugas</t>
  </si>
  <si>
    <t>Ivo Bisenieks</t>
  </si>
  <si>
    <t>Eimantas Kučys</t>
  </si>
  <si>
    <t>2003.</t>
  </si>
  <si>
    <t>2004.</t>
  </si>
  <si>
    <t>Panevežis</t>
  </si>
  <si>
    <t>Naised U13</t>
  </si>
  <si>
    <t>Emely Raud</t>
  </si>
  <si>
    <t>Zanda Šternberga</t>
  </si>
  <si>
    <t>Tumkute Paulina</t>
  </si>
  <si>
    <t>Ana-Claudya Stamm</t>
  </si>
  <si>
    <t>Gurcinaite Meda</t>
  </si>
  <si>
    <t>Angelina Matjuhhina</t>
  </si>
  <si>
    <t>Remezaite Eligija</t>
  </si>
  <si>
    <t>Mona Saar</t>
  </si>
  <si>
    <t>Brigita Zeimyte</t>
  </si>
  <si>
    <t>Remezaite Monika</t>
  </si>
  <si>
    <t>Anne Fljaum</t>
  </si>
  <si>
    <t>Kelly Pedak</t>
  </si>
  <si>
    <t>2002.</t>
  </si>
  <si>
    <t>Žanna Matvijuka</t>
  </si>
  <si>
    <t>1997.</t>
  </si>
  <si>
    <t>Naised  +U17</t>
  </si>
  <si>
    <t xml:space="preserve">Naised U17 </t>
  </si>
  <si>
    <t>V grupp</t>
  </si>
  <si>
    <t>Mehed U16</t>
  </si>
  <si>
    <t>Raudys Romutis</t>
  </si>
  <si>
    <t>Kristiāns Panga</t>
  </si>
  <si>
    <t>Kornelijus Pamarnackas</t>
  </si>
  <si>
    <t>Rainers Melnstrads</t>
  </si>
  <si>
    <t>Matīss Tomass Bergs</t>
  </si>
  <si>
    <t>Karolis Vinslovas</t>
  </si>
  <si>
    <t>Žilvinas Kučys</t>
  </si>
  <si>
    <t>Sander Soll</t>
  </si>
  <si>
    <t>Ernestas Vasiliauskas</t>
  </si>
  <si>
    <t>2001.</t>
  </si>
  <si>
    <t>18.12.2002.</t>
  </si>
  <si>
    <t>Mehed U18</t>
  </si>
  <si>
    <t>Nikita Klevtsov</t>
  </si>
  <si>
    <t>Lydis Matas</t>
  </si>
  <si>
    <t>Kalvis Žulps</t>
  </si>
  <si>
    <t>2000.</t>
  </si>
  <si>
    <t>VI grupp</t>
  </si>
  <si>
    <t>VIII grupp</t>
  </si>
  <si>
    <t>VII grupp</t>
  </si>
  <si>
    <t>Karolis Andrijauskas</t>
  </si>
  <si>
    <t>Svens Jānis Andžāns</t>
  </si>
  <si>
    <t>Andis Grīslis</t>
  </si>
  <si>
    <t>1998.</t>
  </si>
  <si>
    <t>Linas Kvietkauskis</t>
  </si>
  <si>
    <t>Artūrs Berezovs</t>
  </si>
  <si>
    <t>Andris Freimanis</t>
  </si>
  <si>
    <t>1996.</t>
  </si>
  <si>
    <t>1994.</t>
  </si>
  <si>
    <t>1993.</t>
  </si>
  <si>
    <t>Jaanus Hiiemäe</t>
  </si>
  <si>
    <t>Eduard Kaljapulk</t>
  </si>
  <si>
    <t>Johannes Kask</t>
  </si>
  <si>
    <t>Georgi Georgijevski</t>
  </si>
  <si>
    <t>Aleksander Rumjantsev</t>
  </si>
  <si>
    <t>Maidu Tiits</t>
  </si>
  <si>
    <t>Žürii: Ain Põder</t>
  </si>
  <si>
    <t>Ain Põder</t>
  </si>
  <si>
    <t>Aleksander Rumjntsev</t>
  </si>
  <si>
    <t>Reb</t>
  </si>
  <si>
    <t>Tõuk</t>
  </si>
  <si>
    <t>Aleksander Jermakov</t>
  </si>
  <si>
    <t>Raudys Linas</t>
  </si>
  <si>
    <t>23x</t>
  </si>
  <si>
    <t>27x</t>
  </si>
  <si>
    <t>30x</t>
  </si>
  <si>
    <t>31x</t>
  </si>
  <si>
    <t>33x</t>
  </si>
  <si>
    <t>34x</t>
  </si>
  <si>
    <t>36x</t>
  </si>
  <si>
    <t>43x</t>
  </si>
  <si>
    <t>56x</t>
  </si>
  <si>
    <t>24x</t>
  </si>
  <si>
    <t>25x</t>
  </si>
  <si>
    <t>29x</t>
  </si>
  <si>
    <t>35x</t>
  </si>
  <si>
    <t>41x</t>
  </si>
  <si>
    <t>42x</t>
  </si>
  <si>
    <t>47x</t>
  </si>
  <si>
    <t>48x</t>
  </si>
  <si>
    <t>50x</t>
  </si>
  <si>
    <t>60x</t>
  </si>
  <si>
    <t>64x</t>
  </si>
  <si>
    <t>Haralds Kokorevics</t>
  </si>
  <si>
    <t>19x</t>
  </si>
  <si>
    <t>32x</t>
  </si>
  <si>
    <t>53x</t>
  </si>
  <si>
    <t>78x</t>
  </si>
  <si>
    <t>83x</t>
  </si>
  <si>
    <t>84x</t>
  </si>
  <si>
    <t>44x</t>
  </si>
  <si>
    <t>57x</t>
  </si>
  <si>
    <t>66x</t>
  </si>
  <si>
    <t>72x</t>
  </si>
  <si>
    <t>105x</t>
  </si>
  <si>
    <t>104x</t>
  </si>
  <si>
    <t>Loore-Lii Aviste</t>
  </si>
  <si>
    <t>16x</t>
  </si>
  <si>
    <t>22x</t>
  </si>
  <si>
    <t>26x</t>
  </si>
  <si>
    <t>28x</t>
  </si>
  <si>
    <t>38x</t>
  </si>
  <si>
    <t>54x</t>
  </si>
  <si>
    <t>55x</t>
  </si>
  <si>
    <t>61x</t>
  </si>
  <si>
    <t>40x</t>
  </si>
  <si>
    <t>58x</t>
  </si>
  <si>
    <t>46x</t>
  </si>
  <si>
    <t>Karmas Meisel</t>
  </si>
  <si>
    <t>Daria Ivanova</t>
  </si>
  <si>
    <t>63x</t>
  </si>
  <si>
    <t>71x</t>
  </si>
  <si>
    <t>Tadas Racinskas</t>
  </si>
  <si>
    <t>70x</t>
  </si>
  <si>
    <t>75x</t>
  </si>
  <si>
    <t>77x</t>
  </si>
  <si>
    <t>85x</t>
  </si>
  <si>
    <t>86x</t>
  </si>
  <si>
    <t>67x</t>
  </si>
  <si>
    <t>88x</t>
  </si>
  <si>
    <t>97x</t>
  </si>
  <si>
    <t>103x</t>
  </si>
  <si>
    <t>102x</t>
  </si>
  <si>
    <t>124x</t>
  </si>
  <si>
    <t>95x</t>
  </si>
  <si>
    <t>135x</t>
  </si>
  <si>
    <t>145x</t>
  </si>
  <si>
    <t>90x</t>
  </si>
  <si>
    <t>100x</t>
  </si>
  <si>
    <t>108x</t>
  </si>
  <si>
    <t>120x</t>
  </si>
  <si>
    <t>141x</t>
  </si>
  <si>
    <t>110x</t>
  </si>
  <si>
    <t>-</t>
  </si>
  <si>
    <t>123x</t>
  </si>
  <si>
    <t>126x</t>
  </si>
  <si>
    <t>130x</t>
  </si>
  <si>
    <t>155x</t>
  </si>
  <si>
    <t>175x</t>
  </si>
  <si>
    <t>Meeste sinclairi paremus</t>
  </si>
  <si>
    <t>Naiste sinclairi paremus</t>
  </si>
  <si>
    <t>Klubide paremus</t>
  </si>
  <si>
    <t>M U12</t>
  </si>
  <si>
    <t>M U14</t>
  </si>
  <si>
    <t>W U13</t>
  </si>
  <si>
    <t>W U17</t>
  </si>
  <si>
    <t>W U+17</t>
  </si>
  <si>
    <t>M U16</t>
  </si>
  <si>
    <t>M U20</t>
  </si>
  <si>
    <t>M U18</t>
  </si>
  <si>
    <t>Men</t>
  </si>
  <si>
    <t>SK Gintarine Saule, LIT</t>
  </si>
  <si>
    <t>SK Vargamäe, EST</t>
  </si>
  <si>
    <t>SS Saldus, LAT</t>
  </si>
  <si>
    <t>SK Jõud Junior, EST</t>
  </si>
  <si>
    <t>SS Balvi, LAT</t>
  </si>
  <si>
    <t>SS Kalev, EST</t>
  </si>
  <si>
    <t>SK Panevežis, LIT</t>
  </si>
  <si>
    <t>SK Kalju, EST</t>
  </si>
  <si>
    <t>SK Mäksa, EST</t>
  </si>
  <si>
    <t>SK Edu, EST</t>
  </si>
  <si>
    <t>Kokku</t>
  </si>
  <si>
    <t>I</t>
  </si>
  <si>
    <t>II</t>
  </si>
  <si>
    <t>III</t>
  </si>
  <si>
    <t>183.39</t>
  </si>
  <si>
    <t>I koht</t>
  </si>
  <si>
    <t>II koht</t>
  </si>
  <si>
    <t>III koht</t>
  </si>
  <si>
    <t>Arvesse läks igast vanusegrupist ühe tõstja parim tulemus</t>
  </si>
  <si>
    <t>Kokku võistlejaid</t>
  </si>
  <si>
    <t>Aleksander Moiseenko kk-69kg  uus Eesti rekord vanuseklassis U15  tõukamine 106kg</t>
  </si>
  <si>
    <t>Angelina Matjuhhina kk-58kg uus Eesti rekord vanuseklassis U15 rebimine 55kg</t>
  </si>
  <si>
    <t>Angelina Matjuhhina kk-58kg uus Eesti rekord vanuseklassis U15 tõukamine 74kg</t>
  </si>
  <si>
    <t>Angelina Matjuhhina kk-58kg uus Eesti rekord vanuseklassis U15 tõukamine 76kg</t>
  </si>
  <si>
    <t>Angelina Matjuhhina kk-58kg uus Eesti rekord vanuseklassis U15 kogusummas 129kg</t>
  </si>
  <si>
    <t>Angelina Matjuhhina kk-58kg uus Eesti rekord vanuseklassis U15 kogusummas 131kg</t>
  </si>
  <si>
    <t>SK Degaiciai, LIT</t>
  </si>
  <si>
    <t>Degaiciai</t>
  </si>
  <si>
    <t>Mona Saar kk+63kg uus Eesti rekord vanuseklassis U15 rebimises 56kg</t>
  </si>
  <si>
    <t>Mona Saar kk+63kg uus Eesti rekord vanuseklassis U15 tõukamises 67kg</t>
  </si>
  <si>
    <t>Mona Saar kk+63kg uus Eesti rekord vanuseklassis U15 kogusummas 123 kg</t>
  </si>
  <si>
    <t>21.08.1999.</t>
  </si>
  <si>
    <t>10.12.1996.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</si>
</sst>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"/>
    <numFmt numFmtId="178" formatCode="0.000"/>
    <numFmt numFmtId="179" formatCode="[$-425]d\.\ mmmm\ yyyy&quot;. a.&quot;"/>
    <numFmt numFmtId="180" formatCode="0.00000000"/>
    <numFmt numFmtId="181" formatCode="0.0000000"/>
    <numFmt numFmtId="182" formatCode="0.00000"/>
    <numFmt numFmtId="183" formatCode="0.0000"/>
    <numFmt numFmtId="184" formatCode="[$-425]dddd\,\ d\.\ mmmm\ yyyy"/>
    <numFmt numFmtId="185" formatCode="h:mm\.ss"/>
    <numFmt numFmtId="186" formatCode="mmm/yyyy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12" fillId="17" borderId="3" applyNumberFormat="0" applyAlignment="0" applyProtection="0"/>
    <xf numFmtId="0" fontId="19" fillId="0" borderId="4" applyNumberFormat="0" applyFill="0" applyAlignment="0" applyProtection="0"/>
    <xf numFmtId="0" fontId="0" fillId="18" borderId="5" applyNumberFormat="0" applyFont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16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 applyProtection="1">
      <alignment horizontal="center"/>
      <protection locked="0"/>
    </xf>
    <xf numFmtId="178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 locked="0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2" xfId="0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>
      <alignment horizontal="center"/>
    </xf>
    <xf numFmtId="0" fontId="0" fillId="21" borderId="10" xfId="0" applyFont="1" applyFill="1" applyBorder="1" applyAlignment="1" applyProtection="1">
      <alignment horizontal="center"/>
      <protection locked="0"/>
    </xf>
    <xf numFmtId="0" fontId="0" fillId="21" borderId="10" xfId="0" applyFont="1" applyFill="1" applyBorder="1" applyAlignment="1">
      <alignment horizontal="center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/>
    </xf>
    <xf numFmtId="0" fontId="0" fillId="21" borderId="12" xfId="0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1" borderId="12" xfId="0" applyFont="1" applyFill="1" applyBorder="1" applyAlignment="1">
      <alignment horizontal="center"/>
    </xf>
    <xf numFmtId="0" fontId="0" fillId="24" borderId="12" xfId="0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2" fontId="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21" borderId="0" xfId="0" applyFill="1" applyAlignment="1">
      <alignment/>
    </xf>
    <xf numFmtId="0" fontId="0" fillId="24" borderId="0" xfId="0" applyFill="1" applyAlignment="1">
      <alignment/>
    </xf>
    <xf numFmtId="0" fontId="0" fillId="21" borderId="10" xfId="0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5" fillId="8" borderId="17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5" fillId="8" borderId="18" xfId="0" applyNumberFormat="1" applyFont="1" applyFill="1" applyBorder="1" applyAlignment="1">
      <alignment horizontal="center"/>
    </xf>
    <xf numFmtId="49" fontId="5" fillId="8" borderId="19" xfId="0" applyNumberFormat="1" applyFont="1" applyFill="1" applyBorder="1" applyAlignment="1">
      <alignment horizontal="center"/>
    </xf>
    <xf numFmtId="49" fontId="5" fillId="8" borderId="20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3" borderId="18" xfId="0" applyNumberFormat="1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/>
    </xf>
    <xf numFmtId="49" fontId="5" fillId="3" borderId="20" xfId="0" applyNumberFormat="1" applyFont="1" applyFill="1" applyBorder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Followed Hyperlink" xfId="38"/>
    <cellStyle name="Halb" xfId="39"/>
    <cellStyle name="Hea" xfId="40"/>
    <cellStyle name="Hoiatuse tekst" xfId="41"/>
    <cellStyle name="Hyperlink" xfId="42"/>
    <cellStyle name="Kokku" xfId="43"/>
    <cellStyle name="Kontrolli lahtrit" xfId="44"/>
    <cellStyle name="Lingitud lahter" xfId="45"/>
    <cellStyle name="Märkus" xfId="46"/>
    <cellStyle name="Neutraalne" xfId="47"/>
    <cellStyle name="Normal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.421875" style="0" customWidth="1"/>
    <col min="2" max="2" width="22.00390625" style="0" customWidth="1"/>
    <col min="3" max="4" width="10.00390625" style="0" customWidth="1"/>
    <col min="5" max="5" width="6.57421875" style="41" customWidth="1"/>
    <col min="6" max="6" width="6.28125" style="0" customWidth="1"/>
    <col min="7" max="12" width="4.7109375" style="0" customWidth="1"/>
    <col min="13" max="13" width="3.8515625" style="0" customWidth="1"/>
    <col min="14" max="14" width="4.00390625" style="0" customWidth="1"/>
    <col min="15" max="15" width="5.28125" style="0" customWidth="1"/>
    <col min="16" max="16" width="4.00390625" style="15" customWidth="1"/>
    <col min="17" max="17" width="6.421875" style="0" customWidth="1"/>
  </cols>
  <sheetData>
    <row r="1" spans="1:17" ht="18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5.75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7.25" customHeight="1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2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1" ht="12.75">
      <c r="B5" s="5"/>
      <c r="C5" s="34"/>
      <c r="D5" s="36"/>
      <c r="E5" s="40"/>
      <c r="F5" s="3"/>
      <c r="G5" s="50" t="s">
        <v>22</v>
      </c>
      <c r="H5" s="8"/>
      <c r="J5" s="2"/>
      <c r="K5" s="2"/>
    </row>
    <row r="6" spans="1:11" ht="12.75">
      <c r="A6" s="1"/>
      <c r="B6" s="32"/>
      <c r="D6" s="10"/>
      <c r="E6" s="40"/>
      <c r="F6" s="3"/>
      <c r="G6" s="11"/>
      <c r="H6" s="8"/>
      <c r="J6" s="2"/>
      <c r="K6" s="2"/>
    </row>
    <row r="7" spans="1:17" ht="12.75">
      <c r="A7" s="123" t="s">
        <v>0</v>
      </c>
      <c r="B7" s="123"/>
      <c r="C7" s="123"/>
      <c r="D7" s="123"/>
      <c r="E7" s="123"/>
      <c r="F7" s="123"/>
      <c r="G7" s="123" t="s">
        <v>1</v>
      </c>
      <c r="H7" s="123"/>
      <c r="I7" s="123"/>
      <c r="J7" s="123"/>
      <c r="K7" s="123"/>
      <c r="L7" s="123"/>
      <c r="M7" s="123" t="s">
        <v>2</v>
      </c>
      <c r="N7" s="123"/>
      <c r="O7" s="123"/>
      <c r="P7" s="123"/>
      <c r="Q7" s="123"/>
    </row>
    <row r="8" spans="1:17" ht="12" customHeight="1">
      <c r="A8" s="118" t="s">
        <v>18</v>
      </c>
      <c r="B8" s="118" t="s">
        <v>3</v>
      </c>
      <c r="C8" s="118" t="s">
        <v>19</v>
      </c>
      <c r="D8" s="118" t="s">
        <v>4</v>
      </c>
      <c r="E8" s="119" t="s">
        <v>5</v>
      </c>
      <c r="F8" s="120" t="s">
        <v>13</v>
      </c>
      <c r="G8" s="109" t="s">
        <v>6</v>
      </c>
      <c r="H8" s="109"/>
      <c r="I8" s="109"/>
      <c r="J8" s="109" t="s">
        <v>7</v>
      </c>
      <c r="K8" s="109"/>
      <c r="L8" s="109"/>
      <c r="M8" s="109" t="s">
        <v>137</v>
      </c>
      <c r="N8" s="109" t="s">
        <v>138</v>
      </c>
      <c r="O8" s="109" t="s">
        <v>16</v>
      </c>
      <c r="P8" s="121" t="s">
        <v>12</v>
      </c>
      <c r="Q8" s="122" t="s">
        <v>8</v>
      </c>
    </row>
    <row r="9" spans="1:17" ht="12.75">
      <c r="A9" s="118"/>
      <c r="B9" s="118"/>
      <c r="C9" s="118"/>
      <c r="D9" s="118"/>
      <c r="E9" s="119"/>
      <c r="F9" s="120"/>
      <c r="G9" s="47">
        <v>1</v>
      </c>
      <c r="H9" s="47">
        <v>2</v>
      </c>
      <c r="I9" s="47">
        <v>3</v>
      </c>
      <c r="J9" s="47">
        <v>1</v>
      </c>
      <c r="K9" s="47">
        <v>2</v>
      </c>
      <c r="L9" s="47">
        <v>3</v>
      </c>
      <c r="M9" s="109"/>
      <c r="N9" s="109"/>
      <c r="O9" s="109"/>
      <c r="P9" s="121"/>
      <c r="Q9" s="122"/>
    </row>
    <row r="10" spans="1:17" ht="13.5" thickBot="1">
      <c r="A10" s="107" t="s">
        <v>20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12.75">
      <c r="A11" s="52">
        <v>25</v>
      </c>
      <c r="B11" s="53" t="s">
        <v>54</v>
      </c>
      <c r="C11" s="54">
        <v>38557</v>
      </c>
      <c r="D11" s="55" t="s">
        <v>65</v>
      </c>
      <c r="E11" s="56">
        <v>34.9</v>
      </c>
      <c r="F11" s="57">
        <f aca="true" t="shared" si="0" ref="F11:F23">POWER(10,(0.75194503*(LOG10(E11/175.508)*LOG10(E11/175.508))))</f>
        <v>2.344249135966402</v>
      </c>
      <c r="G11" s="82" t="s">
        <v>145</v>
      </c>
      <c r="H11" s="74">
        <v>33</v>
      </c>
      <c r="I11" s="82" t="s">
        <v>147</v>
      </c>
      <c r="J11" s="73">
        <v>42</v>
      </c>
      <c r="K11" s="83">
        <v>45</v>
      </c>
      <c r="L11" s="80" t="s">
        <v>157</v>
      </c>
      <c r="M11" s="58">
        <f aca="true" t="shared" si="1" ref="M11:M23">MAX(G11:I11)</f>
        <v>33</v>
      </c>
      <c r="N11" s="58">
        <f aca="true" t="shared" si="2" ref="N11:N23">MAX(J11:L11)</f>
        <v>45</v>
      </c>
      <c r="O11" s="59">
        <f aca="true" t="shared" si="3" ref="O11:O23">M11+N11</f>
        <v>78</v>
      </c>
      <c r="P11" s="60">
        <v>1</v>
      </c>
      <c r="Q11" s="61">
        <f aca="true" t="shared" si="4" ref="Q11:Q23">O11*F11</f>
        <v>182.85143260537936</v>
      </c>
    </row>
    <row r="12" spans="1:20" ht="12.75">
      <c r="A12" s="62">
        <v>35</v>
      </c>
      <c r="B12" s="19" t="s">
        <v>55</v>
      </c>
      <c r="C12" s="37" t="s">
        <v>62</v>
      </c>
      <c r="D12" s="13" t="s">
        <v>66</v>
      </c>
      <c r="E12" s="38">
        <v>31.7</v>
      </c>
      <c r="F12" s="30">
        <f t="shared" si="0"/>
        <v>2.602412269118578</v>
      </c>
      <c r="G12" s="75">
        <v>22</v>
      </c>
      <c r="H12" s="78">
        <v>25</v>
      </c>
      <c r="I12" s="79">
        <v>27</v>
      </c>
      <c r="J12" s="75">
        <v>30</v>
      </c>
      <c r="K12" s="81">
        <v>33</v>
      </c>
      <c r="L12" s="76" t="s">
        <v>153</v>
      </c>
      <c r="M12" s="16">
        <f t="shared" si="1"/>
        <v>27</v>
      </c>
      <c r="N12" s="16">
        <f t="shared" si="2"/>
        <v>33</v>
      </c>
      <c r="O12" s="17">
        <f t="shared" si="3"/>
        <v>60</v>
      </c>
      <c r="P12" s="26">
        <v>2</v>
      </c>
      <c r="Q12" s="63">
        <f t="shared" si="4"/>
        <v>156.14473614711466</v>
      </c>
      <c r="T12" s="10"/>
    </row>
    <row r="13" spans="1:17" ht="12.75">
      <c r="A13" s="62">
        <v>50</v>
      </c>
      <c r="B13" s="19" t="s">
        <v>30</v>
      </c>
      <c r="C13" s="64">
        <v>38578</v>
      </c>
      <c r="D13" s="13" t="s">
        <v>28</v>
      </c>
      <c r="E13" s="38">
        <v>76.6</v>
      </c>
      <c r="F13" s="30">
        <f t="shared" si="0"/>
        <v>1.2516674964388985</v>
      </c>
      <c r="G13" s="75">
        <v>50</v>
      </c>
      <c r="H13" s="78">
        <v>54</v>
      </c>
      <c r="I13" s="77" t="s">
        <v>149</v>
      </c>
      <c r="J13" s="77" t="s">
        <v>159</v>
      </c>
      <c r="K13" s="76" t="s">
        <v>160</v>
      </c>
      <c r="L13" s="81">
        <v>64</v>
      </c>
      <c r="M13" s="16">
        <f t="shared" si="1"/>
        <v>54</v>
      </c>
      <c r="N13" s="16">
        <f t="shared" si="2"/>
        <v>64</v>
      </c>
      <c r="O13" s="17">
        <f t="shared" si="3"/>
        <v>118</v>
      </c>
      <c r="P13" s="26">
        <v>3</v>
      </c>
      <c r="Q13" s="63">
        <f t="shared" si="4"/>
        <v>147.69676457979003</v>
      </c>
    </row>
    <row r="14" spans="1:17" ht="12.75">
      <c r="A14" s="62">
        <v>19</v>
      </c>
      <c r="B14" s="19" t="s">
        <v>27</v>
      </c>
      <c r="C14" s="37">
        <v>39034</v>
      </c>
      <c r="D14" s="13" t="s">
        <v>28</v>
      </c>
      <c r="E14" s="38">
        <v>40.2</v>
      </c>
      <c r="F14" s="30">
        <f t="shared" si="0"/>
        <v>2.0326607168703528</v>
      </c>
      <c r="G14" s="75">
        <v>30</v>
      </c>
      <c r="H14" s="78">
        <v>32</v>
      </c>
      <c r="I14" s="77" t="s">
        <v>146</v>
      </c>
      <c r="J14" s="75">
        <v>40</v>
      </c>
      <c r="K14" s="76" t="s">
        <v>155</v>
      </c>
      <c r="L14" s="76" t="s">
        <v>155</v>
      </c>
      <c r="M14" s="16">
        <f t="shared" si="1"/>
        <v>32</v>
      </c>
      <c r="N14" s="16">
        <f t="shared" si="2"/>
        <v>40</v>
      </c>
      <c r="O14" s="17">
        <f t="shared" si="3"/>
        <v>72</v>
      </c>
      <c r="P14" s="26">
        <v>4</v>
      </c>
      <c r="Q14" s="63">
        <f t="shared" si="4"/>
        <v>146.3515716146654</v>
      </c>
    </row>
    <row r="15" spans="1:17" ht="12.75">
      <c r="A15" s="62">
        <v>28</v>
      </c>
      <c r="B15" s="19" t="s">
        <v>29</v>
      </c>
      <c r="C15" s="37">
        <v>38467</v>
      </c>
      <c r="D15" s="13" t="s">
        <v>28</v>
      </c>
      <c r="E15" s="38">
        <v>41.8</v>
      </c>
      <c r="F15" s="30">
        <f t="shared" si="0"/>
        <v>1.9586855063921762</v>
      </c>
      <c r="G15" s="77" t="s">
        <v>143</v>
      </c>
      <c r="H15" s="78">
        <v>30</v>
      </c>
      <c r="I15" s="79">
        <v>32</v>
      </c>
      <c r="J15" s="75">
        <v>40</v>
      </c>
      <c r="K15" s="76" t="s">
        <v>155</v>
      </c>
      <c r="L15" s="81">
        <v>42</v>
      </c>
      <c r="M15" s="16">
        <f t="shared" si="1"/>
        <v>32</v>
      </c>
      <c r="N15" s="16">
        <f t="shared" si="2"/>
        <v>42</v>
      </c>
      <c r="O15" s="17">
        <f t="shared" si="3"/>
        <v>74</v>
      </c>
      <c r="P15" s="26">
        <v>5</v>
      </c>
      <c r="Q15" s="63">
        <f t="shared" si="4"/>
        <v>144.94272747302105</v>
      </c>
    </row>
    <row r="16" spans="1:17" ht="12.75">
      <c r="A16" s="62">
        <v>53</v>
      </c>
      <c r="B16" s="19" t="s">
        <v>57</v>
      </c>
      <c r="C16" s="37" t="s">
        <v>63</v>
      </c>
      <c r="D16" s="13" t="s">
        <v>66</v>
      </c>
      <c r="E16" s="38">
        <v>56.9</v>
      </c>
      <c r="F16" s="30">
        <f t="shared" si="0"/>
        <v>1.5133579613926853</v>
      </c>
      <c r="G16" s="75">
        <v>37</v>
      </c>
      <c r="H16" s="78">
        <v>40</v>
      </c>
      <c r="I16" s="77" t="s">
        <v>148</v>
      </c>
      <c r="J16" s="75">
        <v>45</v>
      </c>
      <c r="K16" s="76" t="s">
        <v>158</v>
      </c>
      <c r="L16" s="81">
        <v>50</v>
      </c>
      <c r="M16" s="16">
        <f t="shared" si="1"/>
        <v>40</v>
      </c>
      <c r="N16" s="16">
        <f t="shared" si="2"/>
        <v>50</v>
      </c>
      <c r="O16" s="17">
        <f t="shared" si="3"/>
        <v>90</v>
      </c>
      <c r="P16" s="26">
        <v>6</v>
      </c>
      <c r="Q16" s="63">
        <f t="shared" si="4"/>
        <v>136.20221652534167</v>
      </c>
    </row>
    <row r="17" spans="1:17" ht="12.75">
      <c r="A17" s="62">
        <v>11</v>
      </c>
      <c r="B17" s="19" t="s">
        <v>58</v>
      </c>
      <c r="C17" s="37" t="s">
        <v>63</v>
      </c>
      <c r="D17" s="13" t="s">
        <v>67</v>
      </c>
      <c r="E17" s="38">
        <v>44</v>
      </c>
      <c r="F17" s="30">
        <f t="shared" si="0"/>
        <v>1.8683684883217988</v>
      </c>
      <c r="G17" s="75">
        <v>28</v>
      </c>
      <c r="H17" s="76" t="s">
        <v>143</v>
      </c>
      <c r="I17" s="79">
        <v>31</v>
      </c>
      <c r="J17" s="75">
        <v>38</v>
      </c>
      <c r="K17" s="81">
        <v>40</v>
      </c>
      <c r="L17" s="76" t="s">
        <v>155</v>
      </c>
      <c r="M17" s="16">
        <f t="shared" si="1"/>
        <v>31</v>
      </c>
      <c r="N17" s="16">
        <f t="shared" si="2"/>
        <v>40</v>
      </c>
      <c r="O17" s="17">
        <f t="shared" si="3"/>
        <v>71</v>
      </c>
      <c r="P17" s="26">
        <v>7</v>
      </c>
      <c r="Q17" s="63">
        <f t="shared" si="4"/>
        <v>132.6541626708477</v>
      </c>
    </row>
    <row r="18" spans="1:17" ht="12.75">
      <c r="A18" s="62">
        <v>38</v>
      </c>
      <c r="B18" s="19" t="s">
        <v>56</v>
      </c>
      <c r="C18" s="37" t="s">
        <v>63</v>
      </c>
      <c r="D18" s="13" t="s">
        <v>67</v>
      </c>
      <c r="E18" s="38">
        <v>25.5</v>
      </c>
      <c r="F18" s="30">
        <f t="shared" si="0"/>
        <v>3.3708727270673005</v>
      </c>
      <c r="G18" s="75">
        <v>15</v>
      </c>
      <c r="H18" s="78">
        <v>16</v>
      </c>
      <c r="I18" s="79">
        <v>17</v>
      </c>
      <c r="J18" s="75">
        <v>22</v>
      </c>
      <c r="K18" s="76" t="s">
        <v>150</v>
      </c>
      <c r="L18" s="76" t="s">
        <v>151</v>
      </c>
      <c r="M18" s="16">
        <f t="shared" si="1"/>
        <v>17</v>
      </c>
      <c r="N18" s="16">
        <f t="shared" si="2"/>
        <v>22</v>
      </c>
      <c r="O18" s="17">
        <f t="shared" si="3"/>
        <v>39</v>
      </c>
      <c r="P18" s="26">
        <v>8</v>
      </c>
      <c r="Q18" s="63">
        <f t="shared" si="4"/>
        <v>131.46403635562473</v>
      </c>
    </row>
    <row r="19" spans="1:17" ht="12.75">
      <c r="A19" s="62">
        <v>30</v>
      </c>
      <c r="B19" s="19" t="s">
        <v>60</v>
      </c>
      <c r="C19" s="37" t="s">
        <v>63</v>
      </c>
      <c r="D19" s="13" t="s">
        <v>66</v>
      </c>
      <c r="E19" s="38">
        <v>62</v>
      </c>
      <c r="F19" s="30">
        <f t="shared" si="0"/>
        <v>1.4241671430352294</v>
      </c>
      <c r="G19" s="75">
        <v>32</v>
      </c>
      <c r="H19" s="78">
        <v>34</v>
      </c>
      <c r="I19" s="77" t="s">
        <v>147</v>
      </c>
      <c r="J19" s="75">
        <v>43</v>
      </c>
      <c r="K19" s="81">
        <v>45</v>
      </c>
      <c r="L19" s="76" t="s">
        <v>156</v>
      </c>
      <c r="M19" s="16">
        <f t="shared" si="1"/>
        <v>34</v>
      </c>
      <c r="N19" s="16">
        <f t="shared" si="2"/>
        <v>45</v>
      </c>
      <c r="O19" s="17">
        <f t="shared" si="3"/>
        <v>79</v>
      </c>
      <c r="P19" s="26">
        <v>9</v>
      </c>
      <c r="Q19" s="63">
        <f t="shared" si="4"/>
        <v>112.50920429978312</v>
      </c>
    </row>
    <row r="20" spans="1:17" ht="12.75">
      <c r="A20" s="62">
        <v>5</v>
      </c>
      <c r="B20" s="19" t="s">
        <v>140</v>
      </c>
      <c r="C20" s="37">
        <v>38571</v>
      </c>
      <c r="D20" s="13" t="s">
        <v>256</v>
      </c>
      <c r="E20" s="38">
        <v>44.7</v>
      </c>
      <c r="F20" s="30">
        <f t="shared" si="0"/>
        <v>1.8420601285661693</v>
      </c>
      <c r="G20" s="75">
        <v>22</v>
      </c>
      <c r="H20" s="78">
        <v>25</v>
      </c>
      <c r="I20" s="77" t="s">
        <v>142</v>
      </c>
      <c r="J20" s="75">
        <v>32</v>
      </c>
      <c r="K20" s="81">
        <v>34</v>
      </c>
      <c r="L20" s="81">
        <v>36</v>
      </c>
      <c r="M20" s="16">
        <f t="shared" si="1"/>
        <v>25</v>
      </c>
      <c r="N20" s="16">
        <f t="shared" si="2"/>
        <v>36</v>
      </c>
      <c r="O20" s="17">
        <f t="shared" si="3"/>
        <v>61</v>
      </c>
      <c r="P20" s="26">
        <v>10</v>
      </c>
      <c r="Q20" s="63">
        <f t="shared" si="4"/>
        <v>112.36566784253633</v>
      </c>
    </row>
    <row r="21" spans="1:17" ht="12.75">
      <c r="A21" s="62">
        <v>6</v>
      </c>
      <c r="B21" s="19" t="s">
        <v>61</v>
      </c>
      <c r="C21" s="37">
        <v>38387</v>
      </c>
      <c r="D21" s="13" t="s">
        <v>68</v>
      </c>
      <c r="E21" s="38">
        <v>55.8</v>
      </c>
      <c r="F21" s="30">
        <f t="shared" si="0"/>
        <v>1.5354400270321145</v>
      </c>
      <c r="G21" s="75">
        <v>29</v>
      </c>
      <c r="H21" s="78">
        <v>31</v>
      </c>
      <c r="I21" s="77" t="s">
        <v>145</v>
      </c>
      <c r="J21" s="75">
        <v>37</v>
      </c>
      <c r="K21" s="76" t="s">
        <v>154</v>
      </c>
      <c r="L21" s="76" t="s">
        <v>154</v>
      </c>
      <c r="M21" s="16">
        <f t="shared" si="1"/>
        <v>31</v>
      </c>
      <c r="N21" s="16">
        <f t="shared" si="2"/>
        <v>37</v>
      </c>
      <c r="O21" s="17">
        <f t="shared" si="3"/>
        <v>68</v>
      </c>
      <c r="P21" s="26">
        <v>11</v>
      </c>
      <c r="Q21" s="63">
        <f t="shared" si="4"/>
        <v>104.40992183818378</v>
      </c>
    </row>
    <row r="22" spans="1:17" ht="12.75">
      <c r="A22" s="62">
        <v>57</v>
      </c>
      <c r="B22" s="19" t="s">
        <v>139</v>
      </c>
      <c r="C22" s="37">
        <v>38448</v>
      </c>
      <c r="D22" s="13" t="s">
        <v>28</v>
      </c>
      <c r="E22" s="38">
        <v>42</v>
      </c>
      <c r="F22" s="30">
        <f t="shared" si="0"/>
        <v>1.9499582570915641</v>
      </c>
      <c r="G22" s="75">
        <v>21</v>
      </c>
      <c r="H22" s="76" t="s">
        <v>141</v>
      </c>
      <c r="I22" s="77" t="s">
        <v>141</v>
      </c>
      <c r="J22" s="75">
        <v>25</v>
      </c>
      <c r="K22" s="76" t="s">
        <v>152</v>
      </c>
      <c r="L22" s="76" t="s">
        <v>152</v>
      </c>
      <c r="M22" s="16">
        <f t="shared" si="1"/>
        <v>21</v>
      </c>
      <c r="N22" s="16">
        <f t="shared" si="2"/>
        <v>25</v>
      </c>
      <c r="O22" s="17">
        <f t="shared" si="3"/>
        <v>46</v>
      </c>
      <c r="P22" s="26">
        <v>12</v>
      </c>
      <c r="Q22" s="63">
        <f t="shared" si="4"/>
        <v>89.69807982621195</v>
      </c>
    </row>
    <row r="23" spans="1:17" ht="12.75">
      <c r="A23" s="62">
        <v>27</v>
      </c>
      <c r="B23" s="19" t="s">
        <v>59</v>
      </c>
      <c r="C23" s="37" t="s">
        <v>64</v>
      </c>
      <c r="D23" s="13" t="s">
        <v>65</v>
      </c>
      <c r="E23" s="38">
        <v>76</v>
      </c>
      <c r="F23" s="30">
        <f t="shared" si="0"/>
        <v>1.2570341409761863</v>
      </c>
      <c r="G23" s="75">
        <v>28</v>
      </c>
      <c r="H23" s="78">
        <v>30</v>
      </c>
      <c r="I23" s="77" t="s">
        <v>144</v>
      </c>
      <c r="J23" s="75">
        <v>32</v>
      </c>
      <c r="K23" s="81">
        <v>35</v>
      </c>
      <c r="L23" s="81">
        <v>38</v>
      </c>
      <c r="M23" s="16">
        <f t="shared" si="1"/>
        <v>30</v>
      </c>
      <c r="N23" s="16">
        <f t="shared" si="2"/>
        <v>38</v>
      </c>
      <c r="O23" s="17">
        <f t="shared" si="3"/>
        <v>68</v>
      </c>
      <c r="P23" s="103">
        <v>13</v>
      </c>
      <c r="Q23" s="63">
        <f t="shared" si="4"/>
        <v>85.47832158638067</v>
      </c>
    </row>
    <row r="24" spans="1:17" ht="12.75">
      <c r="A24" s="6"/>
      <c r="B24" s="6"/>
      <c r="C24" s="66"/>
      <c r="D24" s="67"/>
      <c r="E24" s="68"/>
      <c r="F24" s="69"/>
      <c r="G24" s="6"/>
      <c r="H24" s="25"/>
      <c r="I24" s="24"/>
      <c r="J24" s="6"/>
      <c r="K24" s="25"/>
      <c r="L24" s="25"/>
      <c r="M24" s="70"/>
      <c r="N24" s="70"/>
      <c r="O24" s="29"/>
      <c r="P24" s="22"/>
      <c r="Q24" s="71"/>
    </row>
    <row r="25" spans="2:14" ht="12.75">
      <c r="B25" s="65" t="s">
        <v>134</v>
      </c>
      <c r="C25" s="34"/>
      <c r="D25" s="36"/>
      <c r="E25" s="116" t="s">
        <v>10</v>
      </c>
      <c r="F25" s="116"/>
      <c r="G25" s="34" t="s">
        <v>129</v>
      </c>
      <c r="H25" s="34"/>
      <c r="I25" s="35"/>
      <c r="J25" s="2"/>
      <c r="K25" s="117" t="s">
        <v>9</v>
      </c>
      <c r="L25" s="117"/>
      <c r="M25" s="33" t="s">
        <v>128</v>
      </c>
      <c r="N25" s="9"/>
    </row>
    <row r="26" spans="2:14" ht="12.75">
      <c r="B26" s="6"/>
      <c r="C26" s="34"/>
      <c r="D26" s="36"/>
      <c r="E26" s="40"/>
      <c r="F26" s="3"/>
      <c r="G26" s="34" t="s">
        <v>130</v>
      </c>
      <c r="H26" s="34"/>
      <c r="I26" s="35"/>
      <c r="J26" s="2"/>
      <c r="K26" s="35"/>
      <c r="L26" s="11" t="s">
        <v>17</v>
      </c>
      <c r="M26" s="33"/>
      <c r="N26" s="18"/>
    </row>
    <row r="27" spans="2:14" ht="12.75">
      <c r="B27" s="6"/>
      <c r="C27" s="34"/>
      <c r="D27" s="36"/>
      <c r="E27" s="40"/>
      <c r="F27" s="3"/>
      <c r="G27" s="34" t="s">
        <v>131</v>
      </c>
      <c r="H27" s="34"/>
      <c r="I27" s="35"/>
      <c r="J27" s="2"/>
      <c r="K27" s="35"/>
      <c r="L27" s="11"/>
      <c r="M27" s="33"/>
      <c r="N27" s="18"/>
    </row>
    <row r="28" spans="2:14" ht="12.75">
      <c r="B28" s="72"/>
      <c r="C28" s="34"/>
      <c r="D28" s="36"/>
      <c r="E28" s="40"/>
      <c r="F28" s="3"/>
      <c r="G28" s="34"/>
      <c r="H28" s="34"/>
      <c r="I28" s="35"/>
      <c r="J28" s="2"/>
      <c r="K28" s="35"/>
      <c r="L28" s="11"/>
      <c r="M28" s="33"/>
      <c r="N28" s="18"/>
    </row>
    <row r="29" spans="1:17" ht="12.75" customHeight="1">
      <c r="A29" s="48"/>
      <c r="B29" s="48"/>
      <c r="C29" s="48"/>
      <c r="D29" s="48"/>
      <c r="E29" s="48"/>
      <c r="F29" s="48"/>
      <c r="G29" s="48" t="s">
        <v>21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12.75">
      <c r="A31" s="113" t="s">
        <v>69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2" spans="1:17" ht="12.75">
      <c r="A32" s="12">
        <v>44</v>
      </c>
      <c r="B32" s="19" t="s">
        <v>32</v>
      </c>
      <c r="C32" s="37">
        <v>37654</v>
      </c>
      <c r="D32" s="13" t="s">
        <v>33</v>
      </c>
      <c r="E32" s="38">
        <v>65.6</v>
      </c>
      <c r="F32" s="30">
        <f aca="true" t="shared" si="5" ref="F32:F41">POWER(10,(0.75194503*(LOG10(E32/175.508)*LOG10(E32/175.508))))</f>
        <v>1.3719993981514647</v>
      </c>
      <c r="G32" s="75">
        <v>80</v>
      </c>
      <c r="H32" s="76" t="s">
        <v>166</v>
      </c>
      <c r="I32" s="77" t="s">
        <v>166</v>
      </c>
      <c r="J32" s="75">
        <v>100</v>
      </c>
      <c r="K32" s="78">
        <v>104</v>
      </c>
      <c r="L32" s="81">
        <v>106</v>
      </c>
      <c r="M32" s="16">
        <f aca="true" t="shared" si="6" ref="M32:M41">MAX(G32:I32)</f>
        <v>80</v>
      </c>
      <c r="N32" s="16">
        <f aca="true" t="shared" si="7" ref="N32:N41">MAX(J32:L32)</f>
        <v>106</v>
      </c>
      <c r="O32" s="17">
        <f aca="true" t="shared" si="8" ref="O32:O41">M32+N32</f>
        <v>186</v>
      </c>
      <c r="P32" s="26">
        <v>1</v>
      </c>
      <c r="Q32" s="31">
        <f aca="true" t="shared" si="9" ref="Q32:Q41">O32*F32</f>
        <v>255.19188805617242</v>
      </c>
    </row>
    <row r="33" spans="1:17" ht="12.75">
      <c r="A33" s="12">
        <v>61</v>
      </c>
      <c r="B33" s="19" t="s">
        <v>70</v>
      </c>
      <c r="C33" s="37" t="s">
        <v>77</v>
      </c>
      <c r="D33" s="13" t="s">
        <v>66</v>
      </c>
      <c r="E33" s="38">
        <v>99</v>
      </c>
      <c r="F33" s="30">
        <f t="shared" si="5"/>
        <v>1.112998952499705</v>
      </c>
      <c r="G33" s="75">
        <v>77</v>
      </c>
      <c r="H33" s="78">
        <v>81</v>
      </c>
      <c r="I33" s="77" t="s">
        <v>167</v>
      </c>
      <c r="J33" s="75">
        <v>97</v>
      </c>
      <c r="K33" s="78">
        <v>103</v>
      </c>
      <c r="L33" s="76" t="s">
        <v>172</v>
      </c>
      <c r="M33" s="16">
        <f t="shared" si="6"/>
        <v>81</v>
      </c>
      <c r="N33" s="16">
        <f t="shared" si="7"/>
        <v>103</v>
      </c>
      <c r="O33" s="17">
        <f t="shared" si="8"/>
        <v>184</v>
      </c>
      <c r="P33" s="26">
        <v>2</v>
      </c>
      <c r="Q33" s="31">
        <f t="shared" si="9"/>
        <v>204.79180725994573</v>
      </c>
    </row>
    <row r="34" spans="1:17" ht="12.75">
      <c r="A34" s="12">
        <v>31</v>
      </c>
      <c r="B34" s="19" t="s">
        <v>34</v>
      </c>
      <c r="C34" s="37">
        <v>38071</v>
      </c>
      <c r="D34" s="13" t="s">
        <v>33</v>
      </c>
      <c r="E34" s="38">
        <v>89.2</v>
      </c>
      <c r="F34" s="30">
        <f t="shared" si="5"/>
        <v>1.1613552461888328</v>
      </c>
      <c r="G34" s="75">
        <v>70</v>
      </c>
      <c r="H34" s="78">
        <v>75</v>
      </c>
      <c r="I34" s="77" t="s">
        <v>165</v>
      </c>
      <c r="J34" s="75">
        <v>96</v>
      </c>
      <c r="K34" s="78">
        <v>101</v>
      </c>
      <c r="L34" s="76" t="s">
        <v>173</v>
      </c>
      <c r="M34" s="16">
        <f t="shared" si="6"/>
        <v>75</v>
      </c>
      <c r="N34" s="16">
        <f t="shared" si="7"/>
        <v>101</v>
      </c>
      <c r="O34" s="17">
        <f t="shared" si="8"/>
        <v>176</v>
      </c>
      <c r="P34" s="26">
        <v>3</v>
      </c>
      <c r="Q34" s="31">
        <f t="shared" si="9"/>
        <v>204.39852332923456</v>
      </c>
    </row>
    <row r="35" spans="1:17" ht="12.75">
      <c r="A35" s="12">
        <v>20</v>
      </c>
      <c r="B35" s="19" t="s">
        <v>72</v>
      </c>
      <c r="C35" s="37">
        <v>37834</v>
      </c>
      <c r="D35" s="13" t="s">
        <v>28</v>
      </c>
      <c r="E35" s="38">
        <v>53.7</v>
      </c>
      <c r="F35" s="30">
        <f t="shared" si="5"/>
        <v>1.580921629902184</v>
      </c>
      <c r="G35" s="75">
        <v>45</v>
      </c>
      <c r="H35" s="78">
        <v>48</v>
      </c>
      <c r="I35" s="79">
        <v>50</v>
      </c>
      <c r="J35" s="77" t="s">
        <v>159</v>
      </c>
      <c r="K35" s="78">
        <v>60</v>
      </c>
      <c r="L35" s="78">
        <v>66</v>
      </c>
      <c r="M35" s="16">
        <f t="shared" si="6"/>
        <v>50</v>
      </c>
      <c r="N35" s="16">
        <f t="shared" si="7"/>
        <v>66</v>
      </c>
      <c r="O35" s="17">
        <f t="shared" si="8"/>
        <v>116</v>
      </c>
      <c r="P35" s="26">
        <v>4</v>
      </c>
      <c r="Q35" s="31">
        <f t="shared" si="9"/>
        <v>183.38690906865335</v>
      </c>
    </row>
    <row r="36" spans="1:17" ht="12.75">
      <c r="A36" s="12">
        <v>13</v>
      </c>
      <c r="B36" s="19" t="s">
        <v>71</v>
      </c>
      <c r="C36" s="37">
        <v>37890</v>
      </c>
      <c r="D36" s="13" t="s">
        <v>68</v>
      </c>
      <c r="E36" s="38">
        <v>58.3</v>
      </c>
      <c r="F36" s="30">
        <f t="shared" si="5"/>
        <v>1.486823475088097</v>
      </c>
      <c r="G36" s="77" t="s">
        <v>164</v>
      </c>
      <c r="H36" s="76" t="s">
        <v>164</v>
      </c>
      <c r="I36" s="79">
        <v>53</v>
      </c>
      <c r="J36" s="75">
        <v>58</v>
      </c>
      <c r="K36" s="78">
        <v>64</v>
      </c>
      <c r="L36" s="76" t="s">
        <v>170</v>
      </c>
      <c r="M36" s="16">
        <f t="shared" si="6"/>
        <v>53</v>
      </c>
      <c r="N36" s="16">
        <f t="shared" si="7"/>
        <v>64</v>
      </c>
      <c r="O36" s="17">
        <f t="shared" si="8"/>
        <v>117</v>
      </c>
      <c r="P36" s="26">
        <v>5</v>
      </c>
      <c r="Q36" s="31">
        <f t="shared" si="9"/>
        <v>173.95834658530737</v>
      </c>
    </row>
    <row r="37" spans="1:17" ht="12.75">
      <c r="A37" s="12">
        <v>14</v>
      </c>
      <c r="B37" s="19" t="s">
        <v>73</v>
      </c>
      <c r="C37" s="37">
        <v>38287</v>
      </c>
      <c r="D37" s="13" t="s">
        <v>256</v>
      </c>
      <c r="E37" s="38">
        <v>39.1</v>
      </c>
      <c r="F37" s="30">
        <f t="shared" si="5"/>
        <v>2.0882027915073875</v>
      </c>
      <c r="G37" s="75">
        <v>33</v>
      </c>
      <c r="H37" s="76" t="s">
        <v>153</v>
      </c>
      <c r="I37" s="79">
        <v>35</v>
      </c>
      <c r="J37" s="75">
        <v>40</v>
      </c>
      <c r="K37" s="78">
        <v>42</v>
      </c>
      <c r="L37" s="76" t="s">
        <v>168</v>
      </c>
      <c r="M37" s="16">
        <f t="shared" si="6"/>
        <v>35</v>
      </c>
      <c r="N37" s="16">
        <f t="shared" si="7"/>
        <v>42</v>
      </c>
      <c r="O37" s="17">
        <f t="shared" si="8"/>
        <v>77</v>
      </c>
      <c r="P37" s="26">
        <v>6</v>
      </c>
      <c r="Q37" s="31">
        <f t="shared" si="9"/>
        <v>160.79161494606885</v>
      </c>
    </row>
    <row r="38" spans="1:17" ht="12.75">
      <c r="A38" s="12">
        <v>30</v>
      </c>
      <c r="B38" s="19" t="s">
        <v>35</v>
      </c>
      <c r="C38" s="37">
        <v>37876</v>
      </c>
      <c r="D38" s="13" t="s">
        <v>36</v>
      </c>
      <c r="E38" s="38">
        <v>84.1</v>
      </c>
      <c r="F38" s="30">
        <f t="shared" si="5"/>
        <v>1.1933262097435862</v>
      </c>
      <c r="G38" s="75">
        <v>48</v>
      </c>
      <c r="H38" s="78">
        <v>50</v>
      </c>
      <c r="I38" s="77" t="s">
        <v>164</v>
      </c>
      <c r="J38" s="75">
        <v>70</v>
      </c>
      <c r="K38" s="76" t="s">
        <v>171</v>
      </c>
      <c r="L38" s="76" t="s">
        <v>171</v>
      </c>
      <c r="M38" s="16">
        <f t="shared" si="6"/>
        <v>50</v>
      </c>
      <c r="N38" s="16">
        <f t="shared" si="7"/>
        <v>70</v>
      </c>
      <c r="O38" s="17">
        <f t="shared" si="8"/>
        <v>120</v>
      </c>
      <c r="P38" s="26">
        <v>7</v>
      </c>
      <c r="Q38" s="31">
        <f t="shared" si="9"/>
        <v>143.19914516923035</v>
      </c>
    </row>
    <row r="39" spans="1:17" ht="12.75">
      <c r="A39" s="12">
        <v>22</v>
      </c>
      <c r="B39" s="19" t="s">
        <v>74</v>
      </c>
      <c r="C39" s="37" t="s">
        <v>76</v>
      </c>
      <c r="D39" s="13" t="s">
        <v>66</v>
      </c>
      <c r="E39" s="38">
        <v>41.3</v>
      </c>
      <c r="F39" s="30">
        <f t="shared" si="5"/>
        <v>1.980992238351432</v>
      </c>
      <c r="G39" s="75">
        <v>25</v>
      </c>
      <c r="H39" s="78">
        <v>30</v>
      </c>
      <c r="I39" s="77" t="s">
        <v>163</v>
      </c>
      <c r="J39" s="75">
        <v>35</v>
      </c>
      <c r="K39" s="78">
        <v>40</v>
      </c>
      <c r="L39" s="78">
        <v>42</v>
      </c>
      <c r="M39" s="16">
        <f t="shared" si="6"/>
        <v>30</v>
      </c>
      <c r="N39" s="16">
        <f t="shared" si="7"/>
        <v>42</v>
      </c>
      <c r="O39" s="17">
        <f t="shared" si="8"/>
        <v>72</v>
      </c>
      <c r="P39" s="26">
        <v>8</v>
      </c>
      <c r="Q39" s="31">
        <f t="shared" si="9"/>
        <v>142.63144116130312</v>
      </c>
    </row>
    <row r="40" spans="1:17" ht="12.75">
      <c r="A40" s="12">
        <v>37</v>
      </c>
      <c r="B40" s="19" t="s">
        <v>75</v>
      </c>
      <c r="C40" s="37" t="s">
        <v>77</v>
      </c>
      <c r="D40" s="13" t="s">
        <v>78</v>
      </c>
      <c r="E40" s="38">
        <v>60.9</v>
      </c>
      <c r="F40" s="30">
        <f t="shared" si="5"/>
        <v>1.4417501764193683</v>
      </c>
      <c r="G40" s="75">
        <v>34</v>
      </c>
      <c r="H40" s="78">
        <v>37</v>
      </c>
      <c r="I40" s="79">
        <v>40</v>
      </c>
      <c r="J40" s="75">
        <v>53</v>
      </c>
      <c r="K40" s="76" t="s">
        <v>169</v>
      </c>
      <c r="L40" s="78">
        <v>57</v>
      </c>
      <c r="M40" s="16">
        <f t="shared" si="6"/>
        <v>40</v>
      </c>
      <c r="N40" s="16">
        <f t="shared" si="7"/>
        <v>57</v>
      </c>
      <c r="O40" s="17">
        <f t="shared" si="8"/>
        <v>97</v>
      </c>
      <c r="P40" s="26">
        <v>9</v>
      </c>
      <c r="Q40" s="31">
        <f t="shared" si="9"/>
        <v>139.84976711267873</v>
      </c>
    </row>
    <row r="41" spans="1:17" ht="12.75">
      <c r="A41" s="12">
        <v>54</v>
      </c>
      <c r="B41" s="79" t="s">
        <v>161</v>
      </c>
      <c r="C41" s="37">
        <v>37798</v>
      </c>
      <c r="D41" s="13" t="s">
        <v>66</v>
      </c>
      <c r="E41" s="38">
        <v>42.7</v>
      </c>
      <c r="F41" s="30">
        <f t="shared" si="5"/>
        <v>1.9202569981584816</v>
      </c>
      <c r="G41" s="75">
        <v>14</v>
      </c>
      <c r="H41" s="78">
        <v>17</v>
      </c>
      <c r="I41" s="77" t="s">
        <v>162</v>
      </c>
      <c r="J41" s="75">
        <v>26</v>
      </c>
      <c r="K41" s="78">
        <v>30</v>
      </c>
      <c r="L41" s="76" t="s">
        <v>145</v>
      </c>
      <c r="M41" s="16">
        <f t="shared" si="6"/>
        <v>17</v>
      </c>
      <c r="N41" s="16">
        <f t="shared" si="7"/>
        <v>30</v>
      </c>
      <c r="O41" s="17">
        <f t="shared" si="8"/>
        <v>47</v>
      </c>
      <c r="P41" s="26">
        <v>10</v>
      </c>
      <c r="Q41" s="31">
        <f t="shared" si="9"/>
        <v>90.25207891344864</v>
      </c>
    </row>
    <row r="42" spans="1:17" ht="12.75">
      <c r="A42" s="6"/>
      <c r="B42" s="6"/>
      <c r="C42" s="6"/>
      <c r="D42" s="24"/>
      <c r="E42" s="39"/>
      <c r="F42" s="28"/>
      <c r="G42" s="6"/>
      <c r="H42" s="23"/>
      <c r="I42" s="24"/>
      <c r="J42" s="6"/>
      <c r="K42" s="23"/>
      <c r="L42" s="25"/>
      <c r="M42" s="29"/>
      <c r="N42" s="29"/>
      <c r="O42" s="29"/>
      <c r="P42" s="22"/>
      <c r="Q42" s="7"/>
    </row>
    <row r="43" spans="1:17" ht="12.75">
      <c r="A43" s="6"/>
      <c r="B43" s="6"/>
      <c r="C43" s="6"/>
      <c r="D43" s="24" t="s">
        <v>249</v>
      </c>
      <c r="E43" s="102"/>
      <c r="F43" s="28"/>
      <c r="G43" s="6"/>
      <c r="H43" s="23"/>
      <c r="I43" s="24"/>
      <c r="J43" s="6"/>
      <c r="K43" s="23"/>
      <c r="L43" s="25"/>
      <c r="M43" s="29"/>
      <c r="N43" s="29"/>
      <c r="O43" s="29"/>
      <c r="P43" s="22"/>
      <c r="Q43" s="7"/>
    </row>
    <row r="44" spans="1:17" ht="12.75">
      <c r="A44" s="6"/>
      <c r="B44" s="6"/>
      <c r="C44" s="6"/>
      <c r="D44" s="24"/>
      <c r="E44" s="39"/>
      <c r="F44" s="28"/>
      <c r="G44" s="6"/>
      <c r="H44" s="23"/>
      <c r="I44" s="24"/>
      <c r="J44" s="6"/>
      <c r="K44" s="23"/>
      <c r="L44" s="25"/>
      <c r="M44" s="29"/>
      <c r="N44" s="29"/>
      <c r="O44" s="29"/>
      <c r="P44" s="22"/>
      <c r="Q44" s="7"/>
    </row>
    <row r="45" spans="2:14" ht="12.75">
      <c r="B45" s="65" t="s">
        <v>134</v>
      </c>
      <c r="C45" s="34"/>
      <c r="D45" s="36"/>
      <c r="E45" s="116" t="s">
        <v>10</v>
      </c>
      <c r="F45" s="116"/>
      <c r="G45" s="34" t="s">
        <v>131</v>
      </c>
      <c r="H45" s="34"/>
      <c r="I45" s="35"/>
      <c r="J45" s="2"/>
      <c r="K45" s="117" t="s">
        <v>9</v>
      </c>
      <c r="L45" s="117"/>
      <c r="M45" s="33" t="s">
        <v>128</v>
      </c>
      <c r="N45" s="9"/>
    </row>
    <row r="46" spans="2:14" ht="12.75">
      <c r="B46" s="6"/>
      <c r="C46" s="34"/>
      <c r="D46" s="36"/>
      <c r="E46" s="40"/>
      <c r="F46" s="3"/>
      <c r="G46" s="34" t="s">
        <v>132</v>
      </c>
      <c r="H46" s="34"/>
      <c r="I46" s="35"/>
      <c r="J46" s="2"/>
      <c r="K46" s="35"/>
      <c r="L46" s="11" t="s">
        <v>17</v>
      </c>
      <c r="M46" s="33"/>
      <c r="N46" s="18"/>
    </row>
    <row r="47" spans="2:14" ht="12.75">
      <c r="B47" s="6"/>
      <c r="C47" s="34"/>
      <c r="D47" s="36"/>
      <c r="E47" s="40"/>
      <c r="F47" s="3"/>
      <c r="G47" s="34" t="s">
        <v>133</v>
      </c>
      <c r="H47" s="34"/>
      <c r="I47" s="35"/>
      <c r="J47" s="2"/>
      <c r="K47" s="35"/>
      <c r="L47" s="11"/>
      <c r="M47" s="33"/>
      <c r="N47" s="18"/>
    </row>
    <row r="48" spans="1:17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17" ht="12.75">
      <c r="A49" s="48"/>
      <c r="B49" s="48"/>
      <c r="C49" s="48"/>
      <c r="D49" s="48"/>
      <c r="E49" s="48"/>
      <c r="F49" s="48"/>
      <c r="G49" s="48" t="s">
        <v>24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12.75">
      <c r="A50" s="1"/>
      <c r="B50" s="32"/>
      <c r="D50" s="10"/>
      <c r="E50" s="45"/>
      <c r="F50" s="46"/>
      <c r="G50" s="46"/>
      <c r="H50" s="46"/>
      <c r="I50" s="46"/>
      <c r="J50" s="46"/>
      <c r="K50" s="2"/>
      <c r="L50" s="2"/>
      <c r="M50" s="3"/>
      <c r="N50" s="4"/>
      <c r="O50" s="4"/>
      <c r="P50" s="14"/>
      <c r="Q50" s="4"/>
    </row>
    <row r="51" spans="1:17" ht="12.75">
      <c r="A51" s="123" t="s">
        <v>0</v>
      </c>
      <c r="B51" s="123"/>
      <c r="C51" s="123"/>
      <c r="D51" s="123"/>
      <c r="E51" s="123"/>
      <c r="F51" s="123"/>
      <c r="G51" s="124" t="s">
        <v>1</v>
      </c>
      <c r="H51" s="125"/>
      <c r="I51" s="125"/>
      <c r="J51" s="125"/>
      <c r="K51" s="125"/>
      <c r="L51" s="126"/>
      <c r="M51" s="123" t="s">
        <v>2</v>
      </c>
      <c r="N51" s="123"/>
      <c r="O51" s="123"/>
      <c r="P51" s="123"/>
      <c r="Q51" s="123"/>
    </row>
    <row r="52" spans="1:17" ht="12.75" customHeight="1">
      <c r="A52" s="118" t="s">
        <v>18</v>
      </c>
      <c r="B52" s="118" t="s">
        <v>3</v>
      </c>
      <c r="C52" s="118" t="s">
        <v>19</v>
      </c>
      <c r="D52" s="118" t="s">
        <v>4</v>
      </c>
      <c r="E52" s="119" t="s">
        <v>5</v>
      </c>
      <c r="F52" s="120" t="s">
        <v>13</v>
      </c>
      <c r="G52" s="110" t="s">
        <v>6</v>
      </c>
      <c r="H52" s="111"/>
      <c r="I52" s="112"/>
      <c r="J52" s="109" t="s">
        <v>7</v>
      </c>
      <c r="K52" s="109"/>
      <c r="L52" s="109"/>
      <c r="M52" s="109" t="s">
        <v>14</v>
      </c>
      <c r="N52" s="109" t="s">
        <v>15</v>
      </c>
      <c r="O52" s="109" t="s">
        <v>16</v>
      </c>
      <c r="P52" s="121" t="s">
        <v>12</v>
      </c>
      <c r="Q52" s="122" t="s">
        <v>8</v>
      </c>
    </row>
    <row r="53" spans="1:17" ht="12.75">
      <c r="A53" s="118"/>
      <c r="B53" s="118"/>
      <c r="C53" s="118"/>
      <c r="D53" s="118"/>
      <c r="E53" s="119"/>
      <c r="F53" s="120"/>
      <c r="G53" s="47">
        <v>1</v>
      </c>
      <c r="H53" s="47">
        <v>2</v>
      </c>
      <c r="I53" s="47">
        <v>3</v>
      </c>
      <c r="J53" s="47">
        <v>1</v>
      </c>
      <c r="K53" s="47">
        <v>2</v>
      </c>
      <c r="L53" s="47">
        <v>3</v>
      </c>
      <c r="M53" s="109"/>
      <c r="N53" s="109"/>
      <c r="O53" s="109"/>
      <c r="P53" s="121"/>
      <c r="Q53" s="122"/>
    </row>
    <row r="54" spans="1:17" ht="12.75">
      <c r="A54" s="127" t="s">
        <v>79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9"/>
    </row>
    <row r="55" spans="1:17" ht="12.75">
      <c r="A55" s="12">
        <v>53</v>
      </c>
      <c r="B55" s="19" t="s">
        <v>48</v>
      </c>
      <c r="C55" s="37">
        <v>38368</v>
      </c>
      <c r="D55" s="20" t="s">
        <v>46</v>
      </c>
      <c r="E55" s="38">
        <v>59.7</v>
      </c>
      <c r="F55" s="30">
        <f aca="true" t="shared" si="10" ref="F55:F65">POWER(10,(0.783497476*(LOG10(E55/153.655)*LOG10(E55/153.655))))</f>
        <v>1.3554200607383866</v>
      </c>
      <c r="G55" s="75">
        <v>36</v>
      </c>
      <c r="H55" s="78">
        <v>40</v>
      </c>
      <c r="I55" s="77" t="s">
        <v>155</v>
      </c>
      <c r="J55" s="75">
        <v>51</v>
      </c>
      <c r="K55" s="78">
        <v>54</v>
      </c>
      <c r="L55" s="76" t="s">
        <v>181</v>
      </c>
      <c r="M55" s="16">
        <f aca="true" t="shared" si="11" ref="M55:M65">MAX(G55:I55)</f>
        <v>40</v>
      </c>
      <c r="N55" s="16">
        <f aca="true" t="shared" si="12" ref="N55:N65">MAX(J55:L55)</f>
        <v>54</v>
      </c>
      <c r="O55" s="17">
        <f aca="true" t="shared" si="13" ref="O55:O65">M55+N55</f>
        <v>94</v>
      </c>
      <c r="P55" s="26">
        <v>1</v>
      </c>
      <c r="Q55" s="31">
        <f aca="true" t="shared" si="14" ref="Q55:Q65">O55*F55</f>
        <v>127.40948570940834</v>
      </c>
    </row>
    <row r="56" spans="1:17" ht="12.75">
      <c r="A56" s="12">
        <v>57</v>
      </c>
      <c r="B56" s="19" t="s">
        <v>80</v>
      </c>
      <c r="C56" s="37">
        <v>38807</v>
      </c>
      <c r="D56" s="20" t="s">
        <v>31</v>
      </c>
      <c r="E56" s="38">
        <v>62</v>
      </c>
      <c r="F56" s="30">
        <f t="shared" si="10"/>
        <v>1.3234963075548767</v>
      </c>
      <c r="G56" s="75">
        <v>38</v>
      </c>
      <c r="H56" s="76" t="s">
        <v>154</v>
      </c>
      <c r="I56" s="79">
        <v>42</v>
      </c>
      <c r="J56" s="75">
        <v>50</v>
      </c>
      <c r="K56" s="76" t="s">
        <v>180</v>
      </c>
      <c r="L56" s="76" t="s">
        <v>181</v>
      </c>
      <c r="M56" s="16">
        <f t="shared" si="11"/>
        <v>42</v>
      </c>
      <c r="N56" s="16">
        <f t="shared" si="12"/>
        <v>50</v>
      </c>
      <c r="O56" s="17">
        <f t="shared" si="13"/>
        <v>92</v>
      </c>
      <c r="P56" s="26">
        <v>2</v>
      </c>
      <c r="Q56" s="31">
        <f t="shared" si="14"/>
        <v>121.76166029504866</v>
      </c>
    </row>
    <row r="57" spans="1:17" ht="12.75">
      <c r="A57" s="12">
        <v>14</v>
      </c>
      <c r="B57" s="19" t="s">
        <v>47</v>
      </c>
      <c r="C57" s="37">
        <v>38371</v>
      </c>
      <c r="D57" s="20" t="s">
        <v>46</v>
      </c>
      <c r="E57" s="38">
        <v>77.4</v>
      </c>
      <c r="F57" s="30">
        <f t="shared" si="10"/>
        <v>1.1735106225520586</v>
      </c>
      <c r="G57" s="75">
        <v>37</v>
      </c>
      <c r="H57" s="78">
        <v>41</v>
      </c>
      <c r="I57" s="79">
        <v>43</v>
      </c>
      <c r="J57" s="75">
        <v>55</v>
      </c>
      <c r="K57" s="78">
        <v>58</v>
      </c>
      <c r="L57" s="76" t="s">
        <v>182</v>
      </c>
      <c r="M57" s="16">
        <f t="shared" si="11"/>
        <v>43</v>
      </c>
      <c r="N57" s="16">
        <f t="shared" si="12"/>
        <v>58</v>
      </c>
      <c r="O57" s="17">
        <f t="shared" si="13"/>
        <v>101</v>
      </c>
      <c r="P57" s="26">
        <v>3</v>
      </c>
      <c r="Q57" s="31">
        <f t="shared" si="14"/>
        <v>118.52457287775792</v>
      </c>
    </row>
    <row r="58" spans="1:17" ht="12.75">
      <c r="A58" s="12">
        <v>26</v>
      </c>
      <c r="B58" s="19" t="s">
        <v>81</v>
      </c>
      <c r="C58" s="37" t="s">
        <v>77</v>
      </c>
      <c r="D58" s="20" t="s">
        <v>67</v>
      </c>
      <c r="E58" s="38">
        <v>32.7</v>
      </c>
      <c r="F58" s="30">
        <f t="shared" si="10"/>
        <v>2.258467329435831</v>
      </c>
      <c r="G58" s="75">
        <v>19</v>
      </c>
      <c r="H58" s="78">
        <v>20</v>
      </c>
      <c r="I58" s="79">
        <v>21</v>
      </c>
      <c r="J58" s="75">
        <v>25</v>
      </c>
      <c r="K58" s="78">
        <v>27</v>
      </c>
      <c r="L58" s="78">
        <v>29</v>
      </c>
      <c r="M58" s="16">
        <f t="shared" si="11"/>
        <v>21</v>
      </c>
      <c r="N58" s="16">
        <f t="shared" si="12"/>
        <v>29</v>
      </c>
      <c r="O58" s="17">
        <f t="shared" si="13"/>
        <v>50</v>
      </c>
      <c r="P58" s="26">
        <v>4</v>
      </c>
      <c r="Q58" s="31">
        <f t="shared" si="14"/>
        <v>112.92336647179155</v>
      </c>
    </row>
    <row r="59" spans="1:17" ht="12.75">
      <c r="A59" s="12">
        <v>5</v>
      </c>
      <c r="B59" s="19" t="s">
        <v>43</v>
      </c>
      <c r="C59" s="37">
        <v>38951</v>
      </c>
      <c r="D59" s="20" t="s">
        <v>28</v>
      </c>
      <c r="E59" s="38">
        <v>40</v>
      </c>
      <c r="F59" s="30">
        <f t="shared" si="10"/>
        <v>1.8520900444562494</v>
      </c>
      <c r="G59" s="77" t="s">
        <v>151</v>
      </c>
      <c r="H59" s="76" t="s">
        <v>151</v>
      </c>
      <c r="I59" s="79">
        <v>25</v>
      </c>
      <c r="J59" s="75">
        <v>35</v>
      </c>
      <c r="K59" s="76" t="s">
        <v>179</v>
      </c>
      <c r="L59" s="76" t="s">
        <v>179</v>
      </c>
      <c r="M59" s="16">
        <f t="shared" si="11"/>
        <v>25</v>
      </c>
      <c r="N59" s="16">
        <f t="shared" si="12"/>
        <v>35</v>
      </c>
      <c r="O59" s="17">
        <f t="shared" si="13"/>
        <v>60</v>
      </c>
      <c r="P59" s="26">
        <v>5</v>
      </c>
      <c r="Q59" s="31">
        <f t="shared" si="14"/>
        <v>111.12540266737496</v>
      </c>
    </row>
    <row r="60" spans="1:17" ht="12.75">
      <c r="A60" s="12">
        <v>23</v>
      </c>
      <c r="B60" s="19" t="s">
        <v>49</v>
      </c>
      <c r="C60" s="37">
        <v>39124</v>
      </c>
      <c r="D60" s="20" t="s">
        <v>46</v>
      </c>
      <c r="E60" s="38">
        <v>32.1</v>
      </c>
      <c r="F60" s="30">
        <f t="shared" si="10"/>
        <v>2.3032104916997374</v>
      </c>
      <c r="G60" s="75">
        <v>19</v>
      </c>
      <c r="H60" s="78">
        <v>21</v>
      </c>
      <c r="I60" s="77" t="s">
        <v>176</v>
      </c>
      <c r="J60" s="75">
        <v>24</v>
      </c>
      <c r="K60" s="78">
        <v>27</v>
      </c>
      <c r="L60" s="76" t="s">
        <v>178</v>
      </c>
      <c r="M60" s="16">
        <f t="shared" si="11"/>
        <v>21</v>
      </c>
      <c r="N60" s="16">
        <f t="shared" si="12"/>
        <v>27</v>
      </c>
      <c r="O60" s="17">
        <f t="shared" si="13"/>
        <v>48</v>
      </c>
      <c r="P60" s="26">
        <v>6</v>
      </c>
      <c r="Q60" s="31">
        <f t="shared" si="14"/>
        <v>110.5541036015874</v>
      </c>
    </row>
    <row r="61" spans="1:17" ht="12.75">
      <c r="A61" s="12">
        <v>25</v>
      </c>
      <c r="B61" s="19" t="s">
        <v>45</v>
      </c>
      <c r="C61" s="37">
        <v>39450</v>
      </c>
      <c r="D61" s="20" t="s">
        <v>46</v>
      </c>
      <c r="E61" s="38">
        <v>40.7</v>
      </c>
      <c r="F61" s="30">
        <f t="shared" si="10"/>
        <v>1.8230807007785341</v>
      </c>
      <c r="G61" s="75">
        <v>20</v>
      </c>
      <c r="H61" s="78">
        <v>23</v>
      </c>
      <c r="I61" s="77" t="s">
        <v>150</v>
      </c>
      <c r="J61" s="75">
        <v>29</v>
      </c>
      <c r="K61" s="76" t="s">
        <v>163</v>
      </c>
      <c r="L61" s="78">
        <v>32</v>
      </c>
      <c r="M61" s="16">
        <f t="shared" si="11"/>
        <v>23</v>
      </c>
      <c r="N61" s="16">
        <f t="shared" si="12"/>
        <v>32</v>
      </c>
      <c r="O61" s="17">
        <f t="shared" si="13"/>
        <v>55</v>
      </c>
      <c r="P61" s="26">
        <v>7</v>
      </c>
      <c r="Q61" s="31">
        <f t="shared" si="14"/>
        <v>100.26943854281937</v>
      </c>
    </row>
    <row r="62" spans="1:17" ht="12.75">
      <c r="A62" s="12">
        <v>60</v>
      </c>
      <c r="B62" s="19" t="s">
        <v>82</v>
      </c>
      <c r="C62" s="37">
        <v>38138</v>
      </c>
      <c r="D62" s="13" t="s">
        <v>256</v>
      </c>
      <c r="E62" s="38">
        <v>46.7</v>
      </c>
      <c r="F62" s="30">
        <f t="shared" si="10"/>
        <v>1.6203412224799072</v>
      </c>
      <c r="G62" s="75">
        <v>24</v>
      </c>
      <c r="H62" s="76" t="s">
        <v>177</v>
      </c>
      <c r="I62" s="79">
        <v>26</v>
      </c>
      <c r="J62" s="75">
        <v>30</v>
      </c>
      <c r="K62" s="76" t="s">
        <v>163</v>
      </c>
      <c r="L62" s="76" t="s">
        <v>163</v>
      </c>
      <c r="M62" s="16">
        <f t="shared" si="11"/>
        <v>26</v>
      </c>
      <c r="N62" s="16">
        <f t="shared" si="12"/>
        <v>30</v>
      </c>
      <c r="O62" s="17">
        <f t="shared" si="13"/>
        <v>56</v>
      </c>
      <c r="P62" s="26">
        <v>8</v>
      </c>
      <c r="Q62" s="31">
        <f t="shared" si="14"/>
        <v>90.7391084588748</v>
      </c>
    </row>
    <row r="63" spans="1:17" ht="12.75">
      <c r="A63" s="12">
        <v>3</v>
      </c>
      <c r="B63" s="19" t="s">
        <v>83</v>
      </c>
      <c r="C63" s="37">
        <v>38265</v>
      </c>
      <c r="D63" s="20" t="s">
        <v>33</v>
      </c>
      <c r="E63" s="38">
        <v>63.4</v>
      </c>
      <c r="F63" s="30">
        <f t="shared" si="10"/>
        <v>1.3055900173736066</v>
      </c>
      <c r="G63" s="75">
        <v>23</v>
      </c>
      <c r="H63" s="78">
        <v>25</v>
      </c>
      <c r="I63" s="79">
        <v>26</v>
      </c>
      <c r="J63" s="75">
        <v>32</v>
      </c>
      <c r="K63" s="78">
        <v>35</v>
      </c>
      <c r="L63" s="78">
        <v>37</v>
      </c>
      <c r="M63" s="16">
        <f t="shared" si="11"/>
        <v>26</v>
      </c>
      <c r="N63" s="16">
        <f t="shared" si="12"/>
        <v>37</v>
      </c>
      <c r="O63" s="17">
        <f t="shared" si="13"/>
        <v>63</v>
      </c>
      <c r="P63" s="26">
        <v>9</v>
      </c>
      <c r="Q63" s="31">
        <f t="shared" si="14"/>
        <v>82.25217109453722</v>
      </c>
    </row>
    <row r="64" spans="1:17" ht="12.75">
      <c r="A64" s="12">
        <v>10</v>
      </c>
      <c r="B64" s="19" t="s">
        <v>84</v>
      </c>
      <c r="C64" s="37">
        <v>39182</v>
      </c>
      <c r="D64" s="13" t="s">
        <v>256</v>
      </c>
      <c r="E64" s="38">
        <v>41.1</v>
      </c>
      <c r="F64" s="30">
        <f t="shared" si="10"/>
        <v>1.8070909955247003</v>
      </c>
      <c r="G64" s="75">
        <v>16</v>
      </c>
      <c r="H64" s="78">
        <v>18</v>
      </c>
      <c r="I64" s="79">
        <v>19</v>
      </c>
      <c r="J64" s="75">
        <v>22</v>
      </c>
      <c r="K64" s="78">
        <v>24</v>
      </c>
      <c r="L64" s="78">
        <v>25</v>
      </c>
      <c r="M64" s="16">
        <f t="shared" si="11"/>
        <v>19</v>
      </c>
      <c r="N64" s="16">
        <f t="shared" si="12"/>
        <v>25</v>
      </c>
      <c r="O64" s="17">
        <f t="shared" si="13"/>
        <v>44</v>
      </c>
      <c r="P64" s="26">
        <v>10</v>
      </c>
      <c r="Q64" s="31">
        <f t="shared" si="14"/>
        <v>79.51200380308681</v>
      </c>
    </row>
    <row r="65" spans="1:17" ht="12.75">
      <c r="A65" s="12">
        <v>31</v>
      </c>
      <c r="B65" s="19" t="s">
        <v>174</v>
      </c>
      <c r="C65" s="37" t="s">
        <v>62</v>
      </c>
      <c r="D65" s="20" t="s">
        <v>46</v>
      </c>
      <c r="E65" s="38">
        <v>33.3</v>
      </c>
      <c r="F65" s="30">
        <f t="shared" si="10"/>
        <v>2.2158865583364147</v>
      </c>
      <c r="G65" s="75">
        <v>12</v>
      </c>
      <c r="H65" s="78">
        <v>15</v>
      </c>
      <c r="I65" s="77" t="s">
        <v>175</v>
      </c>
      <c r="J65" s="75">
        <v>15</v>
      </c>
      <c r="K65" s="78">
        <v>18</v>
      </c>
      <c r="L65" s="78">
        <v>20</v>
      </c>
      <c r="M65" s="16">
        <f t="shared" si="11"/>
        <v>15</v>
      </c>
      <c r="N65" s="16">
        <f t="shared" si="12"/>
        <v>20</v>
      </c>
      <c r="O65" s="17">
        <f t="shared" si="13"/>
        <v>35</v>
      </c>
      <c r="P65" s="26">
        <v>11</v>
      </c>
      <c r="Q65" s="31">
        <f t="shared" si="14"/>
        <v>77.5560295417745</v>
      </c>
    </row>
    <row r="66" spans="1:17" ht="12.75">
      <c r="A66" s="6"/>
      <c r="B66" s="6"/>
      <c r="C66" s="6"/>
      <c r="D66" s="24"/>
      <c r="E66" s="39"/>
      <c r="F66" s="28"/>
      <c r="G66" s="6"/>
      <c r="H66" s="23"/>
      <c r="I66" s="24"/>
      <c r="J66" s="6"/>
      <c r="K66" s="23"/>
      <c r="L66" s="25"/>
      <c r="M66" s="29"/>
      <c r="N66" s="29"/>
      <c r="O66" s="29"/>
      <c r="P66" s="22"/>
      <c r="Q66" s="7"/>
    </row>
    <row r="67" spans="2:14" ht="12.75">
      <c r="B67" s="21" t="s">
        <v>11</v>
      </c>
      <c r="C67" s="34" t="s">
        <v>135</v>
      </c>
      <c r="D67" s="36"/>
      <c r="E67" s="116" t="s">
        <v>10</v>
      </c>
      <c r="F67" s="116"/>
      <c r="G67" s="34" t="s">
        <v>130</v>
      </c>
      <c r="H67" s="34"/>
      <c r="I67" s="35"/>
      <c r="J67" s="2"/>
      <c r="K67" s="117" t="s">
        <v>9</v>
      </c>
      <c r="L67" s="117"/>
      <c r="M67" s="33" t="s">
        <v>128</v>
      </c>
      <c r="N67" s="9"/>
    </row>
    <row r="68" spans="2:14" ht="12.75">
      <c r="B68" s="21"/>
      <c r="C68" s="34"/>
      <c r="D68" s="36"/>
      <c r="E68" s="49"/>
      <c r="F68" s="49"/>
      <c r="G68" s="34" t="s">
        <v>133</v>
      </c>
      <c r="H68" s="34"/>
      <c r="I68" s="35"/>
      <c r="J68" s="2"/>
      <c r="K68" s="21"/>
      <c r="L68" s="21" t="s">
        <v>17</v>
      </c>
      <c r="M68" s="33"/>
      <c r="N68" s="9"/>
    </row>
    <row r="69" spans="2:14" ht="12.75">
      <c r="B69" s="21"/>
      <c r="C69" s="34"/>
      <c r="D69" s="36"/>
      <c r="E69" s="49"/>
      <c r="F69" s="49"/>
      <c r="G69" s="34" t="s">
        <v>129</v>
      </c>
      <c r="H69" s="34"/>
      <c r="I69" s="35"/>
      <c r="J69" s="2"/>
      <c r="K69" s="21"/>
      <c r="L69" s="21"/>
      <c r="M69" s="33"/>
      <c r="N69" s="9"/>
    </row>
    <row r="70" spans="2:13" ht="12.75">
      <c r="B70" s="6"/>
      <c r="C70" s="34"/>
      <c r="D70" s="36"/>
      <c r="E70" s="40"/>
      <c r="F70" s="3"/>
      <c r="G70" s="34"/>
      <c r="H70" s="34"/>
      <c r="I70" s="35"/>
      <c r="J70" s="2"/>
      <c r="K70" s="1"/>
      <c r="L70" s="11"/>
      <c r="M70" s="33"/>
    </row>
    <row r="71" spans="2:13" ht="12.75">
      <c r="B71" s="72"/>
      <c r="C71" s="34"/>
      <c r="D71" s="36"/>
      <c r="E71" s="40"/>
      <c r="F71" s="3"/>
      <c r="G71" s="50" t="s">
        <v>26</v>
      </c>
      <c r="H71" s="34"/>
      <c r="I71" s="35"/>
      <c r="J71" s="2"/>
      <c r="K71" s="1"/>
      <c r="L71" s="11"/>
      <c r="M71" s="33"/>
    </row>
    <row r="72" spans="2:13" ht="12.75">
      <c r="B72" s="72"/>
      <c r="C72" s="34"/>
      <c r="D72" s="36"/>
      <c r="E72" s="40"/>
      <c r="F72" s="3"/>
      <c r="G72" s="34"/>
      <c r="H72" s="34"/>
      <c r="I72" s="35"/>
      <c r="J72" s="2"/>
      <c r="K72" s="1"/>
      <c r="L72" s="11"/>
      <c r="M72" s="33"/>
    </row>
    <row r="73" spans="1:17" ht="12.75">
      <c r="A73" s="127" t="s">
        <v>96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9"/>
    </row>
    <row r="74" spans="1:17" ht="12.75">
      <c r="A74" s="12">
        <v>29</v>
      </c>
      <c r="B74" s="19" t="s">
        <v>85</v>
      </c>
      <c r="C74" s="37">
        <v>37802</v>
      </c>
      <c r="D74" s="13" t="s">
        <v>65</v>
      </c>
      <c r="E74" s="38">
        <v>53.5</v>
      </c>
      <c r="F74" s="30">
        <f aca="true" t="shared" si="15" ref="F74:F83">POWER(10,(0.783497476*(LOG10(E74/153.655)*LOG10(E74/153.655))))</f>
        <v>1.4604545484280793</v>
      </c>
      <c r="G74" s="75">
        <v>50</v>
      </c>
      <c r="H74" s="78">
        <v>53</v>
      </c>
      <c r="I74" s="79">
        <v>55</v>
      </c>
      <c r="J74" s="75">
        <v>68</v>
      </c>
      <c r="K74" s="78">
        <v>74</v>
      </c>
      <c r="L74" s="78">
        <v>76</v>
      </c>
      <c r="M74" s="16">
        <f aca="true" t="shared" si="16" ref="M74:M83">MAX(G74:I74)</f>
        <v>55</v>
      </c>
      <c r="N74" s="16">
        <f aca="true" t="shared" si="17" ref="N74:N83">MAX(J74:L74)</f>
        <v>76</v>
      </c>
      <c r="O74" s="17">
        <f aca="true" t="shared" si="18" ref="O74:O83">M74+N74</f>
        <v>131</v>
      </c>
      <c r="P74" s="26">
        <v>1</v>
      </c>
      <c r="Q74" s="31">
        <f aca="true" t="shared" si="19" ref="Q74:Q83">O74*F74</f>
        <v>191.3195458440784</v>
      </c>
    </row>
    <row r="75" spans="1:17" ht="12.75">
      <c r="A75" s="12">
        <v>33</v>
      </c>
      <c r="B75" s="19" t="s">
        <v>88</v>
      </c>
      <c r="C75" s="37">
        <v>36864</v>
      </c>
      <c r="D75" s="13" t="s">
        <v>68</v>
      </c>
      <c r="E75" s="38">
        <v>77</v>
      </c>
      <c r="F75" s="30">
        <f t="shared" si="15"/>
        <v>1.176362272190486</v>
      </c>
      <c r="G75" s="75">
        <v>58</v>
      </c>
      <c r="H75" s="78">
        <v>63</v>
      </c>
      <c r="I75" s="79">
        <v>65</v>
      </c>
      <c r="J75" s="75">
        <v>75</v>
      </c>
      <c r="K75" s="81">
        <v>81</v>
      </c>
      <c r="L75" s="76" t="s">
        <v>167</v>
      </c>
      <c r="M75" s="16">
        <f t="shared" si="16"/>
        <v>65</v>
      </c>
      <c r="N75" s="16">
        <f t="shared" si="17"/>
        <v>81</v>
      </c>
      <c r="O75" s="17">
        <f t="shared" si="18"/>
        <v>146</v>
      </c>
      <c r="P75" s="26">
        <v>2</v>
      </c>
      <c r="Q75" s="31">
        <f t="shared" si="19"/>
        <v>171.74889173981097</v>
      </c>
    </row>
    <row r="76" spans="1:17" ht="12.75">
      <c r="A76" s="12">
        <v>49</v>
      </c>
      <c r="B76" s="19" t="s">
        <v>86</v>
      </c>
      <c r="C76" s="37">
        <v>36574</v>
      </c>
      <c r="D76" s="13" t="s">
        <v>256</v>
      </c>
      <c r="E76" s="38">
        <v>54.8</v>
      </c>
      <c r="F76" s="30">
        <f t="shared" si="15"/>
        <v>1.4357768487925893</v>
      </c>
      <c r="G76" s="75">
        <v>50</v>
      </c>
      <c r="H76" s="78">
        <v>52</v>
      </c>
      <c r="I76" s="77" t="s">
        <v>180</v>
      </c>
      <c r="J76" s="75">
        <v>63</v>
      </c>
      <c r="K76" s="78">
        <v>65</v>
      </c>
      <c r="L76" s="78">
        <v>67</v>
      </c>
      <c r="M76" s="16">
        <f t="shared" si="16"/>
        <v>52</v>
      </c>
      <c r="N76" s="16">
        <f t="shared" si="17"/>
        <v>67</v>
      </c>
      <c r="O76" s="17">
        <f t="shared" si="18"/>
        <v>119</v>
      </c>
      <c r="P76" s="26">
        <v>3</v>
      </c>
      <c r="Q76" s="31">
        <f t="shared" si="19"/>
        <v>170.85744500631813</v>
      </c>
    </row>
    <row r="77" spans="1:17" ht="12.75">
      <c r="A77" s="12">
        <v>27</v>
      </c>
      <c r="B77" s="19" t="s">
        <v>87</v>
      </c>
      <c r="C77" s="37">
        <v>37380</v>
      </c>
      <c r="D77" s="13" t="s">
        <v>46</v>
      </c>
      <c r="E77" s="38">
        <v>64</v>
      </c>
      <c r="F77" s="30">
        <f t="shared" si="15"/>
        <v>1.2982415635125883</v>
      </c>
      <c r="G77" s="75">
        <v>53</v>
      </c>
      <c r="H77" s="78">
        <v>56</v>
      </c>
      <c r="I77" s="77" t="s">
        <v>184</v>
      </c>
      <c r="J77" s="75">
        <v>67</v>
      </c>
      <c r="K77" s="76" t="s">
        <v>189</v>
      </c>
      <c r="L77" s="76" t="s">
        <v>189</v>
      </c>
      <c r="M77" s="16">
        <f t="shared" si="16"/>
        <v>56</v>
      </c>
      <c r="N77" s="16">
        <f t="shared" si="17"/>
        <v>67</v>
      </c>
      <c r="O77" s="17">
        <f t="shared" si="18"/>
        <v>123</v>
      </c>
      <c r="P77" s="26">
        <v>4</v>
      </c>
      <c r="Q77" s="31">
        <f t="shared" si="19"/>
        <v>159.68371231204836</v>
      </c>
    </row>
    <row r="78" spans="1:17" ht="12.75">
      <c r="A78" s="12">
        <v>28</v>
      </c>
      <c r="B78" s="79" t="s">
        <v>187</v>
      </c>
      <c r="C78" s="37">
        <v>37433</v>
      </c>
      <c r="D78" s="13" t="s">
        <v>31</v>
      </c>
      <c r="E78" s="38">
        <v>63.8</v>
      </c>
      <c r="F78" s="30">
        <f t="shared" si="15"/>
        <v>1.3006700534438091</v>
      </c>
      <c r="G78" s="75">
        <v>50</v>
      </c>
      <c r="H78" s="78">
        <v>53</v>
      </c>
      <c r="I78" s="77" t="s">
        <v>181</v>
      </c>
      <c r="J78" s="75">
        <v>60</v>
      </c>
      <c r="K78" s="76" t="s">
        <v>188</v>
      </c>
      <c r="L78" s="76" t="s">
        <v>188</v>
      </c>
      <c r="M78" s="16">
        <f t="shared" si="16"/>
        <v>53</v>
      </c>
      <c r="N78" s="16">
        <f t="shared" si="17"/>
        <v>60</v>
      </c>
      <c r="O78" s="17">
        <f t="shared" si="18"/>
        <v>113</v>
      </c>
      <c r="P78" s="26">
        <v>5</v>
      </c>
      <c r="Q78" s="31">
        <f t="shared" si="19"/>
        <v>146.97571603915043</v>
      </c>
    </row>
    <row r="79" spans="1:17" ht="12.75">
      <c r="A79" s="12">
        <v>52</v>
      </c>
      <c r="B79" s="19" t="s">
        <v>44</v>
      </c>
      <c r="C79" s="37">
        <v>37848</v>
      </c>
      <c r="D79" s="13" t="s">
        <v>28</v>
      </c>
      <c r="E79" s="38">
        <v>47.8</v>
      </c>
      <c r="F79" s="30">
        <f t="shared" si="15"/>
        <v>1.5903460577149402</v>
      </c>
      <c r="G79" s="75">
        <v>35</v>
      </c>
      <c r="H79" s="78">
        <v>37</v>
      </c>
      <c r="I79" s="79">
        <v>39</v>
      </c>
      <c r="J79" s="75">
        <v>43</v>
      </c>
      <c r="K79" s="76" t="s">
        <v>185</v>
      </c>
      <c r="L79" s="76" t="s">
        <v>185</v>
      </c>
      <c r="M79" s="16">
        <f t="shared" si="16"/>
        <v>39</v>
      </c>
      <c r="N79" s="16">
        <f t="shared" si="17"/>
        <v>43</v>
      </c>
      <c r="O79" s="17">
        <f t="shared" si="18"/>
        <v>82</v>
      </c>
      <c r="P79" s="26">
        <v>6</v>
      </c>
      <c r="Q79" s="31">
        <f t="shared" si="19"/>
        <v>130.4083767326251</v>
      </c>
    </row>
    <row r="80" spans="1:17" ht="12.75">
      <c r="A80" s="12">
        <v>64</v>
      </c>
      <c r="B80" s="19" t="s">
        <v>90</v>
      </c>
      <c r="C80" s="37">
        <v>36547</v>
      </c>
      <c r="D80" s="13" t="s">
        <v>33</v>
      </c>
      <c r="E80" s="38">
        <v>60.5</v>
      </c>
      <c r="F80" s="30">
        <f t="shared" si="15"/>
        <v>1.343942765698693</v>
      </c>
      <c r="G80" s="75">
        <v>35</v>
      </c>
      <c r="H80" s="76" t="s">
        <v>179</v>
      </c>
      <c r="I80" s="79">
        <v>38</v>
      </c>
      <c r="J80" s="75">
        <v>46</v>
      </c>
      <c r="K80" s="81">
        <v>49</v>
      </c>
      <c r="L80" s="78">
        <v>51</v>
      </c>
      <c r="M80" s="16">
        <f t="shared" si="16"/>
        <v>38</v>
      </c>
      <c r="N80" s="16">
        <f t="shared" si="17"/>
        <v>51</v>
      </c>
      <c r="O80" s="17">
        <f t="shared" si="18"/>
        <v>89</v>
      </c>
      <c r="P80" s="26">
        <v>7</v>
      </c>
      <c r="Q80" s="31">
        <f t="shared" si="19"/>
        <v>119.61090614718368</v>
      </c>
    </row>
    <row r="81" spans="1:17" ht="12.75">
      <c r="A81" s="12">
        <v>9</v>
      </c>
      <c r="B81" s="19" t="s">
        <v>50</v>
      </c>
      <c r="C81" s="37">
        <v>37276</v>
      </c>
      <c r="D81" s="13" t="s">
        <v>33</v>
      </c>
      <c r="E81" s="38">
        <v>55.2</v>
      </c>
      <c r="F81" s="30">
        <f t="shared" si="15"/>
        <v>1.4284945776126048</v>
      </c>
      <c r="G81" s="75">
        <v>35</v>
      </c>
      <c r="H81" s="78">
        <v>38</v>
      </c>
      <c r="I81" s="77" t="s">
        <v>183</v>
      </c>
      <c r="J81" s="75">
        <v>45</v>
      </c>
      <c r="K81" s="76" t="s">
        <v>157</v>
      </c>
      <c r="L81" s="76" t="s">
        <v>157</v>
      </c>
      <c r="M81" s="16">
        <f t="shared" si="16"/>
        <v>38</v>
      </c>
      <c r="N81" s="16">
        <f t="shared" si="17"/>
        <v>45</v>
      </c>
      <c r="O81" s="17">
        <f t="shared" si="18"/>
        <v>83</v>
      </c>
      <c r="P81" s="26">
        <v>8</v>
      </c>
      <c r="Q81" s="31">
        <f t="shared" si="19"/>
        <v>118.5650499418462</v>
      </c>
    </row>
    <row r="82" spans="1:17" ht="12.75">
      <c r="A82" s="12">
        <v>36</v>
      </c>
      <c r="B82" s="19" t="s">
        <v>89</v>
      </c>
      <c r="C82" s="37">
        <v>37181</v>
      </c>
      <c r="D82" s="13" t="s">
        <v>256</v>
      </c>
      <c r="E82" s="38">
        <v>52.8</v>
      </c>
      <c r="F82" s="30">
        <f t="shared" si="15"/>
        <v>1.4744174360418385</v>
      </c>
      <c r="G82" s="77" t="s">
        <v>146</v>
      </c>
      <c r="H82" s="78">
        <v>37</v>
      </c>
      <c r="I82" s="77" t="s">
        <v>183</v>
      </c>
      <c r="J82" s="75">
        <v>40</v>
      </c>
      <c r="K82" s="81">
        <v>42</v>
      </c>
      <c r="L82" s="76" t="s">
        <v>168</v>
      </c>
      <c r="M82" s="16">
        <f t="shared" si="16"/>
        <v>37</v>
      </c>
      <c r="N82" s="16">
        <f t="shared" si="17"/>
        <v>42</v>
      </c>
      <c r="O82" s="17">
        <f t="shared" si="18"/>
        <v>79</v>
      </c>
      <c r="P82" s="26">
        <v>9</v>
      </c>
      <c r="Q82" s="31">
        <f t="shared" si="19"/>
        <v>116.47897744730524</v>
      </c>
    </row>
    <row r="83" spans="1:17" ht="12.75">
      <c r="A83" s="12">
        <v>43</v>
      </c>
      <c r="B83" s="19" t="s">
        <v>91</v>
      </c>
      <c r="C83" s="37">
        <v>37951</v>
      </c>
      <c r="D83" s="13" t="s">
        <v>33</v>
      </c>
      <c r="E83" s="38">
        <v>71.3</v>
      </c>
      <c r="F83" s="30">
        <f t="shared" si="15"/>
        <v>1.2221372164824826</v>
      </c>
      <c r="G83" s="75">
        <v>32</v>
      </c>
      <c r="H83" s="76" t="s">
        <v>146</v>
      </c>
      <c r="I83" s="79">
        <v>34</v>
      </c>
      <c r="J83" s="75">
        <v>40</v>
      </c>
      <c r="K83" s="81">
        <v>44</v>
      </c>
      <c r="L83" s="76" t="s">
        <v>185</v>
      </c>
      <c r="M83" s="16">
        <f t="shared" si="16"/>
        <v>34</v>
      </c>
      <c r="N83" s="16">
        <f t="shared" si="17"/>
        <v>44</v>
      </c>
      <c r="O83" s="17">
        <f t="shared" si="18"/>
        <v>78</v>
      </c>
      <c r="P83" s="26">
        <v>10</v>
      </c>
      <c r="Q83" s="31">
        <f t="shared" si="19"/>
        <v>95.32670288563365</v>
      </c>
    </row>
    <row r="84" spans="1:17" ht="12.75">
      <c r="A84" s="127" t="s">
        <v>95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9"/>
    </row>
    <row r="85" spans="1:17" ht="12.75">
      <c r="A85" s="12">
        <v>45</v>
      </c>
      <c r="B85" s="19" t="s">
        <v>93</v>
      </c>
      <c r="C85" s="64" t="s">
        <v>94</v>
      </c>
      <c r="D85" s="13" t="s">
        <v>67</v>
      </c>
      <c r="E85" s="38">
        <v>56.5</v>
      </c>
      <c r="F85" s="30">
        <f>POWER(10,(0.783497476*(LOG10(E85/153.655)*LOG10(E85/153.655))))</f>
        <v>1.4057739532684401</v>
      </c>
      <c r="G85" s="75">
        <v>40</v>
      </c>
      <c r="H85" s="78">
        <v>43</v>
      </c>
      <c r="I85" s="79">
        <v>45</v>
      </c>
      <c r="J85" s="75">
        <v>50</v>
      </c>
      <c r="K85" s="81">
        <v>53</v>
      </c>
      <c r="L85" s="78">
        <v>55</v>
      </c>
      <c r="M85" s="16">
        <f>MAX(G85:I85)</f>
        <v>45</v>
      </c>
      <c r="N85" s="16">
        <f>MAX(J85:L85)</f>
        <v>55</v>
      </c>
      <c r="O85" s="17">
        <f>M85+N85</f>
        <v>100</v>
      </c>
      <c r="P85" s="26">
        <v>1</v>
      </c>
      <c r="Q85" s="31">
        <f>O85*F85</f>
        <v>140.577395326844</v>
      </c>
    </row>
    <row r="86" spans="1:17" ht="12.75">
      <c r="A86" s="6"/>
      <c r="B86" s="6"/>
      <c r="C86" s="6"/>
      <c r="D86" s="24"/>
      <c r="E86" s="39"/>
      <c r="F86" s="28"/>
      <c r="G86" s="6"/>
      <c r="H86" s="23"/>
      <c r="I86" s="24"/>
      <c r="J86" s="6"/>
      <c r="K86" s="23"/>
      <c r="L86" s="25"/>
      <c r="M86" s="29"/>
      <c r="N86" s="29"/>
      <c r="O86" s="29"/>
      <c r="P86" s="22"/>
      <c r="Q86" s="7"/>
    </row>
    <row r="87" spans="1:17" ht="12.75">
      <c r="A87" s="6"/>
      <c r="B87" s="24"/>
      <c r="C87" s="6"/>
      <c r="D87" s="24" t="s">
        <v>250</v>
      </c>
      <c r="E87" s="39"/>
      <c r="F87" s="28"/>
      <c r="G87" s="6"/>
      <c r="H87" s="23"/>
      <c r="I87" s="24"/>
      <c r="J87" s="6"/>
      <c r="K87" s="23"/>
      <c r="L87" s="25"/>
      <c r="M87" s="29"/>
      <c r="N87" s="29"/>
      <c r="O87" s="29"/>
      <c r="P87" s="22"/>
      <c r="Q87" s="7"/>
    </row>
    <row r="88" spans="1:17" ht="12.75">
      <c r="A88" s="6"/>
      <c r="B88" s="6"/>
      <c r="C88" s="6"/>
      <c r="D88" s="24" t="s">
        <v>251</v>
      </c>
      <c r="E88" s="39"/>
      <c r="F88" s="28"/>
      <c r="G88" s="6"/>
      <c r="H88" s="23"/>
      <c r="I88" s="24"/>
      <c r="J88" s="6"/>
      <c r="K88" s="23"/>
      <c r="L88" s="25"/>
      <c r="M88" s="29"/>
      <c r="N88" s="29"/>
      <c r="O88" s="29"/>
      <c r="P88" s="22"/>
      <c r="Q88" s="7"/>
    </row>
    <row r="89" spans="1:17" ht="12.75">
      <c r="A89" s="6"/>
      <c r="B89" s="6"/>
      <c r="C89" s="6"/>
      <c r="D89" s="24" t="s">
        <v>252</v>
      </c>
      <c r="E89" s="39"/>
      <c r="F89" s="28"/>
      <c r="G89" s="6"/>
      <c r="H89" s="23"/>
      <c r="I89" s="24"/>
      <c r="J89" s="6"/>
      <c r="K89" s="23"/>
      <c r="L89" s="25"/>
      <c r="M89" s="29"/>
      <c r="N89" s="29"/>
      <c r="O89" s="29"/>
      <c r="P89" s="22"/>
      <c r="Q89" s="7"/>
    </row>
    <row r="90" spans="1:17" ht="12.75">
      <c r="A90" s="6"/>
      <c r="B90" s="6"/>
      <c r="C90" s="6"/>
      <c r="D90" s="24" t="s">
        <v>253</v>
      </c>
      <c r="E90" s="39"/>
      <c r="F90" s="28"/>
      <c r="G90" s="6"/>
      <c r="H90" s="23"/>
      <c r="I90" s="24"/>
      <c r="J90" s="6"/>
      <c r="K90" s="23"/>
      <c r="L90" s="25"/>
      <c r="M90" s="29"/>
      <c r="N90" s="29"/>
      <c r="O90" s="29"/>
      <c r="P90" s="22"/>
      <c r="Q90" s="7"/>
    </row>
    <row r="91" spans="1:17" ht="12.75">
      <c r="A91" s="6"/>
      <c r="B91" s="6"/>
      <c r="C91" s="6"/>
      <c r="D91" s="24" t="s">
        <v>254</v>
      </c>
      <c r="E91" s="39"/>
      <c r="F91" s="28"/>
      <c r="G91" s="6"/>
      <c r="H91" s="23"/>
      <c r="I91" s="24"/>
      <c r="J91" s="6"/>
      <c r="K91" s="23"/>
      <c r="L91" s="25"/>
      <c r="M91" s="29"/>
      <c r="N91" s="29"/>
      <c r="O91" s="29"/>
      <c r="P91" s="22"/>
      <c r="Q91" s="7"/>
    </row>
    <row r="92" spans="1:17" ht="12.75">
      <c r="A92" s="6"/>
      <c r="B92" s="6"/>
      <c r="C92" s="6"/>
      <c r="D92" s="24" t="s">
        <v>257</v>
      </c>
      <c r="E92" s="39"/>
      <c r="F92" s="28"/>
      <c r="G92" s="6"/>
      <c r="H92" s="23"/>
      <c r="I92" s="24"/>
      <c r="J92" s="6"/>
      <c r="K92" s="23"/>
      <c r="L92" s="25"/>
      <c r="M92" s="29"/>
      <c r="N92" s="29"/>
      <c r="O92" s="29"/>
      <c r="P92" s="22"/>
      <c r="Q92" s="7"/>
    </row>
    <row r="93" spans="1:17" ht="12.75">
      <c r="A93" s="6"/>
      <c r="B93" s="6"/>
      <c r="C93" s="6"/>
      <c r="D93" s="24" t="s">
        <v>258</v>
      </c>
      <c r="E93" s="39"/>
      <c r="F93" s="28"/>
      <c r="G93" s="6"/>
      <c r="H93" s="23"/>
      <c r="I93" s="24"/>
      <c r="J93" s="6"/>
      <c r="K93" s="23"/>
      <c r="L93" s="25"/>
      <c r="M93" s="29"/>
      <c r="N93" s="29"/>
      <c r="O93" s="29"/>
      <c r="P93" s="22"/>
      <c r="Q93" s="7"/>
    </row>
    <row r="94" spans="1:17" ht="12.75">
      <c r="A94" s="6"/>
      <c r="B94" s="6"/>
      <c r="C94" s="6"/>
      <c r="D94" s="24" t="s">
        <v>259</v>
      </c>
      <c r="E94" s="39"/>
      <c r="F94" s="28"/>
      <c r="G94" s="6"/>
      <c r="H94" s="23"/>
      <c r="I94" s="24"/>
      <c r="J94" s="6"/>
      <c r="K94" s="23"/>
      <c r="L94" s="25"/>
      <c r="M94" s="29"/>
      <c r="N94" s="29"/>
      <c r="O94" s="29"/>
      <c r="P94" s="22"/>
      <c r="Q94" s="7"/>
    </row>
    <row r="95" spans="1:17" ht="12.75">
      <c r="A95" s="6"/>
      <c r="B95" s="6"/>
      <c r="C95" s="6"/>
      <c r="D95" s="24"/>
      <c r="E95" s="39"/>
      <c r="F95" s="28"/>
      <c r="G95" s="6"/>
      <c r="H95" s="23"/>
      <c r="I95" s="24"/>
      <c r="J95" s="6"/>
      <c r="K95" s="23"/>
      <c r="L95" s="25"/>
      <c r="M95" s="29"/>
      <c r="N95" s="29"/>
      <c r="O95" s="29"/>
      <c r="P95" s="22"/>
      <c r="Q95" s="7"/>
    </row>
    <row r="96" spans="2:14" ht="12.75">
      <c r="B96" s="21" t="s">
        <v>11</v>
      </c>
      <c r="C96" s="34" t="s">
        <v>135</v>
      </c>
      <c r="D96" s="36"/>
      <c r="E96" s="116" t="s">
        <v>10</v>
      </c>
      <c r="F96" s="116"/>
      <c r="G96" s="34" t="s">
        <v>131</v>
      </c>
      <c r="H96" s="34"/>
      <c r="I96" s="35"/>
      <c r="J96" s="2"/>
      <c r="K96" s="117" t="s">
        <v>9</v>
      </c>
      <c r="L96" s="117"/>
      <c r="M96" s="33" t="s">
        <v>128</v>
      </c>
      <c r="N96" s="9"/>
    </row>
    <row r="97" spans="2:13" ht="12.75">
      <c r="B97" s="6"/>
      <c r="C97" s="34"/>
      <c r="D97" s="36"/>
      <c r="E97" s="40"/>
      <c r="F97" s="3"/>
      <c r="G97" s="34" t="s">
        <v>130</v>
      </c>
      <c r="H97" s="34"/>
      <c r="I97" s="35"/>
      <c r="J97" s="2"/>
      <c r="K97" s="1"/>
      <c r="L97" s="11" t="s">
        <v>17</v>
      </c>
      <c r="M97" s="33" t="s">
        <v>186</v>
      </c>
    </row>
    <row r="98" spans="2:13" ht="12.75">
      <c r="B98" s="6"/>
      <c r="C98" s="34"/>
      <c r="D98" s="36"/>
      <c r="E98" s="40"/>
      <c r="F98" s="3"/>
      <c r="G98" s="34" t="s">
        <v>133</v>
      </c>
      <c r="H98" s="34"/>
      <c r="I98" s="35"/>
      <c r="J98" s="2"/>
      <c r="K98" s="1"/>
      <c r="L98" s="11"/>
      <c r="M98" s="33"/>
    </row>
    <row r="99" spans="2:13" ht="12.75">
      <c r="B99" s="6"/>
      <c r="C99" s="34"/>
      <c r="D99" s="36"/>
      <c r="E99" s="40"/>
      <c r="F99" s="3"/>
      <c r="G99" s="34"/>
      <c r="H99" s="34"/>
      <c r="I99" s="35"/>
      <c r="J99" s="2"/>
      <c r="K99" s="1"/>
      <c r="L99" s="11"/>
      <c r="M99" s="33"/>
    </row>
    <row r="100" spans="2:11" ht="12.75">
      <c r="B100" s="5"/>
      <c r="C100" s="34"/>
      <c r="D100" s="36"/>
      <c r="E100" s="40"/>
      <c r="F100" s="3"/>
      <c r="G100" s="50" t="s">
        <v>97</v>
      </c>
      <c r="H100" s="8"/>
      <c r="J100" s="2"/>
      <c r="K100" s="2"/>
    </row>
    <row r="101" spans="1:11" ht="12.75">
      <c r="A101" s="1"/>
      <c r="B101" s="32"/>
      <c r="D101" s="10"/>
      <c r="E101" s="40"/>
      <c r="F101" s="3"/>
      <c r="G101" s="11"/>
      <c r="H101" s="8"/>
      <c r="J101" s="2"/>
      <c r="K101" s="2"/>
    </row>
    <row r="102" spans="1:17" ht="12.75">
      <c r="A102" s="123" t="s">
        <v>0</v>
      </c>
      <c r="B102" s="123"/>
      <c r="C102" s="123"/>
      <c r="D102" s="123"/>
      <c r="E102" s="123"/>
      <c r="F102" s="123"/>
      <c r="G102" s="124" t="s">
        <v>1</v>
      </c>
      <c r="H102" s="125"/>
      <c r="I102" s="125"/>
      <c r="J102" s="125"/>
      <c r="K102" s="125"/>
      <c r="L102" s="126"/>
      <c r="M102" s="123" t="s">
        <v>2</v>
      </c>
      <c r="N102" s="123"/>
      <c r="O102" s="123"/>
      <c r="P102" s="123"/>
      <c r="Q102" s="123"/>
    </row>
    <row r="103" spans="1:17" ht="12" customHeight="1">
      <c r="A103" s="118" t="s">
        <v>18</v>
      </c>
      <c r="B103" s="118" t="s">
        <v>3</v>
      </c>
      <c r="C103" s="118" t="s">
        <v>19</v>
      </c>
      <c r="D103" s="118" t="s">
        <v>4</v>
      </c>
      <c r="E103" s="119" t="s">
        <v>5</v>
      </c>
      <c r="F103" s="120" t="s">
        <v>13</v>
      </c>
      <c r="G103" s="110" t="s">
        <v>6</v>
      </c>
      <c r="H103" s="111"/>
      <c r="I103" s="112"/>
      <c r="J103" s="109" t="s">
        <v>7</v>
      </c>
      <c r="K103" s="109"/>
      <c r="L103" s="109"/>
      <c r="M103" s="109" t="s">
        <v>14</v>
      </c>
      <c r="N103" s="109" t="s">
        <v>15</v>
      </c>
      <c r="O103" s="109" t="s">
        <v>16</v>
      </c>
      <c r="P103" s="121" t="s">
        <v>12</v>
      </c>
      <c r="Q103" s="122" t="s">
        <v>8</v>
      </c>
    </row>
    <row r="104" spans="1:17" ht="12.75">
      <c r="A104" s="118"/>
      <c r="B104" s="118"/>
      <c r="C104" s="118"/>
      <c r="D104" s="118"/>
      <c r="E104" s="119"/>
      <c r="F104" s="120"/>
      <c r="G104" s="47">
        <v>1</v>
      </c>
      <c r="H104" s="47">
        <v>2</v>
      </c>
      <c r="I104" s="47">
        <v>3</v>
      </c>
      <c r="J104" s="47">
        <v>1</v>
      </c>
      <c r="K104" s="47">
        <v>2</v>
      </c>
      <c r="L104" s="47">
        <v>3</v>
      </c>
      <c r="M104" s="109"/>
      <c r="N104" s="109"/>
      <c r="O104" s="109"/>
      <c r="P104" s="121"/>
      <c r="Q104" s="122"/>
    </row>
    <row r="105" spans="1:17" ht="12.75">
      <c r="A105" s="113" t="s">
        <v>98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5"/>
    </row>
    <row r="106" spans="1:17" ht="12.75">
      <c r="A106" s="12">
        <v>41</v>
      </c>
      <c r="B106" s="19" t="s">
        <v>99</v>
      </c>
      <c r="C106" s="37">
        <v>37254</v>
      </c>
      <c r="D106" s="13" t="s">
        <v>256</v>
      </c>
      <c r="E106" s="38">
        <v>72.3</v>
      </c>
      <c r="F106" s="30">
        <f aca="true" t="shared" si="20" ref="F106:F117">POWER(10,(0.75194503*(LOG10(E106/175.508)*LOG10(E106/175.508))))</f>
        <v>1.292852297597446</v>
      </c>
      <c r="G106" s="75">
        <v>80</v>
      </c>
      <c r="H106" s="76" t="s">
        <v>166</v>
      </c>
      <c r="I106" s="79">
        <v>83</v>
      </c>
      <c r="J106" s="75">
        <v>98</v>
      </c>
      <c r="K106" s="81">
        <v>101</v>
      </c>
      <c r="L106" s="81">
        <v>103</v>
      </c>
      <c r="M106" s="16">
        <f aca="true" t="shared" si="21" ref="M106:M117">MAX(G106:I106)</f>
        <v>83</v>
      </c>
      <c r="N106" s="16">
        <f aca="true" t="shared" si="22" ref="N106:N117">MAX(J106:L106)</f>
        <v>103</v>
      </c>
      <c r="O106" s="17">
        <f aca="true" t="shared" si="23" ref="O106:O117">M106+N106</f>
        <v>186</v>
      </c>
      <c r="P106" s="26">
        <v>1</v>
      </c>
      <c r="Q106" s="31">
        <f aca="true" t="shared" si="24" ref="Q106:Q117">O106*F106</f>
        <v>240.47052735312494</v>
      </c>
    </row>
    <row r="107" spans="1:20" ht="12.75">
      <c r="A107" s="12">
        <v>38</v>
      </c>
      <c r="B107" s="19" t="s">
        <v>37</v>
      </c>
      <c r="C107" s="37">
        <v>37037</v>
      </c>
      <c r="D107" s="13" t="s">
        <v>33</v>
      </c>
      <c r="E107" s="38">
        <v>60.9</v>
      </c>
      <c r="F107" s="30">
        <f t="shared" si="20"/>
        <v>1.4417501764193683</v>
      </c>
      <c r="G107" s="75">
        <v>68</v>
      </c>
      <c r="H107" s="76" t="s">
        <v>171</v>
      </c>
      <c r="I107" s="79">
        <v>72</v>
      </c>
      <c r="J107" s="75">
        <v>90</v>
      </c>
      <c r="K107" s="81">
        <v>94</v>
      </c>
      <c r="L107" s="76" t="s">
        <v>198</v>
      </c>
      <c r="M107" s="16">
        <f t="shared" si="21"/>
        <v>72</v>
      </c>
      <c r="N107" s="16">
        <f t="shared" si="22"/>
        <v>94</v>
      </c>
      <c r="O107" s="17">
        <f t="shared" si="23"/>
        <v>166</v>
      </c>
      <c r="P107" s="26">
        <v>2</v>
      </c>
      <c r="Q107" s="31">
        <f t="shared" si="24"/>
        <v>239.33052928561514</v>
      </c>
      <c r="T107" s="10"/>
    </row>
    <row r="108" spans="1:17" ht="12.75">
      <c r="A108" s="12">
        <v>7</v>
      </c>
      <c r="B108" s="19" t="s">
        <v>38</v>
      </c>
      <c r="C108" s="37">
        <v>37214</v>
      </c>
      <c r="D108" s="13" t="s">
        <v>28</v>
      </c>
      <c r="E108" s="38">
        <v>55.5</v>
      </c>
      <c r="F108" s="30">
        <f t="shared" si="20"/>
        <v>1.5416621704864253</v>
      </c>
      <c r="G108" s="75">
        <v>67</v>
      </c>
      <c r="H108" s="78">
        <v>70</v>
      </c>
      <c r="I108" s="77" t="s">
        <v>171</v>
      </c>
      <c r="J108" s="75">
        <v>84</v>
      </c>
      <c r="K108" s="76" t="s">
        <v>197</v>
      </c>
      <c r="L108" s="76" t="s">
        <v>197</v>
      </c>
      <c r="M108" s="16">
        <f t="shared" si="21"/>
        <v>70</v>
      </c>
      <c r="N108" s="16">
        <f t="shared" si="22"/>
        <v>84</v>
      </c>
      <c r="O108" s="17">
        <f t="shared" si="23"/>
        <v>154</v>
      </c>
      <c r="P108" s="26">
        <v>3</v>
      </c>
      <c r="Q108" s="31">
        <f t="shared" si="24"/>
        <v>237.4159742549095</v>
      </c>
    </row>
    <row r="109" spans="1:17" ht="12.75">
      <c r="A109" s="12">
        <v>24</v>
      </c>
      <c r="B109" s="19" t="s">
        <v>100</v>
      </c>
      <c r="C109" s="37" t="s">
        <v>92</v>
      </c>
      <c r="D109" s="13" t="s">
        <v>66</v>
      </c>
      <c r="E109" s="38">
        <v>67</v>
      </c>
      <c r="F109" s="30">
        <f t="shared" si="20"/>
        <v>1.3537002449858386</v>
      </c>
      <c r="G109" s="75">
        <v>73</v>
      </c>
      <c r="H109" s="76" t="s">
        <v>193</v>
      </c>
      <c r="I109" s="77" t="s">
        <v>165</v>
      </c>
      <c r="J109" s="75">
        <v>92</v>
      </c>
      <c r="K109" s="81">
        <v>97</v>
      </c>
      <c r="L109" s="76" t="s">
        <v>199</v>
      </c>
      <c r="M109" s="16">
        <f t="shared" si="21"/>
        <v>73</v>
      </c>
      <c r="N109" s="16">
        <f t="shared" si="22"/>
        <v>97</v>
      </c>
      <c r="O109" s="17">
        <f t="shared" si="23"/>
        <v>170</v>
      </c>
      <c r="P109" s="26">
        <v>4</v>
      </c>
      <c r="Q109" s="31">
        <f t="shared" si="24"/>
        <v>230.12904164759257</v>
      </c>
    </row>
    <row r="110" spans="1:17" ht="12.75">
      <c r="A110" s="12">
        <v>58</v>
      </c>
      <c r="B110" s="19" t="s">
        <v>101</v>
      </c>
      <c r="C110" s="37" t="s">
        <v>92</v>
      </c>
      <c r="D110" s="13" t="s">
        <v>78</v>
      </c>
      <c r="E110" s="38">
        <v>81.2</v>
      </c>
      <c r="F110" s="30">
        <f t="shared" si="20"/>
        <v>1.214105817376475</v>
      </c>
      <c r="G110" s="75">
        <v>80</v>
      </c>
      <c r="H110" s="76" t="s">
        <v>194</v>
      </c>
      <c r="I110" s="77" t="s">
        <v>195</v>
      </c>
      <c r="J110" s="75">
        <v>100</v>
      </c>
      <c r="K110" s="76" t="s">
        <v>172</v>
      </c>
      <c r="L110" s="76" t="s">
        <v>172</v>
      </c>
      <c r="M110" s="16">
        <f t="shared" si="21"/>
        <v>80</v>
      </c>
      <c r="N110" s="16">
        <f t="shared" si="22"/>
        <v>100</v>
      </c>
      <c r="O110" s="17">
        <f t="shared" si="23"/>
        <v>180</v>
      </c>
      <c r="P110" s="26">
        <v>5</v>
      </c>
      <c r="Q110" s="31">
        <f t="shared" si="24"/>
        <v>218.53904712776549</v>
      </c>
    </row>
    <row r="111" spans="1:17" ht="12.75">
      <c r="A111" s="12">
        <v>17</v>
      </c>
      <c r="B111" s="19" t="s">
        <v>102</v>
      </c>
      <c r="C111" s="37" t="s">
        <v>108</v>
      </c>
      <c r="D111" s="13" t="s">
        <v>66</v>
      </c>
      <c r="E111" s="38">
        <v>66.3</v>
      </c>
      <c r="F111" s="30">
        <f t="shared" si="20"/>
        <v>1.3627211968832968</v>
      </c>
      <c r="G111" s="75">
        <v>63</v>
      </c>
      <c r="H111" s="78">
        <v>68</v>
      </c>
      <c r="I111" s="79">
        <v>70</v>
      </c>
      <c r="J111" s="75">
        <v>83</v>
      </c>
      <c r="K111" s="81">
        <v>88</v>
      </c>
      <c r="L111" s="81">
        <v>90</v>
      </c>
      <c r="M111" s="16">
        <f t="shared" si="21"/>
        <v>70</v>
      </c>
      <c r="N111" s="16">
        <f t="shared" si="22"/>
        <v>90</v>
      </c>
      <c r="O111" s="17">
        <f t="shared" si="23"/>
        <v>160</v>
      </c>
      <c r="P111" s="26">
        <v>6</v>
      </c>
      <c r="Q111" s="31">
        <f t="shared" si="24"/>
        <v>218.0353915013275</v>
      </c>
    </row>
    <row r="112" spans="1:17" ht="12.75">
      <c r="A112" s="12">
        <v>59</v>
      </c>
      <c r="B112" s="19" t="s">
        <v>103</v>
      </c>
      <c r="C112" s="37" t="s">
        <v>92</v>
      </c>
      <c r="D112" s="13" t="s">
        <v>67</v>
      </c>
      <c r="E112" s="38">
        <v>77</v>
      </c>
      <c r="F112" s="30">
        <f t="shared" si="20"/>
        <v>1.248153406362624</v>
      </c>
      <c r="G112" s="75">
        <v>70</v>
      </c>
      <c r="H112" s="78">
        <v>73</v>
      </c>
      <c r="I112" s="77" t="s">
        <v>192</v>
      </c>
      <c r="J112" s="75">
        <v>92</v>
      </c>
      <c r="K112" s="76" t="s">
        <v>198</v>
      </c>
      <c r="L112" s="76" t="s">
        <v>198</v>
      </c>
      <c r="M112" s="16">
        <f t="shared" si="21"/>
        <v>73</v>
      </c>
      <c r="N112" s="16">
        <f t="shared" si="22"/>
        <v>92</v>
      </c>
      <c r="O112" s="17">
        <f t="shared" si="23"/>
        <v>165</v>
      </c>
      <c r="P112" s="26">
        <v>7</v>
      </c>
      <c r="Q112" s="31">
        <f t="shared" si="24"/>
        <v>205.94531204983298</v>
      </c>
    </row>
    <row r="113" spans="1:17" ht="12.75">
      <c r="A113" s="12">
        <v>63</v>
      </c>
      <c r="B113" s="79" t="s">
        <v>190</v>
      </c>
      <c r="C113" s="37" t="s">
        <v>108</v>
      </c>
      <c r="D113" s="13" t="s">
        <v>256</v>
      </c>
      <c r="E113" s="38">
        <v>66.2</v>
      </c>
      <c r="F113" s="30">
        <f t="shared" si="20"/>
        <v>1.3640306813748209</v>
      </c>
      <c r="G113" s="75">
        <v>50</v>
      </c>
      <c r="H113" s="78">
        <v>53</v>
      </c>
      <c r="I113" s="79">
        <v>55</v>
      </c>
      <c r="J113" s="75">
        <v>63</v>
      </c>
      <c r="K113" s="81">
        <v>67</v>
      </c>
      <c r="L113" s="81">
        <v>70</v>
      </c>
      <c r="M113" s="16">
        <f t="shared" si="21"/>
        <v>55</v>
      </c>
      <c r="N113" s="16">
        <f t="shared" si="22"/>
        <v>70</v>
      </c>
      <c r="O113" s="17">
        <f t="shared" si="23"/>
        <v>125</v>
      </c>
      <c r="P113" s="26">
        <v>8</v>
      </c>
      <c r="Q113" s="31">
        <f t="shared" si="24"/>
        <v>170.50383517185261</v>
      </c>
    </row>
    <row r="114" spans="1:17" ht="12.75">
      <c r="A114" s="12">
        <v>21</v>
      </c>
      <c r="B114" s="19" t="s">
        <v>106</v>
      </c>
      <c r="C114" s="37" t="s">
        <v>109</v>
      </c>
      <c r="D114" s="13" t="s">
        <v>36</v>
      </c>
      <c r="E114" s="38">
        <v>104.2</v>
      </c>
      <c r="F114" s="30">
        <f t="shared" si="20"/>
        <v>1.0928293704456047</v>
      </c>
      <c r="G114" s="75">
        <v>58</v>
      </c>
      <c r="H114" s="78">
        <v>63</v>
      </c>
      <c r="I114" s="79">
        <v>66</v>
      </c>
      <c r="J114" s="75">
        <v>75</v>
      </c>
      <c r="K114" s="81">
        <v>80</v>
      </c>
      <c r="L114" s="76" t="s">
        <v>194</v>
      </c>
      <c r="M114" s="16">
        <f t="shared" si="21"/>
        <v>66</v>
      </c>
      <c r="N114" s="16">
        <f t="shared" si="22"/>
        <v>80</v>
      </c>
      <c r="O114" s="17">
        <f t="shared" si="23"/>
        <v>146</v>
      </c>
      <c r="P114" s="26">
        <v>9</v>
      </c>
      <c r="Q114" s="31">
        <f t="shared" si="24"/>
        <v>159.55308808505828</v>
      </c>
    </row>
    <row r="115" spans="1:17" ht="12.75">
      <c r="A115" s="12">
        <v>47</v>
      </c>
      <c r="B115" s="19" t="s">
        <v>105</v>
      </c>
      <c r="C115" s="37" t="s">
        <v>108</v>
      </c>
      <c r="D115" s="13" t="s">
        <v>78</v>
      </c>
      <c r="E115" s="38">
        <v>62.2</v>
      </c>
      <c r="F115" s="30">
        <f t="shared" si="20"/>
        <v>1.4210581760747354</v>
      </c>
      <c r="G115" s="75">
        <v>45</v>
      </c>
      <c r="H115" s="78">
        <v>48</v>
      </c>
      <c r="I115" s="77" t="s">
        <v>158</v>
      </c>
      <c r="J115" s="75">
        <v>60</v>
      </c>
      <c r="K115" s="81">
        <v>64</v>
      </c>
      <c r="L115" s="76" t="s">
        <v>196</v>
      </c>
      <c r="M115" s="16">
        <f t="shared" si="21"/>
        <v>48</v>
      </c>
      <c r="N115" s="16">
        <f t="shared" si="22"/>
        <v>64</v>
      </c>
      <c r="O115" s="17">
        <f t="shared" si="23"/>
        <v>112</v>
      </c>
      <c r="P115" s="26">
        <v>10</v>
      </c>
      <c r="Q115" s="31">
        <f t="shared" si="24"/>
        <v>159.15851572037036</v>
      </c>
    </row>
    <row r="116" spans="1:17" ht="12.75">
      <c r="A116" s="12">
        <v>55</v>
      </c>
      <c r="B116" s="19" t="s">
        <v>104</v>
      </c>
      <c r="C116" s="37" t="s">
        <v>92</v>
      </c>
      <c r="D116" s="13" t="s">
        <v>78</v>
      </c>
      <c r="E116" s="38">
        <v>116.7</v>
      </c>
      <c r="F116" s="30">
        <f t="shared" si="20"/>
        <v>1.05588810929831</v>
      </c>
      <c r="G116" s="75">
        <v>60</v>
      </c>
      <c r="H116" s="78">
        <v>65</v>
      </c>
      <c r="I116" s="77" t="s">
        <v>191</v>
      </c>
      <c r="J116" s="75">
        <v>80</v>
      </c>
      <c r="K116" s="76" t="s">
        <v>194</v>
      </c>
      <c r="L116" s="76" t="s">
        <v>194</v>
      </c>
      <c r="M116" s="16">
        <f t="shared" si="21"/>
        <v>65</v>
      </c>
      <c r="N116" s="16">
        <f t="shared" si="22"/>
        <v>80</v>
      </c>
      <c r="O116" s="17">
        <f t="shared" si="23"/>
        <v>145</v>
      </c>
      <c r="P116" s="26">
        <v>11</v>
      </c>
      <c r="Q116" s="31">
        <f t="shared" si="24"/>
        <v>153.10377584825494</v>
      </c>
    </row>
    <row r="117" spans="1:17" ht="12.75">
      <c r="A117" s="12">
        <v>8</v>
      </c>
      <c r="B117" s="19" t="s">
        <v>107</v>
      </c>
      <c r="C117" s="37">
        <v>37571</v>
      </c>
      <c r="D117" s="13" t="s">
        <v>68</v>
      </c>
      <c r="E117" s="38">
        <v>66.1</v>
      </c>
      <c r="F117" s="30">
        <f t="shared" si="20"/>
        <v>1.3653454429814427</v>
      </c>
      <c r="G117" s="75">
        <v>36</v>
      </c>
      <c r="H117" s="78">
        <v>40</v>
      </c>
      <c r="I117" s="77" t="s">
        <v>155</v>
      </c>
      <c r="J117" s="75">
        <v>44</v>
      </c>
      <c r="K117" s="81">
        <v>48</v>
      </c>
      <c r="L117" s="76" t="s">
        <v>158</v>
      </c>
      <c r="M117" s="16">
        <f t="shared" si="21"/>
        <v>40</v>
      </c>
      <c r="N117" s="16">
        <f t="shared" si="22"/>
        <v>48</v>
      </c>
      <c r="O117" s="17">
        <f t="shared" si="23"/>
        <v>88</v>
      </c>
      <c r="P117" s="26">
        <v>12</v>
      </c>
      <c r="Q117" s="31">
        <f t="shared" si="24"/>
        <v>120.15039898236695</v>
      </c>
    </row>
    <row r="118" spans="1:17" ht="12.75">
      <c r="A118" s="6"/>
      <c r="B118" s="6"/>
      <c r="C118" s="6"/>
      <c r="D118" s="24"/>
      <c r="E118" s="39"/>
      <c r="F118" s="28"/>
      <c r="G118" s="6"/>
      <c r="H118" s="23"/>
      <c r="I118" s="24"/>
      <c r="J118" s="6"/>
      <c r="K118" s="23"/>
      <c r="L118" s="25"/>
      <c r="M118" s="29"/>
      <c r="N118" s="29"/>
      <c r="O118" s="29"/>
      <c r="P118" s="22"/>
      <c r="Q118" s="7"/>
    </row>
    <row r="119" spans="2:14" ht="12.75">
      <c r="B119" s="65" t="s">
        <v>134</v>
      </c>
      <c r="C119" s="34"/>
      <c r="D119" s="36"/>
      <c r="E119" s="116" t="s">
        <v>10</v>
      </c>
      <c r="F119" s="116"/>
      <c r="G119" s="34" t="s">
        <v>136</v>
      </c>
      <c r="H119" s="34"/>
      <c r="I119" s="35"/>
      <c r="J119" s="2"/>
      <c r="K119" s="117" t="s">
        <v>9</v>
      </c>
      <c r="L119" s="117"/>
      <c r="M119" s="33" t="s">
        <v>128</v>
      </c>
      <c r="N119" s="9"/>
    </row>
    <row r="120" spans="2:14" ht="12.75">
      <c r="B120" s="6"/>
      <c r="C120" s="34"/>
      <c r="D120" s="36"/>
      <c r="E120" s="40"/>
      <c r="F120" s="3"/>
      <c r="G120" s="34" t="s">
        <v>129</v>
      </c>
      <c r="H120" s="34"/>
      <c r="I120" s="35"/>
      <c r="J120" s="2"/>
      <c r="K120" s="35"/>
      <c r="L120" s="11" t="s">
        <v>17</v>
      </c>
      <c r="M120" s="33"/>
      <c r="N120" s="18"/>
    </row>
    <row r="121" spans="2:14" ht="12.75">
      <c r="B121" s="6"/>
      <c r="C121" s="34"/>
      <c r="D121" s="36"/>
      <c r="E121" s="40"/>
      <c r="F121" s="3"/>
      <c r="G121" s="34" t="s">
        <v>133</v>
      </c>
      <c r="H121" s="34"/>
      <c r="I121" s="35"/>
      <c r="J121" s="2"/>
      <c r="K121" s="35"/>
      <c r="L121" s="11"/>
      <c r="M121" s="33"/>
      <c r="N121" s="18"/>
    </row>
    <row r="122" spans="2:14" ht="12.75">
      <c r="B122" s="6"/>
      <c r="C122" s="34"/>
      <c r="D122" s="36"/>
      <c r="E122" s="40"/>
      <c r="F122" s="3"/>
      <c r="G122" s="34"/>
      <c r="H122" s="34"/>
      <c r="I122" s="35"/>
      <c r="J122" s="2"/>
      <c r="K122" s="35"/>
      <c r="L122" s="11"/>
      <c r="M122" s="33"/>
      <c r="N122" s="18"/>
    </row>
    <row r="123" spans="2:14" ht="12.75">
      <c r="B123" s="72"/>
      <c r="C123" s="34"/>
      <c r="D123" s="36"/>
      <c r="E123" s="40"/>
      <c r="F123" s="3"/>
      <c r="G123" s="50" t="s">
        <v>115</v>
      </c>
      <c r="H123" s="34"/>
      <c r="I123" s="35"/>
      <c r="J123" s="2"/>
      <c r="K123" s="35"/>
      <c r="L123" s="11"/>
      <c r="M123" s="33"/>
      <c r="N123" s="18"/>
    </row>
    <row r="124" spans="2:14" ht="12.75">
      <c r="B124" s="72"/>
      <c r="C124" s="34"/>
      <c r="D124" s="36"/>
      <c r="E124" s="40"/>
      <c r="F124" s="3"/>
      <c r="G124" s="34"/>
      <c r="H124" s="34"/>
      <c r="I124" s="35"/>
      <c r="J124" s="2"/>
      <c r="K124" s="35"/>
      <c r="L124" s="11"/>
      <c r="M124" s="33"/>
      <c r="N124" s="18"/>
    </row>
    <row r="125" spans="1:17" ht="12.75">
      <c r="A125" s="113" t="s">
        <v>110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5"/>
    </row>
    <row r="126" spans="1:17" ht="12.75">
      <c r="A126" s="12">
        <v>6</v>
      </c>
      <c r="B126" s="19" t="s">
        <v>111</v>
      </c>
      <c r="C126" s="37">
        <v>36879</v>
      </c>
      <c r="D126" s="13" t="s">
        <v>33</v>
      </c>
      <c r="E126" s="38">
        <v>116.5</v>
      </c>
      <c r="F126" s="30">
        <f>POWER(10,(0.75194503*(LOG10(E126/175.508)*LOG10(E126/175.508))))</f>
        <v>1.0563719522101445</v>
      </c>
      <c r="G126" s="75">
        <v>115</v>
      </c>
      <c r="H126" s="78">
        <v>120</v>
      </c>
      <c r="I126" s="77" t="s">
        <v>201</v>
      </c>
      <c r="J126" s="75">
        <v>140</v>
      </c>
      <c r="K126" s="76" t="s">
        <v>204</v>
      </c>
      <c r="L126" s="81">
        <v>145</v>
      </c>
      <c r="M126" s="16">
        <f>MAX(G126:I126)</f>
        <v>120</v>
      </c>
      <c r="N126" s="16">
        <f>MAX(J126:L126)</f>
        <v>145</v>
      </c>
      <c r="O126" s="17">
        <f>M126+N126</f>
        <v>265</v>
      </c>
      <c r="P126" s="26">
        <v>1</v>
      </c>
      <c r="Q126" s="31">
        <f>O126*F126</f>
        <v>279.9385673356883</v>
      </c>
    </row>
    <row r="127" spans="1:17" ht="12.75">
      <c r="A127" s="12">
        <v>13</v>
      </c>
      <c r="B127" s="19" t="s">
        <v>40</v>
      </c>
      <c r="C127" s="108" t="s">
        <v>260</v>
      </c>
      <c r="D127" s="13" t="s">
        <v>28</v>
      </c>
      <c r="E127" s="38">
        <v>84</v>
      </c>
      <c r="F127" s="30">
        <f>POWER(10,(0.75194503*(LOG10(E127/175.508)*LOG10(E127/175.508))))</f>
        <v>1.19400915359344</v>
      </c>
      <c r="G127" s="75">
        <v>98</v>
      </c>
      <c r="H127" s="76" t="s">
        <v>200</v>
      </c>
      <c r="I127" s="77" t="s">
        <v>200</v>
      </c>
      <c r="J127" s="75">
        <v>125</v>
      </c>
      <c r="K127" s="78">
        <v>132</v>
      </c>
      <c r="L127" s="76" t="s">
        <v>203</v>
      </c>
      <c r="M127" s="16">
        <f>MAX(G127:I127)</f>
        <v>98</v>
      </c>
      <c r="N127" s="16">
        <f>MAX(J127:L127)</f>
        <v>132</v>
      </c>
      <c r="O127" s="17">
        <f>M127+N127</f>
        <v>230</v>
      </c>
      <c r="P127" s="26">
        <v>2</v>
      </c>
      <c r="Q127" s="31">
        <f>O127*F127</f>
        <v>274.62210532649124</v>
      </c>
    </row>
    <row r="128" spans="1:17" ht="12.75">
      <c r="A128" s="12">
        <v>56</v>
      </c>
      <c r="B128" s="19" t="s">
        <v>112</v>
      </c>
      <c r="C128" s="37">
        <v>36860</v>
      </c>
      <c r="D128" s="13" t="s">
        <v>256</v>
      </c>
      <c r="E128" s="38">
        <v>87.8</v>
      </c>
      <c r="F128" s="30">
        <f>POWER(10,(0.75194503*(LOG10(E128/175.508)*LOG10(E128/175.508))))</f>
        <v>1.1696005231248896</v>
      </c>
      <c r="G128" s="75">
        <v>80</v>
      </c>
      <c r="H128" s="76" t="s">
        <v>194</v>
      </c>
      <c r="I128" s="79">
        <v>85</v>
      </c>
      <c r="J128" s="75">
        <v>103</v>
      </c>
      <c r="K128" s="78">
        <v>107</v>
      </c>
      <c r="L128" s="81">
        <v>112</v>
      </c>
      <c r="M128" s="16">
        <f>MAX(G128:I128)</f>
        <v>85</v>
      </c>
      <c r="N128" s="16">
        <f>MAX(J128:L128)</f>
        <v>112</v>
      </c>
      <c r="O128" s="17">
        <f>M128+N128</f>
        <v>197</v>
      </c>
      <c r="P128" s="26">
        <v>3</v>
      </c>
      <c r="Q128" s="31">
        <f>O128*F128</f>
        <v>230.41130305560324</v>
      </c>
    </row>
    <row r="129" spans="1:17" ht="12.75">
      <c r="A129" s="12">
        <v>30</v>
      </c>
      <c r="B129" s="19" t="s">
        <v>39</v>
      </c>
      <c r="C129" s="37">
        <v>36645</v>
      </c>
      <c r="D129" s="13" t="s">
        <v>28</v>
      </c>
      <c r="E129" s="38">
        <v>78.8</v>
      </c>
      <c r="F129" s="30">
        <f>POWER(10,(0.75194503*(LOG10(E129/175.508)*LOG10(E129/175.508))))</f>
        <v>1.2329446637811587</v>
      </c>
      <c r="G129" s="75">
        <v>75</v>
      </c>
      <c r="H129" s="78">
        <v>80</v>
      </c>
      <c r="I129" s="79">
        <v>85</v>
      </c>
      <c r="J129" s="77" t="s">
        <v>202</v>
      </c>
      <c r="K129" s="76" t="s">
        <v>202</v>
      </c>
      <c r="L129" s="78">
        <v>95</v>
      </c>
      <c r="M129" s="16">
        <f>MAX(G129:I129)</f>
        <v>85</v>
      </c>
      <c r="N129" s="16">
        <f>MAX(J129:L129)</f>
        <v>95</v>
      </c>
      <c r="O129" s="17">
        <f>M129+N129</f>
        <v>180</v>
      </c>
      <c r="P129" s="26">
        <v>4</v>
      </c>
      <c r="Q129" s="31">
        <f>O129*F129</f>
        <v>221.93003948060857</v>
      </c>
    </row>
    <row r="130" spans="1:17" ht="12.75">
      <c r="A130" s="12">
        <v>1</v>
      </c>
      <c r="B130" s="19" t="s">
        <v>113</v>
      </c>
      <c r="C130" s="84">
        <v>1999</v>
      </c>
      <c r="D130" s="13" t="s">
        <v>67</v>
      </c>
      <c r="E130" s="38">
        <v>66.2</v>
      </c>
      <c r="F130" s="30">
        <f>POWER(10,(0.75194503*(LOG10(E130/175.508)*LOG10(E130/175.508))))</f>
        <v>1.3640306813748209</v>
      </c>
      <c r="G130" s="75">
        <v>60</v>
      </c>
      <c r="H130" s="76" t="s">
        <v>196</v>
      </c>
      <c r="I130" s="77" t="s">
        <v>191</v>
      </c>
      <c r="J130" s="75">
        <v>75</v>
      </c>
      <c r="K130" s="78">
        <v>80</v>
      </c>
      <c r="L130" s="78">
        <v>85</v>
      </c>
      <c r="M130" s="16">
        <f>MAX(G130:I130)</f>
        <v>60</v>
      </c>
      <c r="N130" s="16">
        <f>MAX(J130:L130)</f>
        <v>85</v>
      </c>
      <c r="O130" s="17">
        <f>M130+N130</f>
        <v>145</v>
      </c>
      <c r="P130" s="26">
        <v>5</v>
      </c>
      <c r="Q130" s="31">
        <f>O130*F130</f>
        <v>197.78444879934904</v>
      </c>
    </row>
    <row r="131" spans="1:17" ht="12.75">
      <c r="A131" s="6"/>
      <c r="B131" s="6"/>
      <c r="C131" s="6"/>
      <c r="D131" s="24"/>
      <c r="E131" s="39"/>
      <c r="F131" s="28"/>
      <c r="G131" s="6"/>
      <c r="H131" s="23"/>
      <c r="I131" s="24"/>
      <c r="J131" s="6"/>
      <c r="K131" s="23"/>
      <c r="L131" s="25"/>
      <c r="M131" s="29"/>
      <c r="N131" s="29"/>
      <c r="O131" s="29"/>
      <c r="P131" s="22"/>
      <c r="Q131" s="7"/>
    </row>
    <row r="132" spans="2:14" ht="12.75">
      <c r="B132" s="65" t="s">
        <v>134</v>
      </c>
      <c r="C132" s="34"/>
      <c r="D132" s="36"/>
      <c r="E132" s="116" t="s">
        <v>10</v>
      </c>
      <c r="F132" s="116"/>
      <c r="G132" s="34" t="s">
        <v>130</v>
      </c>
      <c r="H132" s="34"/>
      <c r="I132" s="35"/>
      <c r="J132" s="2"/>
      <c r="K132" s="117" t="s">
        <v>9</v>
      </c>
      <c r="L132" s="117"/>
      <c r="M132" s="33" t="s">
        <v>128</v>
      </c>
      <c r="N132" s="9"/>
    </row>
    <row r="133" spans="2:14" ht="12.75">
      <c r="B133" s="6"/>
      <c r="C133" s="34"/>
      <c r="D133" s="36"/>
      <c r="E133" s="40"/>
      <c r="F133" s="3"/>
      <c r="G133" s="34" t="s">
        <v>131</v>
      </c>
      <c r="H133" s="34"/>
      <c r="I133" s="35"/>
      <c r="J133" s="2"/>
      <c r="K133" s="35"/>
      <c r="L133" s="11" t="s">
        <v>17</v>
      </c>
      <c r="M133" s="33"/>
      <c r="N133" s="18"/>
    </row>
    <row r="134" spans="2:14" ht="12.75">
      <c r="B134" s="6"/>
      <c r="C134" s="34"/>
      <c r="D134" s="36"/>
      <c r="E134" s="40"/>
      <c r="F134" s="3"/>
      <c r="G134" s="34" t="s">
        <v>129</v>
      </c>
      <c r="H134" s="34"/>
      <c r="I134" s="35"/>
      <c r="J134" s="2"/>
      <c r="K134" s="35"/>
      <c r="L134" s="11"/>
      <c r="M134" s="33"/>
      <c r="N134" s="18"/>
    </row>
    <row r="135" spans="2:14" ht="12.75">
      <c r="B135" s="6"/>
      <c r="C135" s="34"/>
      <c r="D135" s="36"/>
      <c r="E135" s="40"/>
      <c r="F135" s="3"/>
      <c r="G135" s="34"/>
      <c r="H135" s="34"/>
      <c r="I135" s="35"/>
      <c r="J135" s="2"/>
      <c r="K135" s="35"/>
      <c r="L135" s="11"/>
      <c r="M135" s="33"/>
      <c r="N135" s="18"/>
    </row>
    <row r="136" spans="2:14" ht="12.75">
      <c r="B136" s="6"/>
      <c r="C136" s="34"/>
      <c r="D136" s="36"/>
      <c r="E136" s="40"/>
      <c r="F136" s="3"/>
      <c r="G136" s="34"/>
      <c r="H136" s="34"/>
      <c r="I136" s="35"/>
      <c r="J136" s="2"/>
      <c r="K136" s="35"/>
      <c r="L136" s="11"/>
      <c r="M136" s="33"/>
      <c r="N136" s="18"/>
    </row>
    <row r="137" spans="2:14" ht="12.75">
      <c r="B137" s="72"/>
      <c r="C137" s="34"/>
      <c r="D137" s="36"/>
      <c r="E137" s="40"/>
      <c r="F137" s="3"/>
      <c r="G137" s="50" t="s">
        <v>117</v>
      </c>
      <c r="H137" s="34"/>
      <c r="I137" s="35"/>
      <c r="J137" s="2"/>
      <c r="K137" s="35"/>
      <c r="L137" s="11"/>
      <c r="M137" s="33"/>
      <c r="N137" s="18"/>
    </row>
    <row r="138" spans="2:14" ht="12.75">
      <c r="B138" s="72"/>
      <c r="C138" s="34"/>
      <c r="D138" s="36"/>
      <c r="E138" s="40"/>
      <c r="F138" s="3"/>
      <c r="G138" s="34"/>
      <c r="H138" s="34"/>
      <c r="I138" s="35"/>
      <c r="J138" s="2"/>
      <c r="K138" s="35"/>
      <c r="L138" s="11"/>
      <c r="M138" s="33"/>
      <c r="N138" s="18"/>
    </row>
    <row r="139" spans="1:17" ht="12.75">
      <c r="A139" s="123" t="s">
        <v>0</v>
      </c>
      <c r="B139" s="123"/>
      <c r="C139" s="123"/>
      <c r="D139" s="123"/>
      <c r="E139" s="123"/>
      <c r="F139" s="123"/>
      <c r="G139" s="124" t="s">
        <v>1</v>
      </c>
      <c r="H139" s="125"/>
      <c r="I139" s="125"/>
      <c r="J139" s="125"/>
      <c r="K139" s="125"/>
      <c r="L139" s="126"/>
      <c r="M139" s="123" t="s">
        <v>2</v>
      </c>
      <c r="N139" s="123"/>
      <c r="O139" s="123"/>
      <c r="P139" s="123"/>
      <c r="Q139" s="123"/>
    </row>
    <row r="140" spans="1:17" ht="12.75">
      <c r="A140" s="118" t="s">
        <v>18</v>
      </c>
      <c r="B140" s="118" t="s">
        <v>3</v>
      </c>
      <c r="C140" s="118" t="s">
        <v>19</v>
      </c>
      <c r="D140" s="118" t="s">
        <v>4</v>
      </c>
      <c r="E140" s="119" t="s">
        <v>5</v>
      </c>
      <c r="F140" s="120" t="s">
        <v>13</v>
      </c>
      <c r="G140" s="110" t="s">
        <v>6</v>
      </c>
      <c r="H140" s="111"/>
      <c r="I140" s="112"/>
      <c r="J140" s="109" t="s">
        <v>7</v>
      </c>
      <c r="K140" s="109"/>
      <c r="L140" s="109"/>
      <c r="M140" s="109" t="s">
        <v>14</v>
      </c>
      <c r="N140" s="109" t="s">
        <v>15</v>
      </c>
      <c r="O140" s="109" t="s">
        <v>16</v>
      </c>
      <c r="P140" s="121" t="s">
        <v>12</v>
      </c>
      <c r="Q140" s="122" t="s">
        <v>8</v>
      </c>
    </row>
    <row r="141" spans="1:17" ht="12.75">
      <c r="A141" s="118"/>
      <c r="B141" s="118"/>
      <c r="C141" s="118"/>
      <c r="D141" s="118"/>
      <c r="E141" s="119"/>
      <c r="F141" s="120"/>
      <c r="G141" s="47">
        <v>1</v>
      </c>
      <c r="H141" s="47">
        <v>2</v>
      </c>
      <c r="I141" s="47">
        <v>3</v>
      </c>
      <c r="J141" s="47">
        <v>1</v>
      </c>
      <c r="K141" s="47">
        <v>2</v>
      </c>
      <c r="L141" s="47">
        <v>3</v>
      </c>
      <c r="M141" s="109"/>
      <c r="N141" s="109"/>
      <c r="O141" s="109"/>
      <c r="P141" s="121"/>
      <c r="Q141" s="122"/>
    </row>
    <row r="142" spans="1:17" ht="12.75">
      <c r="A142" s="113" t="s">
        <v>23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5"/>
    </row>
    <row r="143" spans="1:17" ht="12.75">
      <c r="A143" s="12">
        <v>15</v>
      </c>
      <c r="B143" s="19" t="s">
        <v>118</v>
      </c>
      <c r="C143" s="37">
        <v>36103</v>
      </c>
      <c r="D143" s="13" t="s">
        <v>68</v>
      </c>
      <c r="E143" s="38">
        <v>92.5</v>
      </c>
      <c r="F143" s="30">
        <f>POWER(10,(0.75194503*(LOG10(E143/175.508)*LOG10(E143/175.508))))</f>
        <v>1.1433474238656132</v>
      </c>
      <c r="G143" s="75">
        <v>115</v>
      </c>
      <c r="H143" s="76" t="s">
        <v>208</v>
      </c>
      <c r="I143" s="79">
        <v>120</v>
      </c>
      <c r="J143" s="75">
        <v>143</v>
      </c>
      <c r="K143" s="81">
        <v>148</v>
      </c>
      <c r="L143" s="76" t="s">
        <v>215</v>
      </c>
      <c r="M143" s="16">
        <f>MAX(G143:I143)</f>
        <v>120</v>
      </c>
      <c r="N143" s="16">
        <f>MAX(J143:L143)</f>
        <v>148</v>
      </c>
      <c r="O143" s="17">
        <f>M143+N143</f>
        <v>268</v>
      </c>
      <c r="P143" s="26">
        <v>1</v>
      </c>
      <c r="Q143" s="31">
        <f>O143*F143</f>
        <v>306.41710959598436</v>
      </c>
    </row>
    <row r="144" spans="1:17" ht="12.75">
      <c r="A144" s="12">
        <v>62</v>
      </c>
      <c r="B144" s="19" t="s">
        <v>119</v>
      </c>
      <c r="C144" s="37" t="s">
        <v>94</v>
      </c>
      <c r="D144" s="13" t="s">
        <v>67</v>
      </c>
      <c r="E144" s="38">
        <v>105.8</v>
      </c>
      <c r="F144" s="30">
        <f>POWER(10,(0.75194503*(LOG10(E144/175.508)*LOG10(E144/175.508))))</f>
        <v>1.087255759836382</v>
      </c>
      <c r="G144" s="75">
        <v>122</v>
      </c>
      <c r="H144" s="78">
        <v>126</v>
      </c>
      <c r="I144" s="79">
        <v>130</v>
      </c>
      <c r="J144" s="75">
        <v>140</v>
      </c>
      <c r="K144" s="81">
        <v>147</v>
      </c>
      <c r="L144" s="76" t="s">
        <v>215</v>
      </c>
      <c r="M144" s="16">
        <f>MAX(G144:I144)</f>
        <v>130</v>
      </c>
      <c r="N144" s="16">
        <f>MAX(J144:L144)</f>
        <v>147</v>
      </c>
      <c r="O144" s="17">
        <f>M144+N144</f>
        <v>277</v>
      </c>
      <c r="P144" s="26">
        <v>2</v>
      </c>
      <c r="Q144" s="31">
        <f>O144*F144</f>
        <v>301.1698454746778</v>
      </c>
    </row>
    <row r="145" spans="1:17" ht="12.75">
      <c r="A145" s="12">
        <v>46</v>
      </c>
      <c r="B145" s="19" t="s">
        <v>120</v>
      </c>
      <c r="C145" s="37" t="s">
        <v>121</v>
      </c>
      <c r="D145" s="13" t="s">
        <v>67</v>
      </c>
      <c r="E145" s="38">
        <v>88.1</v>
      </c>
      <c r="F145" s="30">
        <f>POWER(10,(0.75194503*(LOG10(E145/175.508)*LOG10(E145/175.508))))</f>
        <v>1.1678015865820366</v>
      </c>
      <c r="G145" s="75">
        <v>108</v>
      </c>
      <c r="H145" s="78">
        <v>112</v>
      </c>
      <c r="I145" s="79">
        <v>115</v>
      </c>
      <c r="J145" s="75">
        <v>125</v>
      </c>
      <c r="K145" s="81">
        <v>131</v>
      </c>
      <c r="L145" s="76" t="s">
        <v>203</v>
      </c>
      <c r="M145" s="16">
        <f>MAX(G145:I145)</f>
        <v>115</v>
      </c>
      <c r="N145" s="16">
        <f>MAX(J145:L145)</f>
        <v>131</v>
      </c>
      <c r="O145" s="17">
        <f>M145+N145</f>
        <v>246</v>
      </c>
      <c r="P145" s="26">
        <v>3</v>
      </c>
      <c r="Q145" s="31">
        <f>O145*F145</f>
        <v>287.279190299181</v>
      </c>
    </row>
    <row r="146" spans="1:17" ht="12.75">
      <c r="A146" s="12">
        <v>32</v>
      </c>
      <c r="B146" s="19" t="s">
        <v>41</v>
      </c>
      <c r="C146" s="37">
        <v>35842</v>
      </c>
      <c r="D146" s="13" t="s">
        <v>28</v>
      </c>
      <c r="E146" s="38">
        <v>76.1</v>
      </c>
      <c r="F146" s="30">
        <f>POWER(10,(0.75194503*(LOG10(E146/175.508)*LOG10(E146/175.508))))</f>
        <v>1.2561316325700338</v>
      </c>
      <c r="G146" s="75">
        <v>93</v>
      </c>
      <c r="H146" s="78">
        <v>96</v>
      </c>
      <c r="I146" s="77" t="s">
        <v>206</v>
      </c>
      <c r="J146" s="75">
        <v>120</v>
      </c>
      <c r="K146" s="76" t="s">
        <v>213</v>
      </c>
      <c r="L146" s="76" t="s">
        <v>213</v>
      </c>
      <c r="M146" s="16">
        <f>MAX(G146:I146)</f>
        <v>96</v>
      </c>
      <c r="N146" s="16">
        <f>MAX(J146:L146)</f>
        <v>120</v>
      </c>
      <c r="O146" s="17">
        <f>M146+N146</f>
        <v>216</v>
      </c>
      <c r="P146" s="26">
        <v>4</v>
      </c>
      <c r="Q146" s="31">
        <f>O146*F146</f>
        <v>271.3244326351273</v>
      </c>
    </row>
    <row r="147" spans="1:17" ht="12.75">
      <c r="A147" s="6"/>
      <c r="B147" s="6"/>
      <c r="C147" s="6"/>
      <c r="D147" s="24"/>
      <c r="E147" s="39"/>
      <c r="F147" s="28"/>
      <c r="G147" s="6"/>
      <c r="H147" s="23"/>
      <c r="I147" s="24"/>
      <c r="J147" s="6"/>
      <c r="K147" s="23"/>
      <c r="L147" s="25"/>
      <c r="M147" s="29"/>
      <c r="N147" s="29"/>
      <c r="O147" s="29"/>
      <c r="P147" s="22"/>
      <c r="Q147" s="7"/>
    </row>
    <row r="148" spans="2:14" ht="12.75">
      <c r="B148" s="65" t="s">
        <v>134</v>
      </c>
      <c r="C148" s="34"/>
      <c r="D148" s="36"/>
      <c r="E148" s="116" t="s">
        <v>10</v>
      </c>
      <c r="F148" s="116"/>
      <c r="G148" s="34" t="s">
        <v>133</v>
      </c>
      <c r="H148" s="34"/>
      <c r="I148" s="35"/>
      <c r="J148" s="2"/>
      <c r="K148" s="117" t="s">
        <v>9</v>
      </c>
      <c r="L148" s="117"/>
      <c r="M148" s="33" t="s">
        <v>128</v>
      </c>
      <c r="N148" s="9"/>
    </row>
    <row r="149" spans="2:14" ht="12.75">
      <c r="B149" s="1"/>
      <c r="C149" s="34"/>
      <c r="D149" s="36"/>
      <c r="E149" s="49"/>
      <c r="F149" s="49"/>
      <c r="G149" s="34" t="s">
        <v>132</v>
      </c>
      <c r="H149" s="34"/>
      <c r="I149" s="35"/>
      <c r="J149" s="2"/>
      <c r="K149" s="21"/>
      <c r="L149" s="11" t="s">
        <v>17</v>
      </c>
      <c r="M149" s="33" t="s">
        <v>44</v>
      </c>
      <c r="N149" s="9"/>
    </row>
    <row r="150" spans="2:14" ht="12.75">
      <c r="B150" s="1"/>
      <c r="C150" s="34"/>
      <c r="D150" s="36"/>
      <c r="E150" s="49"/>
      <c r="F150" s="49"/>
      <c r="G150" s="34" t="s">
        <v>131</v>
      </c>
      <c r="H150" s="34"/>
      <c r="I150" s="35"/>
      <c r="J150" s="2"/>
      <c r="K150" s="21"/>
      <c r="L150" s="11"/>
      <c r="M150" s="33"/>
      <c r="N150" s="9"/>
    </row>
    <row r="151" spans="2:14" ht="12.75">
      <c r="B151" s="1"/>
      <c r="C151" s="34"/>
      <c r="D151" s="36"/>
      <c r="E151" s="49"/>
      <c r="F151" s="49"/>
      <c r="G151" s="34"/>
      <c r="H151" s="34"/>
      <c r="I151" s="35"/>
      <c r="J151" s="2"/>
      <c r="K151" s="21"/>
      <c r="L151" s="11"/>
      <c r="M151" s="33"/>
      <c r="N151" s="9"/>
    </row>
    <row r="152" spans="2:14" ht="12.75">
      <c r="B152" s="5"/>
      <c r="C152" s="34"/>
      <c r="D152" s="36"/>
      <c r="E152" s="49"/>
      <c r="F152" s="49"/>
      <c r="G152" s="50" t="s">
        <v>116</v>
      </c>
      <c r="H152" s="34"/>
      <c r="I152" s="35"/>
      <c r="J152" s="2"/>
      <c r="K152" s="21"/>
      <c r="L152" s="11"/>
      <c r="M152" s="33"/>
      <c r="N152" s="9"/>
    </row>
    <row r="153" spans="2:14" ht="12.75">
      <c r="B153" s="5"/>
      <c r="C153" s="34"/>
      <c r="D153" s="36"/>
      <c r="E153" s="49"/>
      <c r="F153" s="49"/>
      <c r="G153" s="50"/>
      <c r="H153" s="34"/>
      <c r="I153" s="35"/>
      <c r="J153" s="2"/>
      <c r="K153" s="21"/>
      <c r="L153" s="11"/>
      <c r="M153" s="33"/>
      <c r="N153" s="9"/>
    </row>
    <row r="154" spans="1:17" ht="12.75">
      <c r="A154" s="113" t="s">
        <v>25</v>
      </c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5"/>
    </row>
    <row r="155" spans="1:17" ht="12.75">
      <c r="A155" s="12">
        <v>4</v>
      </c>
      <c r="B155" s="19" t="s">
        <v>122</v>
      </c>
      <c r="C155" s="37">
        <v>33504</v>
      </c>
      <c r="D155" s="13" t="s">
        <v>68</v>
      </c>
      <c r="E155" s="38">
        <v>103.7</v>
      </c>
      <c r="F155" s="30">
        <f>POWER(10,(0.75194503*(LOG10(E155/175.508)*LOG10(E155/175.508))))</f>
        <v>1.0946290836756971</v>
      </c>
      <c r="G155" s="75">
        <v>130</v>
      </c>
      <c r="H155" s="78">
        <v>137</v>
      </c>
      <c r="I155" s="77" t="s">
        <v>209</v>
      </c>
      <c r="J155" s="75">
        <v>160</v>
      </c>
      <c r="K155" s="78">
        <v>170</v>
      </c>
      <c r="L155" s="76" t="s">
        <v>216</v>
      </c>
      <c r="M155" s="16">
        <f>MAX(G155:I155)</f>
        <v>137</v>
      </c>
      <c r="N155" s="16">
        <f>MAX(J155:L155)</f>
        <v>170</v>
      </c>
      <c r="O155" s="17">
        <f>M155+N155</f>
        <v>307</v>
      </c>
      <c r="P155" s="26">
        <v>1</v>
      </c>
      <c r="Q155" s="31">
        <f>O155*F155</f>
        <v>336.051128688439</v>
      </c>
    </row>
    <row r="156" spans="1:17" ht="12.75">
      <c r="A156" s="12">
        <v>40</v>
      </c>
      <c r="B156" s="19" t="s">
        <v>42</v>
      </c>
      <c r="C156" s="64" t="s">
        <v>261</v>
      </c>
      <c r="D156" s="13" t="s">
        <v>28</v>
      </c>
      <c r="E156" s="38">
        <v>78</v>
      </c>
      <c r="F156" s="30">
        <f>POWER(10,(0.75194503*(LOG10(E156/175.508)*LOG10(E156/175.508))))</f>
        <v>1.2395844708627883</v>
      </c>
      <c r="G156" s="75">
        <v>95</v>
      </c>
      <c r="H156" s="78">
        <v>102</v>
      </c>
      <c r="I156" s="77" t="s">
        <v>207</v>
      </c>
      <c r="J156" s="75">
        <v>125</v>
      </c>
      <c r="K156" s="76" t="s">
        <v>214</v>
      </c>
      <c r="L156" s="81">
        <v>130</v>
      </c>
      <c r="M156" s="16">
        <f>MAX(G156:I156)</f>
        <v>102</v>
      </c>
      <c r="N156" s="16">
        <f>MAX(J156:L156)</f>
        <v>130</v>
      </c>
      <c r="O156" s="17">
        <f>M156+N156</f>
        <v>232</v>
      </c>
      <c r="P156" s="26">
        <v>2</v>
      </c>
      <c r="Q156" s="31">
        <f>O156*F156</f>
        <v>287.5835972401669</v>
      </c>
    </row>
    <row r="157" spans="1:17" ht="12.75">
      <c r="A157" s="12">
        <v>2</v>
      </c>
      <c r="B157" s="19" t="s">
        <v>123</v>
      </c>
      <c r="C157" s="37" t="s">
        <v>126</v>
      </c>
      <c r="D157" s="13" t="s">
        <v>66</v>
      </c>
      <c r="E157" s="38">
        <v>80.5</v>
      </c>
      <c r="F157" s="30">
        <f>POWER(10,(0.75194503*(LOG10(E157/175.508)*LOG10(E157/175.508))))</f>
        <v>1.2194390021834947</v>
      </c>
      <c r="G157" s="75">
        <v>98</v>
      </c>
      <c r="H157" s="76" t="s">
        <v>199</v>
      </c>
      <c r="I157" s="79">
        <v>103</v>
      </c>
      <c r="J157" s="75">
        <v>115</v>
      </c>
      <c r="K157" s="81">
        <v>120</v>
      </c>
      <c r="L157" s="76" t="s">
        <v>212</v>
      </c>
      <c r="M157" s="16">
        <f>MAX(G157:I157)</f>
        <v>103</v>
      </c>
      <c r="N157" s="16">
        <f>MAX(J157:L157)</f>
        <v>120</v>
      </c>
      <c r="O157" s="17">
        <f>M157+N157</f>
        <v>223</v>
      </c>
      <c r="P157" s="26">
        <v>3</v>
      </c>
      <c r="Q157" s="31">
        <f>O157*F157</f>
        <v>271.9348974869193</v>
      </c>
    </row>
    <row r="158" spans="1:17" ht="12.75">
      <c r="A158" s="12">
        <v>12</v>
      </c>
      <c r="B158" s="19" t="s">
        <v>124</v>
      </c>
      <c r="C158" s="37" t="s">
        <v>127</v>
      </c>
      <c r="D158" s="13" t="s">
        <v>67</v>
      </c>
      <c r="E158" s="38">
        <v>92.5</v>
      </c>
      <c r="F158" s="30">
        <f>POWER(10,(0.75194503*(LOG10(E158/175.508)*LOG10(E158/175.508))))</f>
        <v>1.1433474238656132</v>
      </c>
      <c r="G158" s="77" t="s">
        <v>205</v>
      </c>
      <c r="H158" s="78">
        <v>90</v>
      </c>
      <c r="I158" s="79">
        <v>95</v>
      </c>
      <c r="J158" s="77" t="s">
        <v>210</v>
      </c>
      <c r="K158" s="78">
        <v>110</v>
      </c>
      <c r="L158" s="44" t="s">
        <v>211</v>
      </c>
      <c r="M158" s="16">
        <f>MAX(G158:I158)</f>
        <v>95</v>
      </c>
      <c r="N158" s="16">
        <f>MAX(J158:L158)</f>
        <v>110</v>
      </c>
      <c r="O158" s="17">
        <f>M158+N158</f>
        <v>205</v>
      </c>
      <c r="P158" s="26">
        <v>4</v>
      </c>
      <c r="Q158" s="31">
        <f>O158*F158</f>
        <v>234.3862218924507</v>
      </c>
    </row>
    <row r="159" spans="1:17" ht="12.75">
      <c r="A159" s="6"/>
      <c r="B159" s="6"/>
      <c r="C159" s="6"/>
      <c r="D159" s="24"/>
      <c r="E159" s="39"/>
      <c r="F159" s="28"/>
      <c r="G159" s="6"/>
      <c r="H159" s="23"/>
      <c r="I159" s="24"/>
      <c r="J159" s="6"/>
      <c r="K159" s="23"/>
      <c r="L159" s="25"/>
      <c r="M159" s="29"/>
      <c r="N159" s="29"/>
      <c r="O159" s="29"/>
      <c r="P159" s="22"/>
      <c r="Q159" s="7"/>
    </row>
    <row r="160" spans="2:14" ht="12.75">
      <c r="B160" s="65" t="s">
        <v>134</v>
      </c>
      <c r="C160" s="34"/>
      <c r="D160" s="36"/>
      <c r="E160" s="116" t="s">
        <v>10</v>
      </c>
      <c r="F160" s="116"/>
      <c r="G160" s="34" t="s">
        <v>130</v>
      </c>
      <c r="H160" s="34"/>
      <c r="I160" s="35"/>
      <c r="J160" s="2"/>
      <c r="K160" s="117" t="s">
        <v>9</v>
      </c>
      <c r="L160" s="117"/>
      <c r="M160" s="33" t="s">
        <v>128</v>
      </c>
      <c r="N160" s="9"/>
    </row>
    <row r="161" spans="2:14" ht="12.75">
      <c r="B161" s="1"/>
      <c r="C161" s="34"/>
      <c r="D161" s="36"/>
      <c r="E161" s="49"/>
      <c r="F161" s="49"/>
      <c r="G161" s="34" t="s">
        <v>133</v>
      </c>
      <c r="H161" s="34"/>
      <c r="I161" s="35"/>
      <c r="J161" s="2"/>
      <c r="K161" s="21"/>
      <c r="L161" s="11" t="s">
        <v>17</v>
      </c>
      <c r="M161" s="33" t="s">
        <v>44</v>
      </c>
      <c r="N161" s="9"/>
    </row>
    <row r="162" spans="2:14" ht="12.75">
      <c r="B162" s="1"/>
      <c r="C162" s="34"/>
      <c r="D162" s="36"/>
      <c r="E162" s="49"/>
      <c r="F162" s="49"/>
      <c r="G162" s="34" t="s">
        <v>129</v>
      </c>
      <c r="H162" s="34"/>
      <c r="I162" s="35"/>
      <c r="J162" s="2"/>
      <c r="K162" s="21"/>
      <c r="L162" s="11"/>
      <c r="M162" s="33"/>
      <c r="N162" s="9"/>
    </row>
    <row r="163" spans="2:14" ht="12.75">
      <c r="B163" s="1"/>
      <c r="C163" s="34"/>
      <c r="D163" s="36"/>
      <c r="E163" s="49"/>
      <c r="F163" s="49"/>
      <c r="G163" s="34"/>
      <c r="H163" s="34"/>
      <c r="I163" s="35"/>
      <c r="J163" s="2"/>
      <c r="K163" s="21"/>
      <c r="L163" s="11"/>
      <c r="M163" s="33"/>
      <c r="N163" s="9"/>
    </row>
    <row r="164" spans="2:14" ht="12.75">
      <c r="B164" s="1"/>
      <c r="C164" s="34"/>
      <c r="D164" s="36"/>
      <c r="E164" s="49"/>
      <c r="F164" s="49"/>
      <c r="G164" s="34"/>
      <c r="H164" s="34"/>
      <c r="I164" s="35"/>
      <c r="J164" s="2"/>
      <c r="K164" s="21"/>
      <c r="L164" s="11"/>
      <c r="M164" s="33"/>
      <c r="N164" s="9"/>
    </row>
    <row r="165" spans="2:14" ht="12.75">
      <c r="B165" s="1"/>
      <c r="C165" s="34"/>
      <c r="D165" s="36"/>
      <c r="E165" s="49"/>
      <c r="F165" s="51"/>
      <c r="G165" s="34"/>
      <c r="H165" s="34"/>
      <c r="I165" s="35"/>
      <c r="J165" s="2"/>
      <c r="K165" s="21"/>
      <c r="L165" s="11"/>
      <c r="M165" s="33"/>
      <c r="N165" s="9"/>
    </row>
    <row r="166" spans="2:14" ht="12.75">
      <c r="B166" s="1"/>
      <c r="C166" s="34"/>
      <c r="D166" s="36"/>
      <c r="E166" s="49"/>
      <c r="F166" s="49"/>
      <c r="G166" s="34"/>
      <c r="H166" s="34"/>
      <c r="I166" s="35"/>
      <c r="J166" s="2"/>
      <c r="K166" s="21"/>
      <c r="L166" s="11"/>
      <c r="M166" s="33"/>
      <c r="N166" s="9"/>
    </row>
    <row r="167" spans="1:5" ht="12.75">
      <c r="A167" s="1"/>
      <c r="B167" s="6"/>
      <c r="C167" s="7"/>
      <c r="D167" s="42"/>
      <c r="E167" s="43"/>
    </row>
    <row r="168" spans="1:5" ht="12.75">
      <c r="A168" s="1"/>
      <c r="B168" s="6"/>
      <c r="C168" s="7"/>
      <c r="D168" s="42"/>
      <c r="E168" s="43"/>
    </row>
    <row r="169" spans="1:5" ht="12.75">
      <c r="A169" s="1"/>
      <c r="B169" s="6"/>
      <c r="C169" s="7"/>
      <c r="D169" s="42"/>
      <c r="E169" s="43"/>
    </row>
    <row r="170" spans="1:5" ht="12.75">
      <c r="A170" s="1"/>
      <c r="B170" s="6"/>
      <c r="C170" s="7"/>
      <c r="D170" s="42"/>
      <c r="E170" s="43"/>
    </row>
    <row r="171" spans="1:5" ht="12.75">
      <c r="A171" s="1"/>
      <c r="B171" s="6"/>
      <c r="C171" s="7"/>
      <c r="D171" s="42"/>
      <c r="E171" s="43"/>
    </row>
    <row r="172" spans="1:5" ht="12.75">
      <c r="A172" s="1"/>
      <c r="B172" s="6"/>
      <c r="C172" s="7"/>
      <c r="D172" s="42"/>
      <c r="E172" s="43"/>
    </row>
    <row r="173" spans="1:5" ht="12.75">
      <c r="A173" s="1"/>
      <c r="B173" s="6"/>
      <c r="C173" s="7"/>
      <c r="D173" s="42"/>
      <c r="E173" s="43"/>
    </row>
    <row r="174" spans="1:5" ht="12.75">
      <c r="A174" s="1"/>
      <c r="B174" s="6"/>
      <c r="C174" s="7"/>
      <c r="D174" s="42"/>
      <c r="E174" s="43"/>
    </row>
    <row r="175" spans="1:5" ht="12.75">
      <c r="A175" s="1"/>
      <c r="B175" s="24"/>
      <c r="C175" s="7"/>
      <c r="D175" s="42"/>
      <c r="E175" s="43"/>
    </row>
    <row r="176" spans="1:5" ht="12.75">
      <c r="A176" s="1"/>
      <c r="B176" s="6"/>
      <c r="C176" s="7"/>
      <c r="D176" s="42"/>
      <c r="E176" s="43"/>
    </row>
    <row r="177" spans="1:5" ht="12.75">
      <c r="A177" s="1"/>
      <c r="B177" s="6"/>
      <c r="C177" s="7"/>
      <c r="D177" s="42"/>
      <c r="E177" s="43"/>
    </row>
    <row r="178" spans="1:5" ht="12.75">
      <c r="A178" s="1"/>
      <c r="B178" s="6"/>
      <c r="C178" s="7"/>
      <c r="D178" s="42"/>
      <c r="E178" s="43"/>
    </row>
    <row r="179" spans="1:5" ht="12.75">
      <c r="A179" s="1"/>
      <c r="B179" s="6"/>
      <c r="C179" s="7"/>
      <c r="D179" s="42"/>
      <c r="E179" s="43"/>
    </row>
    <row r="180" spans="1:5" ht="12.75">
      <c r="A180" s="1"/>
      <c r="B180" s="27"/>
      <c r="C180" s="7"/>
      <c r="D180" s="42"/>
      <c r="E180" s="43"/>
    </row>
    <row r="181" spans="1:5" ht="12.75">
      <c r="A181" s="1"/>
      <c r="B181" s="6"/>
      <c r="C181" s="7"/>
      <c r="D181" s="42"/>
      <c r="E181" s="43"/>
    </row>
    <row r="182" spans="1:5" ht="12.75">
      <c r="A182" s="1"/>
      <c r="B182" s="6"/>
      <c r="C182" s="7"/>
      <c r="D182" s="42"/>
      <c r="E182" s="43"/>
    </row>
    <row r="183" spans="1:5" ht="12.75">
      <c r="A183" s="1"/>
      <c r="B183" s="6"/>
      <c r="C183" s="7"/>
      <c r="D183" s="42"/>
      <c r="E183" s="43"/>
    </row>
    <row r="184" spans="1:5" ht="12.75">
      <c r="A184" s="1"/>
      <c r="B184" s="6"/>
      <c r="C184" s="7"/>
      <c r="D184" s="42"/>
      <c r="E184" s="43"/>
    </row>
    <row r="185" spans="1:5" ht="12.75">
      <c r="A185" s="1"/>
      <c r="B185" s="6"/>
      <c r="C185" s="7"/>
      <c r="D185" s="42"/>
      <c r="E185" s="43"/>
    </row>
    <row r="186" spans="1:5" ht="12.75">
      <c r="A186" s="1"/>
      <c r="B186" s="6"/>
      <c r="C186" s="7"/>
      <c r="D186" s="42"/>
      <c r="E186" s="43"/>
    </row>
    <row r="187" spans="1:5" ht="12.75">
      <c r="A187" s="1"/>
      <c r="B187" s="6"/>
      <c r="C187" s="7"/>
      <c r="D187" s="42"/>
      <c r="E187" s="43"/>
    </row>
    <row r="188" spans="1:5" ht="12.75">
      <c r="A188" s="1"/>
      <c r="B188" s="6"/>
      <c r="C188" s="7"/>
      <c r="D188" s="42"/>
      <c r="E188" s="43"/>
    </row>
    <row r="189" spans="1:5" ht="12.75">
      <c r="A189" s="1"/>
      <c r="B189" s="6"/>
      <c r="C189" s="7"/>
      <c r="D189" s="42"/>
      <c r="E189" s="43"/>
    </row>
  </sheetData>
  <sheetProtection/>
  <mergeCells count="92">
    <mergeCell ref="K67:L67"/>
    <mergeCell ref="A84:Q84"/>
    <mergeCell ref="E119:F119"/>
    <mergeCell ref="K119:L119"/>
    <mergeCell ref="P103:P104"/>
    <mergeCell ref="M102:Q102"/>
    <mergeCell ref="N103:N104"/>
    <mergeCell ref="O103:O104"/>
    <mergeCell ref="Q8:Q9"/>
    <mergeCell ref="A10:Q10"/>
    <mergeCell ref="A31:Q31"/>
    <mergeCell ref="E45:F45"/>
    <mergeCell ref="K45:L45"/>
    <mergeCell ref="E25:F25"/>
    <mergeCell ref="K25:L25"/>
    <mergeCell ref="F8:F9"/>
    <mergeCell ref="G8:I8"/>
    <mergeCell ref="M8:M9"/>
    <mergeCell ref="N8:N9"/>
    <mergeCell ref="O8:O9"/>
    <mergeCell ref="J103:L103"/>
    <mergeCell ref="A7:F7"/>
    <mergeCell ref="G7:L7"/>
    <mergeCell ref="M7:Q7"/>
    <mergeCell ref="A8:A9"/>
    <mergeCell ref="B8:B9"/>
    <mergeCell ref="P8:P9"/>
    <mergeCell ref="D8:D9"/>
    <mergeCell ref="E8:E9"/>
    <mergeCell ref="G52:I52"/>
    <mergeCell ref="J52:L52"/>
    <mergeCell ref="E132:F132"/>
    <mergeCell ref="E103:E104"/>
    <mergeCell ref="F103:F104"/>
    <mergeCell ref="G103:I103"/>
    <mergeCell ref="G102:L102"/>
    <mergeCell ref="J8:L8"/>
    <mergeCell ref="E67:F67"/>
    <mergeCell ref="A1:Q1"/>
    <mergeCell ref="A52:A53"/>
    <mergeCell ref="B52:B53"/>
    <mergeCell ref="F52:F53"/>
    <mergeCell ref="P52:P53"/>
    <mergeCell ref="D52:D53"/>
    <mergeCell ref="N52:N53"/>
    <mergeCell ref="C52:C53"/>
    <mergeCell ref="A2:Q2"/>
    <mergeCell ref="C8:C9"/>
    <mergeCell ref="A3:Q3"/>
    <mergeCell ref="A102:F102"/>
    <mergeCell ref="D103:D104"/>
    <mergeCell ref="C103:C104"/>
    <mergeCell ref="E52:E53"/>
    <mergeCell ref="A73:Q73"/>
    <mergeCell ref="Q103:Q104"/>
    <mergeCell ref="K96:L96"/>
    <mergeCell ref="M103:M104"/>
    <mergeCell ref="E96:F96"/>
    <mergeCell ref="Q52:Q53"/>
    <mergeCell ref="A54:Q54"/>
    <mergeCell ref="M51:Q51"/>
    <mergeCell ref="O52:O53"/>
    <mergeCell ref="M52:M53"/>
    <mergeCell ref="A51:F51"/>
    <mergeCell ref="G51:L51"/>
    <mergeCell ref="P140:P141"/>
    <mergeCell ref="Q140:Q141"/>
    <mergeCell ref="A139:F139"/>
    <mergeCell ref="G139:L139"/>
    <mergeCell ref="M139:Q139"/>
    <mergeCell ref="K132:L132"/>
    <mergeCell ref="A125:Q125"/>
    <mergeCell ref="A103:A104"/>
    <mergeCell ref="B103:B104"/>
    <mergeCell ref="A105:Q105"/>
    <mergeCell ref="E160:F160"/>
    <mergeCell ref="K160:L160"/>
    <mergeCell ref="J140:L140"/>
    <mergeCell ref="E148:F148"/>
    <mergeCell ref="K148:L148"/>
    <mergeCell ref="E140:E141"/>
    <mergeCell ref="F140:F141"/>
    <mergeCell ref="O140:O141"/>
    <mergeCell ref="G140:I140"/>
    <mergeCell ref="A142:Q142"/>
    <mergeCell ref="A154:Q154"/>
    <mergeCell ref="M140:M141"/>
    <mergeCell ref="N140:N141"/>
    <mergeCell ref="A140:A141"/>
    <mergeCell ref="B140:B141"/>
    <mergeCell ref="C140:C141"/>
    <mergeCell ref="D140:D14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421875" style="0" customWidth="1"/>
    <col min="2" max="2" width="22.00390625" style="0" customWidth="1"/>
    <col min="3" max="4" width="10.00390625" style="0" customWidth="1"/>
    <col min="5" max="5" width="6.57421875" style="41" customWidth="1"/>
    <col min="6" max="6" width="6.28125" style="0" customWidth="1"/>
    <col min="7" max="12" width="4.7109375" style="0" customWidth="1"/>
    <col min="13" max="13" width="3.8515625" style="0" customWidth="1"/>
    <col min="14" max="14" width="4.00390625" style="0" customWidth="1"/>
    <col min="15" max="15" width="5.28125" style="0" customWidth="1"/>
    <col min="16" max="16" width="4.00390625" style="15" customWidth="1"/>
    <col min="17" max="17" width="6.421875" style="0" customWidth="1"/>
  </cols>
  <sheetData>
    <row r="1" spans="1:17" ht="18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5.75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7.25" customHeight="1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2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1" ht="12.75">
      <c r="B5" s="5"/>
      <c r="C5" s="34"/>
      <c r="D5" s="36"/>
      <c r="E5" s="86" t="s">
        <v>217</v>
      </c>
      <c r="F5" s="3"/>
      <c r="G5" s="50"/>
      <c r="H5" s="8"/>
      <c r="J5" s="2"/>
      <c r="K5" s="2"/>
    </row>
    <row r="6" spans="1:11" ht="12.75">
      <c r="A6" s="1"/>
      <c r="B6" s="32"/>
      <c r="D6" s="10"/>
      <c r="E6" s="40"/>
      <c r="F6" s="3"/>
      <c r="G6" s="11"/>
      <c r="H6" s="8"/>
      <c r="J6" s="2"/>
      <c r="K6" s="2"/>
    </row>
    <row r="7" spans="1:17" ht="12.75">
      <c r="A7" s="123" t="s">
        <v>0</v>
      </c>
      <c r="B7" s="123"/>
      <c r="C7" s="123"/>
      <c r="D7" s="123"/>
      <c r="E7" s="123"/>
      <c r="F7" s="123"/>
      <c r="G7" s="123" t="s">
        <v>1</v>
      </c>
      <c r="H7" s="123"/>
      <c r="I7" s="123"/>
      <c r="J7" s="123"/>
      <c r="K7" s="123"/>
      <c r="L7" s="123"/>
      <c r="M7" s="123" t="s">
        <v>2</v>
      </c>
      <c r="N7" s="123"/>
      <c r="O7" s="123"/>
      <c r="P7" s="123"/>
      <c r="Q7" s="123"/>
    </row>
    <row r="8" spans="1:17" ht="12" customHeight="1">
      <c r="A8" s="118" t="s">
        <v>18</v>
      </c>
      <c r="B8" s="118" t="s">
        <v>3</v>
      </c>
      <c r="C8" s="118" t="s">
        <v>19</v>
      </c>
      <c r="D8" s="118" t="s">
        <v>4</v>
      </c>
      <c r="E8" s="119" t="s">
        <v>5</v>
      </c>
      <c r="F8" s="120" t="s">
        <v>13</v>
      </c>
      <c r="G8" s="109" t="s">
        <v>6</v>
      </c>
      <c r="H8" s="109"/>
      <c r="I8" s="109"/>
      <c r="J8" s="109" t="s">
        <v>7</v>
      </c>
      <c r="K8" s="109"/>
      <c r="L8" s="109"/>
      <c r="M8" s="109" t="s">
        <v>137</v>
      </c>
      <c r="N8" s="109" t="s">
        <v>138</v>
      </c>
      <c r="O8" s="109" t="s">
        <v>16</v>
      </c>
      <c r="P8" s="121" t="s">
        <v>12</v>
      </c>
      <c r="Q8" s="122" t="s">
        <v>8</v>
      </c>
    </row>
    <row r="9" spans="1:17" ht="13.5" thickBot="1">
      <c r="A9" s="118"/>
      <c r="B9" s="118"/>
      <c r="C9" s="118"/>
      <c r="D9" s="118"/>
      <c r="E9" s="119"/>
      <c r="F9" s="120"/>
      <c r="G9" s="47">
        <v>1</v>
      </c>
      <c r="H9" s="47">
        <v>2</v>
      </c>
      <c r="I9" s="47">
        <v>3</v>
      </c>
      <c r="J9" s="47">
        <v>1</v>
      </c>
      <c r="K9" s="47">
        <v>2</v>
      </c>
      <c r="L9" s="47">
        <v>3</v>
      </c>
      <c r="M9" s="109"/>
      <c r="N9" s="109"/>
      <c r="O9" s="109"/>
      <c r="P9" s="121"/>
      <c r="Q9" s="122"/>
    </row>
    <row r="10" spans="1:17" ht="12.75">
      <c r="A10" s="52">
        <v>1</v>
      </c>
      <c r="B10" s="53" t="s">
        <v>122</v>
      </c>
      <c r="C10" s="54">
        <v>33504</v>
      </c>
      <c r="D10" s="55" t="s">
        <v>68</v>
      </c>
      <c r="E10" s="56">
        <v>103.7</v>
      </c>
      <c r="F10" s="57">
        <f aca="true" t="shared" si="0" ref="F10:F57">POWER(10,(0.75194503*(LOG10(E10/175.508)*LOG10(E10/175.508))))</f>
        <v>1.0946290836756971</v>
      </c>
      <c r="G10" s="73">
        <v>130</v>
      </c>
      <c r="H10" s="74">
        <v>137</v>
      </c>
      <c r="I10" s="82" t="s">
        <v>209</v>
      </c>
      <c r="J10" s="73">
        <v>160</v>
      </c>
      <c r="K10" s="74">
        <v>170</v>
      </c>
      <c r="L10" s="80" t="s">
        <v>216</v>
      </c>
      <c r="M10" s="58">
        <f aca="true" t="shared" si="1" ref="M10:M57">MAX(G10:I10)</f>
        <v>137</v>
      </c>
      <c r="N10" s="58">
        <f aca="true" t="shared" si="2" ref="N10:N57">MAX(J10:L10)</f>
        <v>170</v>
      </c>
      <c r="O10" s="59">
        <f aca="true" t="shared" si="3" ref="O10:O57">M10+N10</f>
        <v>307</v>
      </c>
      <c r="P10" s="60">
        <v>1</v>
      </c>
      <c r="Q10" s="61">
        <f aca="true" t="shared" si="4" ref="Q10:Q57">O10*F10</f>
        <v>336.051128688439</v>
      </c>
    </row>
    <row r="11" spans="1:20" ht="12.75">
      <c r="A11" s="12">
        <v>2</v>
      </c>
      <c r="B11" s="19" t="s">
        <v>118</v>
      </c>
      <c r="C11" s="37">
        <v>36103</v>
      </c>
      <c r="D11" s="13" t="s">
        <v>68</v>
      </c>
      <c r="E11" s="38">
        <v>92.5</v>
      </c>
      <c r="F11" s="30">
        <f t="shared" si="0"/>
        <v>1.1433474238656132</v>
      </c>
      <c r="G11" s="75">
        <v>115</v>
      </c>
      <c r="H11" s="76" t="s">
        <v>208</v>
      </c>
      <c r="I11" s="79">
        <v>120</v>
      </c>
      <c r="J11" s="75">
        <v>143</v>
      </c>
      <c r="K11" s="81">
        <v>148</v>
      </c>
      <c r="L11" s="76" t="s">
        <v>215</v>
      </c>
      <c r="M11" s="16">
        <f t="shared" si="1"/>
        <v>120</v>
      </c>
      <c r="N11" s="16">
        <f t="shared" si="2"/>
        <v>148</v>
      </c>
      <c r="O11" s="17">
        <f t="shared" si="3"/>
        <v>268</v>
      </c>
      <c r="P11" s="26">
        <v>2</v>
      </c>
      <c r="Q11" s="63">
        <f t="shared" si="4"/>
        <v>306.41710959598436</v>
      </c>
      <c r="T11" s="10"/>
    </row>
    <row r="12" spans="1:17" ht="12.75">
      <c r="A12" s="12">
        <v>3</v>
      </c>
      <c r="B12" s="19" t="s">
        <v>119</v>
      </c>
      <c r="C12" s="37" t="s">
        <v>94</v>
      </c>
      <c r="D12" s="13" t="s">
        <v>67</v>
      </c>
      <c r="E12" s="38">
        <v>105.8</v>
      </c>
      <c r="F12" s="30">
        <f t="shared" si="0"/>
        <v>1.087255759836382</v>
      </c>
      <c r="G12" s="75">
        <v>122</v>
      </c>
      <c r="H12" s="78">
        <v>126</v>
      </c>
      <c r="I12" s="79">
        <v>130</v>
      </c>
      <c r="J12" s="75">
        <v>140</v>
      </c>
      <c r="K12" s="81">
        <v>147</v>
      </c>
      <c r="L12" s="76" t="s">
        <v>215</v>
      </c>
      <c r="M12" s="16">
        <f t="shared" si="1"/>
        <v>130</v>
      </c>
      <c r="N12" s="16">
        <f t="shared" si="2"/>
        <v>147</v>
      </c>
      <c r="O12" s="17">
        <f t="shared" si="3"/>
        <v>277</v>
      </c>
      <c r="P12" s="26">
        <v>3</v>
      </c>
      <c r="Q12" s="63">
        <f t="shared" si="4"/>
        <v>301.1698454746778</v>
      </c>
    </row>
    <row r="13" spans="1:17" ht="12.75">
      <c r="A13" s="12">
        <v>4</v>
      </c>
      <c r="B13" s="19" t="s">
        <v>42</v>
      </c>
      <c r="C13" s="37" t="s">
        <v>125</v>
      </c>
      <c r="D13" s="13" t="s">
        <v>28</v>
      </c>
      <c r="E13" s="38">
        <v>78</v>
      </c>
      <c r="F13" s="30">
        <f t="shared" si="0"/>
        <v>1.2395844708627883</v>
      </c>
      <c r="G13" s="75">
        <v>95</v>
      </c>
      <c r="H13" s="78">
        <v>102</v>
      </c>
      <c r="I13" s="77" t="s">
        <v>207</v>
      </c>
      <c r="J13" s="75">
        <v>125</v>
      </c>
      <c r="K13" s="76" t="s">
        <v>214</v>
      </c>
      <c r="L13" s="81">
        <v>130</v>
      </c>
      <c r="M13" s="16">
        <f t="shared" si="1"/>
        <v>102</v>
      </c>
      <c r="N13" s="16">
        <f t="shared" si="2"/>
        <v>130</v>
      </c>
      <c r="O13" s="17">
        <f t="shared" si="3"/>
        <v>232</v>
      </c>
      <c r="P13" s="26">
        <v>4</v>
      </c>
      <c r="Q13" s="63">
        <f t="shared" si="4"/>
        <v>287.5835972401669</v>
      </c>
    </row>
    <row r="14" spans="1:17" ht="12.75">
      <c r="A14" s="12">
        <v>5</v>
      </c>
      <c r="B14" s="19" t="s">
        <v>120</v>
      </c>
      <c r="C14" s="37" t="s">
        <v>121</v>
      </c>
      <c r="D14" s="13" t="s">
        <v>67</v>
      </c>
      <c r="E14" s="38">
        <v>88.1</v>
      </c>
      <c r="F14" s="30">
        <f t="shared" si="0"/>
        <v>1.1678015865820366</v>
      </c>
      <c r="G14" s="75">
        <v>108</v>
      </c>
      <c r="H14" s="78">
        <v>112</v>
      </c>
      <c r="I14" s="79">
        <v>115</v>
      </c>
      <c r="J14" s="75">
        <v>125</v>
      </c>
      <c r="K14" s="81">
        <v>131</v>
      </c>
      <c r="L14" s="76" t="s">
        <v>203</v>
      </c>
      <c r="M14" s="16">
        <f t="shared" si="1"/>
        <v>115</v>
      </c>
      <c r="N14" s="16">
        <f t="shared" si="2"/>
        <v>131</v>
      </c>
      <c r="O14" s="17">
        <f t="shared" si="3"/>
        <v>246</v>
      </c>
      <c r="P14" s="26">
        <v>5</v>
      </c>
      <c r="Q14" s="63">
        <f t="shared" si="4"/>
        <v>287.279190299181</v>
      </c>
    </row>
    <row r="15" spans="1:17" ht="12.75">
      <c r="A15" s="12">
        <v>6</v>
      </c>
      <c r="B15" s="19" t="s">
        <v>111</v>
      </c>
      <c r="C15" s="37">
        <v>36879</v>
      </c>
      <c r="D15" s="13" t="s">
        <v>33</v>
      </c>
      <c r="E15" s="38">
        <v>116.5</v>
      </c>
      <c r="F15" s="30">
        <f t="shared" si="0"/>
        <v>1.0563719522101445</v>
      </c>
      <c r="G15" s="75">
        <v>115</v>
      </c>
      <c r="H15" s="78">
        <v>120</v>
      </c>
      <c r="I15" s="77" t="s">
        <v>201</v>
      </c>
      <c r="J15" s="75">
        <v>140</v>
      </c>
      <c r="K15" s="76" t="s">
        <v>204</v>
      </c>
      <c r="L15" s="81">
        <v>145</v>
      </c>
      <c r="M15" s="16">
        <f t="shared" si="1"/>
        <v>120</v>
      </c>
      <c r="N15" s="16">
        <f t="shared" si="2"/>
        <v>145</v>
      </c>
      <c r="O15" s="17">
        <f t="shared" si="3"/>
        <v>265</v>
      </c>
      <c r="P15" s="26">
        <v>6</v>
      </c>
      <c r="Q15" s="63">
        <f t="shared" si="4"/>
        <v>279.9385673356883</v>
      </c>
    </row>
    <row r="16" spans="1:17" ht="12.75">
      <c r="A16" s="12">
        <v>7</v>
      </c>
      <c r="B16" s="19" t="s">
        <v>40</v>
      </c>
      <c r="C16" s="84">
        <v>1999</v>
      </c>
      <c r="D16" s="13" t="s">
        <v>28</v>
      </c>
      <c r="E16" s="38">
        <v>84</v>
      </c>
      <c r="F16" s="30">
        <f t="shared" si="0"/>
        <v>1.19400915359344</v>
      </c>
      <c r="G16" s="75">
        <v>98</v>
      </c>
      <c r="H16" s="76" t="s">
        <v>200</v>
      </c>
      <c r="I16" s="77" t="s">
        <v>200</v>
      </c>
      <c r="J16" s="75">
        <v>125</v>
      </c>
      <c r="K16" s="78">
        <v>132</v>
      </c>
      <c r="L16" s="76" t="s">
        <v>203</v>
      </c>
      <c r="M16" s="16">
        <f t="shared" si="1"/>
        <v>98</v>
      </c>
      <c r="N16" s="16">
        <f t="shared" si="2"/>
        <v>132</v>
      </c>
      <c r="O16" s="17">
        <f t="shared" si="3"/>
        <v>230</v>
      </c>
      <c r="P16" s="26">
        <v>7</v>
      </c>
      <c r="Q16" s="63">
        <f t="shared" si="4"/>
        <v>274.62210532649124</v>
      </c>
    </row>
    <row r="17" spans="1:17" ht="12.75">
      <c r="A17" s="12">
        <v>8</v>
      </c>
      <c r="B17" s="19" t="s">
        <v>123</v>
      </c>
      <c r="C17" s="37" t="s">
        <v>126</v>
      </c>
      <c r="D17" s="13" t="s">
        <v>66</v>
      </c>
      <c r="E17" s="38">
        <v>80.5</v>
      </c>
      <c r="F17" s="30">
        <f t="shared" si="0"/>
        <v>1.2194390021834947</v>
      </c>
      <c r="G17" s="75">
        <v>98</v>
      </c>
      <c r="H17" s="76" t="s">
        <v>199</v>
      </c>
      <c r="I17" s="79">
        <v>103</v>
      </c>
      <c r="J17" s="75">
        <v>115</v>
      </c>
      <c r="K17" s="81">
        <v>120</v>
      </c>
      <c r="L17" s="76" t="s">
        <v>212</v>
      </c>
      <c r="M17" s="16">
        <f t="shared" si="1"/>
        <v>103</v>
      </c>
      <c r="N17" s="16">
        <f t="shared" si="2"/>
        <v>120</v>
      </c>
      <c r="O17" s="17">
        <f t="shared" si="3"/>
        <v>223</v>
      </c>
      <c r="P17" s="26">
        <v>8</v>
      </c>
      <c r="Q17" s="63">
        <f t="shared" si="4"/>
        <v>271.9348974869193</v>
      </c>
    </row>
    <row r="18" spans="1:17" ht="12.75">
      <c r="A18" s="12">
        <v>9</v>
      </c>
      <c r="B18" s="19" t="s">
        <v>41</v>
      </c>
      <c r="C18" s="64">
        <v>35842</v>
      </c>
      <c r="D18" s="13" t="s">
        <v>28</v>
      </c>
      <c r="E18" s="38">
        <v>76.1</v>
      </c>
      <c r="F18" s="30">
        <f t="shared" si="0"/>
        <v>1.2561316325700338</v>
      </c>
      <c r="G18" s="75">
        <v>93</v>
      </c>
      <c r="H18" s="78">
        <v>96</v>
      </c>
      <c r="I18" s="77" t="s">
        <v>206</v>
      </c>
      <c r="J18" s="75">
        <v>120</v>
      </c>
      <c r="K18" s="76" t="s">
        <v>213</v>
      </c>
      <c r="L18" s="76" t="s">
        <v>213</v>
      </c>
      <c r="M18" s="16">
        <f t="shared" si="1"/>
        <v>96</v>
      </c>
      <c r="N18" s="16">
        <f t="shared" si="2"/>
        <v>120</v>
      </c>
      <c r="O18" s="17">
        <f t="shared" si="3"/>
        <v>216</v>
      </c>
      <c r="P18" s="26">
        <v>9</v>
      </c>
      <c r="Q18" s="63">
        <f t="shared" si="4"/>
        <v>271.3244326351273</v>
      </c>
    </row>
    <row r="19" spans="1:17" ht="12.75">
      <c r="A19" s="12">
        <v>10</v>
      </c>
      <c r="B19" s="19" t="s">
        <v>32</v>
      </c>
      <c r="C19" s="37">
        <v>37654</v>
      </c>
      <c r="D19" s="13" t="s">
        <v>33</v>
      </c>
      <c r="E19" s="38">
        <v>65.6</v>
      </c>
      <c r="F19" s="30">
        <f t="shared" si="0"/>
        <v>1.3719993981514647</v>
      </c>
      <c r="G19" s="75">
        <v>80</v>
      </c>
      <c r="H19" s="76" t="s">
        <v>166</v>
      </c>
      <c r="I19" s="77" t="s">
        <v>166</v>
      </c>
      <c r="J19" s="75">
        <v>100</v>
      </c>
      <c r="K19" s="78">
        <v>104</v>
      </c>
      <c r="L19" s="81">
        <v>106</v>
      </c>
      <c r="M19" s="16">
        <f t="shared" si="1"/>
        <v>80</v>
      </c>
      <c r="N19" s="16">
        <f t="shared" si="2"/>
        <v>106</v>
      </c>
      <c r="O19" s="17">
        <f t="shared" si="3"/>
        <v>186</v>
      </c>
      <c r="P19" s="26">
        <v>10</v>
      </c>
      <c r="Q19" s="63">
        <f t="shared" si="4"/>
        <v>255.19188805617242</v>
      </c>
    </row>
    <row r="20" spans="1:17" ht="12.75">
      <c r="A20" s="12">
        <v>11</v>
      </c>
      <c r="B20" s="19" t="s">
        <v>99</v>
      </c>
      <c r="C20" s="37">
        <v>37254</v>
      </c>
      <c r="D20" s="13" t="s">
        <v>256</v>
      </c>
      <c r="E20" s="38">
        <v>72.3</v>
      </c>
      <c r="F20" s="30">
        <f t="shared" si="0"/>
        <v>1.292852297597446</v>
      </c>
      <c r="G20" s="75">
        <v>80</v>
      </c>
      <c r="H20" s="76" t="s">
        <v>166</v>
      </c>
      <c r="I20" s="79">
        <v>83</v>
      </c>
      <c r="J20" s="75">
        <v>98</v>
      </c>
      <c r="K20" s="81">
        <v>101</v>
      </c>
      <c r="L20" s="81">
        <v>103</v>
      </c>
      <c r="M20" s="16">
        <f t="shared" si="1"/>
        <v>83</v>
      </c>
      <c r="N20" s="16">
        <f t="shared" si="2"/>
        <v>103</v>
      </c>
      <c r="O20" s="17">
        <f t="shared" si="3"/>
        <v>186</v>
      </c>
      <c r="P20" s="26">
        <v>11</v>
      </c>
      <c r="Q20" s="63">
        <f t="shared" si="4"/>
        <v>240.47052735312494</v>
      </c>
    </row>
    <row r="21" spans="1:17" ht="12.75">
      <c r="A21" s="12">
        <v>12</v>
      </c>
      <c r="B21" s="19" t="s">
        <v>37</v>
      </c>
      <c r="C21" s="37">
        <v>37037</v>
      </c>
      <c r="D21" s="13" t="s">
        <v>33</v>
      </c>
      <c r="E21" s="38">
        <v>60.9</v>
      </c>
      <c r="F21" s="30">
        <f t="shared" si="0"/>
        <v>1.4417501764193683</v>
      </c>
      <c r="G21" s="75">
        <v>68</v>
      </c>
      <c r="H21" s="76" t="s">
        <v>171</v>
      </c>
      <c r="I21" s="79">
        <v>72</v>
      </c>
      <c r="J21" s="75">
        <v>90</v>
      </c>
      <c r="K21" s="81">
        <v>94</v>
      </c>
      <c r="L21" s="76" t="s">
        <v>198</v>
      </c>
      <c r="M21" s="16">
        <f t="shared" si="1"/>
        <v>72</v>
      </c>
      <c r="N21" s="16">
        <f t="shared" si="2"/>
        <v>94</v>
      </c>
      <c r="O21" s="17">
        <f t="shared" si="3"/>
        <v>166</v>
      </c>
      <c r="P21" s="26">
        <v>12</v>
      </c>
      <c r="Q21" s="63">
        <f t="shared" si="4"/>
        <v>239.33052928561514</v>
      </c>
    </row>
    <row r="22" spans="1:17" ht="12.75">
      <c r="A22" s="12">
        <v>13</v>
      </c>
      <c r="B22" s="19" t="s">
        <v>38</v>
      </c>
      <c r="C22" s="37">
        <v>37214</v>
      </c>
      <c r="D22" s="13" t="s">
        <v>28</v>
      </c>
      <c r="E22" s="38">
        <v>55.5</v>
      </c>
      <c r="F22" s="30">
        <f t="shared" si="0"/>
        <v>1.5416621704864253</v>
      </c>
      <c r="G22" s="75">
        <v>67</v>
      </c>
      <c r="H22" s="78">
        <v>70</v>
      </c>
      <c r="I22" s="77" t="s">
        <v>171</v>
      </c>
      <c r="J22" s="75">
        <v>84</v>
      </c>
      <c r="K22" s="76" t="s">
        <v>197</v>
      </c>
      <c r="L22" s="76" t="s">
        <v>197</v>
      </c>
      <c r="M22" s="16">
        <f t="shared" si="1"/>
        <v>70</v>
      </c>
      <c r="N22" s="16">
        <f t="shared" si="2"/>
        <v>84</v>
      </c>
      <c r="O22" s="17">
        <f t="shared" si="3"/>
        <v>154</v>
      </c>
      <c r="P22" s="26">
        <v>13</v>
      </c>
      <c r="Q22" s="63">
        <f t="shared" si="4"/>
        <v>237.4159742549095</v>
      </c>
    </row>
    <row r="23" spans="1:17" ht="12.75">
      <c r="A23" s="12">
        <v>14</v>
      </c>
      <c r="B23" s="19" t="s">
        <v>124</v>
      </c>
      <c r="C23" s="37" t="s">
        <v>127</v>
      </c>
      <c r="D23" s="13" t="s">
        <v>67</v>
      </c>
      <c r="E23" s="38">
        <v>92.5</v>
      </c>
      <c r="F23" s="30">
        <f t="shared" si="0"/>
        <v>1.1433474238656132</v>
      </c>
      <c r="G23" s="77" t="s">
        <v>205</v>
      </c>
      <c r="H23" s="78">
        <v>90</v>
      </c>
      <c r="I23" s="79">
        <v>95</v>
      </c>
      <c r="J23" s="77" t="s">
        <v>210</v>
      </c>
      <c r="K23" s="78">
        <v>110</v>
      </c>
      <c r="L23" s="44" t="s">
        <v>211</v>
      </c>
      <c r="M23" s="16">
        <f t="shared" si="1"/>
        <v>95</v>
      </c>
      <c r="N23" s="16">
        <f t="shared" si="2"/>
        <v>110</v>
      </c>
      <c r="O23" s="17">
        <f t="shared" si="3"/>
        <v>205</v>
      </c>
      <c r="P23" s="26">
        <v>14</v>
      </c>
      <c r="Q23" s="31">
        <f t="shared" si="4"/>
        <v>234.3862218924507</v>
      </c>
    </row>
    <row r="24" spans="1:17" ht="12.75">
      <c r="A24" s="12">
        <v>15</v>
      </c>
      <c r="B24" s="19" t="s">
        <v>112</v>
      </c>
      <c r="C24" s="37">
        <v>36860</v>
      </c>
      <c r="D24" s="13" t="s">
        <v>256</v>
      </c>
      <c r="E24" s="38">
        <v>87.8</v>
      </c>
      <c r="F24" s="30">
        <f t="shared" si="0"/>
        <v>1.1696005231248896</v>
      </c>
      <c r="G24" s="75">
        <v>80</v>
      </c>
      <c r="H24" s="76" t="s">
        <v>194</v>
      </c>
      <c r="I24" s="79">
        <v>85</v>
      </c>
      <c r="J24" s="75">
        <v>103</v>
      </c>
      <c r="K24" s="78">
        <v>107</v>
      </c>
      <c r="L24" s="81">
        <v>112</v>
      </c>
      <c r="M24" s="16">
        <f t="shared" si="1"/>
        <v>85</v>
      </c>
      <c r="N24" s="16">
        <f t="shared" si="2"/>
        <v>112</v>
      </c>
      <c r="O24" s="17">
        <f t="shared" si="3"/>
        <v>197</v>
      </c>
      <c r="P24" s="26">
        <v>15</v>
      </c>
      <c r="Q24" s="31">
        <f t="shared" si="4"/>
        <v>230.41130305560324</v>
      </c>
    </row>
    <row r="25" spans="1:17" ht="12.75">
      <c r="A25" s="12">
        <v>16</v>
      </c>
      <c r="B25" s="19" t="s">
        <v>100</v>
      </c>
      <c r="C25" s="37" t="s">
        <v>92</v>
      </c>
      <c r="D25" s="13" t="s">
        <v>66</v>
      </c>
      <c r="E25" s="38">
        <v>67</v>
      </c>
      <c r="F25" s="30">
        <f t="shared" si="0"/>
        <v>1.3537002449858386</v>
      </c>
      <c r="G25" s="75">
        <v>73</v>
      </c>
      <c r="H25" s="76" t="s">
        <v>193</v>
      </c>
      <c r="I25" s="77" t="s">
        <v>165</v>
      </c>
      <c r="J25" s="75">
        <v>92</v>
      </c>
      <c r="K25" s="81">
        <v>97</v>
      </c>
      <c r="L25" s="76" t="s">
        <v>199</v>
      </c>
      <c r="M25" s="16">
        <f t="shared" si="1"/>
        <v>73</v>
      </c>
      <c r="N25" s="16">
        <f t="shared" si="2"/>
        <v>97</v>
      </c>
      <c r="O25" s="17">
        <f t="shared" si="3"/>
        <v>170</v>
      </c>
      <c r="P25" s="26">
        <v>16</v>
      </c>
      <c r="Q25" s="31">
        <f t="shared" si="4"/>
        <v>230.12904164759257</v>
      </c>
    </row>
    <row r="26" spans="1:17" ht="12.75">
      <c r="A26" s="12">
        <v>17</v>
      </c>
      <c r="B26" s="19" t="s">
        <v>39</v>
      </c>
      <c r="C26" s="37" t="s">
        <v>114</v>
      </c>
      <c r="D26" s="13" t="s">
        <v>28</v>
      </c>
      <c r="E26" s="38">
        <v>78.8</v>
      </c>
      <c r="F26" s="30">
        <f t="shared" si="0"/>
        <v>1.2329446637811587</v>
      </c>
      <c r="G26" s="75">
        <v>75</v>
      </c>
      <c r="H26" s="78">
        <v>80</v>
      </c>
      <c r="I26" s="79">
        <v>85</v>
      </c>
      <c r="J26" s="77" t="s">
        <v>202</v>
      </c>
      <c r="K26" s="76" t="s">
        <v>202</v>
      </c>
      <c r="L26" s="78">
        <v>95</v>
      </c>
      <c r="M26" s="16">
        <f t="shared" si="1"/>
        <v>85</v>
      </c>
      <c r="N26" s="16">
        <f t="shared" si="2"/>
        <v>95</v>
      </c>
      <c r="O26" s="17">
        <f t="shared" si="3"/>
        <v>180</v>
      </c>
      <c r="P26" s="26">
        <v>17</v>
      </c>
      <c r="Q26" s="31">
        <f t="shared" si="4"/>
        <v>221.93003948060857</v>
      </c>
    </row>
    <row r="27" spans="1:17" ht="12.75">
      <c r="A27" s="12">
        <v>18</v>
      </c>
      <c r="B27" s="19" t="s">
        <v>101</v>
      </c>
      <c r="C27" s="37" t="s">
        <v>92</v>
      </c>
      <c r="D27" s="13" t="s">
        <v>78</v>
      </c>
      <c r="E27" s="38">
        <v>81.2</v>
      </c>
      <c r="F27" s="30">
        <f t="shared" si="0"/>
        <v>1.214105817376475</v>
      </c>
      <c r="G27" s="75">
        <v>80</v>
      </c>
      <c r="H27" s="76" t="s">
        <v>194</v>
      </c>
      <c r="I27" s="77" t="s">
        <v>195</v>
      </c>
      <c r="J27" s="75">
        <v>100</v>
      </c>
      <c r="K27" s="76" t="s">
        <v>172</v>
      </c>
      <c r="L27" s="76" t="s">
        <v>172</v>
      </c>
      <c r="M27" s="16">
        <f t="shared" si="1"/>
        <v>80</v>
      </c>
      <c r="N27" s="16">
        <f t="shared" si="2"/>
        <v>100</v>
      </c>
      <c r="O27" s="17">
        <f t="shared" si="3"/>
        <v>180</v>
      </c>
      <c r="P27" s="26">
        <v>18</v>
      </c>
      <c r="Q27" s="31">
        <f t="shared" si="4"/>
        <v>218.53904712776549</v>
      </c>
    </row>
    <row r="28" spans="1:17" ht="12.75">
      <c r="A28" s="12">
        <v>19</v>
      </c>
      <c r="B28" s="19" t="s">
        <v>102</v>
      </c>
      <c r="C28" s="37" t="s">
        <v>108</v>
      </c>
      <c r="D28" s="13" t="s">
        <v>66</v>
      </c>
      <c r="E28" s="38">
        <v>66.3</v>
      </c>
      <c r="F28" s="30">
        <f t="shared" si="0"/>
        <v>1.3627211968832968</v>
      </c>
      <c r="G28" s="75">
        <v>63</v>
      </c>
      <c r="H28" s="78">
        <v>68</v>
      </c>
      <c r="I28" s="79">
        <v>70</v>
      </c>
      <c r="J28" s="75">
        <v>83</v>
      </c>
      <c r="K28" s="81">
        <v>88</v>
      </c>
      <c r="L28" s="81">
        <v>90</v>
      </c>
      <c r="M28" s="16">
        <f t="shared" si="1"/>
        <v>70</v>
      </c>
      <c r="N28" s="16">
        <f t="shared" si="2"/>
        <v>90</v>
      </c>
      <c r="O28" s="17">
        <f t="shared" si="3"/>
        <v>160</v>
      </c>
      <c r="P28" s="26">
        <v>19</v>
      </c>
      <c r="Q28" s="31">
        <f t="shared" si="4"/>
        <v>218.0353915013275</v>
      </c>
    </row>
    <row r="29" spans="1:17" ht="12.75">
      <c r="A29" s="12">
        <v>20</v>
      </c>
      <c r="B29" s="19" t="s">
        <v>103</v>
      </c>
      <c r="C29" s="37" t="s">
        <v>92</v>
      </c>
      <c r="D29" s="13" t="s">
        <v>67</v>
      </c>
      <c r="E29" s="38">
        <v>77</v>
      </c>
      <c r="F29" s="30">
        <f t="shared" si="0"/>
        <v>1.248153406362624</v>
      </c>
      <c r="G29" s="75">
        <v>70</v>
      </c>
      <c r="H29" s="78">
        <v>73</v>
      </c>
      <c r="I29" s="77" t="s">
        <v>192</v>
      </c>
      <c r="J29" s="75">
        <v>92</v>
      </c>
      <c r="K29" s="76" t="s">
        <v>198</v>
      </c>
      <c r="L29" s="76" t="s">
        <v>198</v>
      </c>
      <c r="M29" s="16">
        <f t="shared" si="1"/>
        <v>73</v>
      </c>
      <c r="N29" s="16">
        <f t="shared" si="2"/>
        <v>92</v>
      </c>
      <c r="O29" s="17">
        <f t="shared" si="3"/>
        <v>165</v>
      </c>
      <c r="P29" s="26">
        <v>20</v>
      </c>
      <c r="Q29" s="31">
        <f t="shared" si="4"/>
        <v>205.94531204983298</v>
      </c>
    </row>
    <row r="30" spans="1:17" ht="12.75">
      <c r="A30" s="12">
        <v>21</v>
      </c>
      <c r="B30" s="19" t="s">
        <v>70</v>
      </c>
      <c r="C30" s="37" t="s">
        <v>77</v>
      </c>
      <c r="D30" s="13" t="s">
        <v>66</v>
      </c>
      <c r="E30" s="38">
        <v>99</v>
      </c>
      <c r="F30" s="30">
        <f t="shared" si="0"/>
        <v>1.112998952499705</v>
      </c>
      <c r="G30" s="75">
        <v>77</v>
      </c>
      <c r="H30" s="78">
        <v>81</v>
      </c>
      <c r="I30" s="77" t="s">
        <v>167</v>
      </c>
      <c r="J30" s="75">
        <v>97</v>
      </c>
      <c r="K30" s="78">
        <v>103</v>
      </c>
      <c r="L30" s="76" t="s">
        <v>172</v>
      </c>
      <c r="M30" s="16">
        <f t="shared" si="1"/>
        <v>81</v>
      </c>
      <c r="N30" s="16">
        <f t="shared" si="2"/>
        <v>103</v>
      </c>
      <c r="O30" s="17">
        <f t="shared" si="3"/>
        <v>184</v>
      </c>
      <c r="P30" s="26">
        <v>21</v>
      </c>
      <c r="Q30" s="31">
        <f t="shared" si="4"/>
        <v>204.79180725994573</v>
      </c>
    </row>
    <row r="31" spans="1:17" ht="12.75">
      <c r="A31" s="12">
        <v>22</v>
      </c>
      <c r="B31" s="19" t="s">
        <v>34</v>
      </c>
      <c r="C31" s="37">
        <v>38071</v>
      </c>
      <c r="D31" s="13" t="s">
        <v>33</v>
      </c>
      <c r="E31" s="38">
        <v>89.2</v>
      </c>
      <c r="F31" s="30">
        <f t="shared" si="0"/>
        <v>1.1613552461888328</v>
      </c>
      <c r="G31" s="75">
        <v>70</v>
      </c>
      <c r="H31" s="78">
        <v>75</v>
      </c>
      <c r="I31" s="77" t="s">
        <v>165</v>
      </c>
      <c r="J31" s="75">
        <v>96</v>
      </c>
      <c r="K31" s="78">
        <v>101</v>
      </c>
      <c r="L31" s="76" t="s">
        <v>173</v>
      </c>
      <c r="M31" s="16">
        <f t="shared" si="1"/>
        <v>75</v>
      </c>
      <c r="N31" s="16">
        <f t="shared" si="2"/>
        <v>101</v>
      </c>
      <c r="O31" s="17">
        <f t="shared" si="3"/>
        <v>176</v>
      </c>
      <c r="P31" s="26">
        <v>22</v>
      </c>
      <c r="Q31" s="31">
        <f t="shared" si="4"/>
        <v>204.39852332923456</v>
      </c>
    </row>
    <row r="32" spans="1:17" ht="12.75">
      <c r="A32" s="12">
        <v>23</v>
      </c>
      <c r="B32" s="19" t="s">
        <v>113</v>
      </c>
      <c r="C32" s="84">
        <v>1999</v>
      </c>
      <c r="D32" s="13" t="s">
        <v>67</v>
      </c>
      <c r="E32" s="38">
        <v>66.2</v>
      </c>
      <c r="F32" s="30">
        <f t="shared" si="0"/>
        <v>1.3640306813748209</v>
      </c>
      <c r="G32" s="75">
        <v>60</v>
      </c>
      <c r="H32" s="76" t="s">
        <v>196</v>
      </c>
      <c r="I32" s="77" t="s">
        <v>191</v>
      </c>
      <c r="J32" s="75">
        <v>75</v>
      </c>
      <c r="K32" s="78">
        <v>80</v>
      </c>
      <c r="L32" s="78">
        <v>85</v>
      </c>
      <c r="M32" s="16">
        <f t="shared" si="1"/>
        <v>60</v>
      </c>
      <c r="N32" s="16">
        <f t="shared" si="2"/>
        <v>85</v>
      </c>
      <c r="O32" s="17">
        <f t="shared" si="3"/>
        <v>145</v>
      </c>
      <c r="P32" s="26">
        <v>23</v>
      </c>
      <c r="Q32" s="31">
        <f t="shared" si="4"/>
        <v>197.78444879934904</v>
      </c>
    </row>
    <row r="33" spans="1:17" ht="12.75">
      <c r="A33" s="12">
        <v>24</v>
      </c>
      <c r="B33" s="19" t="s">
        <v>72</v>
      </c>
      <c r="C33" s="37">
        <v>37834</v>
      </c>
      <c r="D33" s="13" t="s">
        <v>28</v>
      </c>
      <c r="E33" s="38">
        <v>53.7</v>
      </c>
      <c r="F33" s="30">
        <f t="shared" si="0"/>
        <v>1.580921629902184</v>
      </c>
      <c r="G33" s="75">
        <v>45</v>
      </c>
      <c r="H33" s="78">
        <v>48</v>
      </c>
      <c r="I33" s="79">
        <v>50</v>
      </c>
      <c r="J33" s="77" t="s">
        <v>159</v>
      </c>
      <c r="K33" s="78">
        <v>60</v>
      </c>
      <c r="L33" s="78">
        <v>66</v>
      </c>
      <c r="M33" s="16">
        <f t="shared" si="1"/>
        <v>50</v>
      </c>
      <c r="N33" s="16">
        <f t="shared" si="2"/>
        <v>66</v>
      </c>
      <c r="O33" s="17">
        <f t="shared" si="3"/>
        <v>116</v>
      </c>
      <c r="P33" s="26">
        <v>24</v>
      </c>
      <c r="Q33" s="31">
        <f t="shared" si="4"/>
        <v>183.38690906865335</v>
      </c>
    </row>
    <row r="34" spans="1:20" ht="12.75">
      <c r="A34" s="12">
        <v>25</v>
      </c>
      <c r="B34" s="19" t="s">
        <v>54</v>
      </c>
      <c r="C34" s="37">
        <v>38557</v>
      </c>
      <c r="D34" s="13" t="s">
        <v>65</v>
      </c>
      <c r="E34" s="38">
        <v>34.9</v>
      </c>
      <c r="F34" s="30">
        <f t="shared" si="0"/>
        <v>2.344249135966402</v>
      </c>
      <c r="G34" s="77" t="s">
        <v>145</v>
      </c>
      <c r="H34" s="78">
        <v>33</v>
      </c>
      <c r="I34" s="77" t="s">
        <v>147</v>
      </c>
      <c r="J34" s="75">
        <v>42</v>
      </c>
      <c r="K34" s="81">
        <v>45</v>
      </c>
      <c r="L34" s="76" t="s">
        <v>157</v>
      </c>
      <c r="M34" s="16">
        <f t="shared" si="1"/>
        <v>33</v>
      </c>
      <c r="N34" s="16">
        <f t="shared" si="2"/>
        <v>45</v>
      </c>
      <c r="O34" s="17">
        <f t="shared" si="3"/>
        <v>78</v>
      </c>
      <c r="P34" s="26">
        <v>25</v>
      </c>
      <c r="Q34" s="31">
        <f t="shared" si="4"/>
        <v>182.85143260537936</v>
      </c>
      <c r="T34" s="10"/>
    </row>
    <row r="35" spans="1:17" ht="12.75">
      <c r="A35" s="12">
        <v>26</v>
      </c>
      <c r="B35" s="19" t="s">
        <v>71</v>
      </c>
      <c r="C35" s="37">
        <v>37890</v>
      </c>
      <c r="D35" s="13" t="s">
        <v>68</v>
      </c>
      <c r="E35" s="38">
        <v>58.3</v>
      </c>
      <c r="F35" s="30">
        <f t="shared" si="0"/>
        <v>1.486823475088097</v>
      </c>
      <c r="G35" s="77" t="s">
        <v>164</v>
      </c>
      <c r="H35" s="76" t="s">
        <v>164</v>
      </c>
      <c r="I35" s="79">
        <v>53</v>
      </c>
      <c r="J35" s="75">
        <v>58</v>
      </c>
      <c r="K35" s="78">
        <v>64</v>
      </c>
      <c r="L35" s="76" t="s">
        <v>170</v>
      </c>
      <c r="M35" s="16">
        <f t="shared" si="1"/>
        <v>53</v>
      </c>
      <c r="N35" s="16">
        <f t="shared" si="2"/>
        <v>64</v>
      </c>
      <c r="O35" s="17">
        <f t="shared" si="3"/>
        <v>117</v>
      </c>
      <c r="P35" s="26">
        <v>26</v>
      </c>
      <c r="Q35" s="31">
        <f t="shared" si="4"/>
        <v>173.95834658530737</v>
      </c>
    </row>
    <row r="36" spans="1:17" ht="12.75">
      <c r="A36" s="12">
        <v>27</v>
      </c>
      <c r="B36" s="79" t="s">
        <v>190</v>
      </c>
      <c r="C36" s="37" t="s">
        <v>108</v>
      </c>
      <c r="D36" s="13" t="s">
        <v>256</v>
      </c>
      <c r="E36" s="38">
        <v>66.2</v>
      </c>
      <c r="F36" s="30">
        <f t="shared" si="0"/>
        <v>1.3640306813748209</v>
      </c>
      <c r="G36" s="75">
        <v>50</v>
      </c>
      <c r="H36" s="78">
        <v>53</v>
      </c>
      <c r="I36" s="79">
        <v>55</v>
      </c>
      <c r="J36" s="75">
        <v>63</v>
      </c>
      <c r="K36" s="81">
        <v>67</v>
      </c>
      <c r="L36" s="81">
        <v>70</v>
      </c>
      <c r="M36" s="16">
        <f t="shared" si="1"/>
        <v>55</v>
      </c>
      <c r="N36" s="16">
        <f t="shared" si="2"/>
        <v>70</v>
      </c>
      <c r="O36" s="17">
        <f t="shared" si="3"/>
        <v>125</v>
      </c>
      <c r="P36" s="26">
        <v>27</v>
      </c>
      <c r="Q36" s="31">
        <f t="shared" si="4"/>
        <v>170.50383517185261</v>
      </c>
    </row>
    <row r="37" spans="1:17" ht="12.75">
      <c r="A37" s="12">
        <v>28</v>
      </c>
      <c r="B37" s="19" t="s">
        <v>73</v>
      </c>
      <c r="C37" s="37">
        <v>38287</v>
      </c>
      <c r="D37" s="13" t="s">
        <v>256</v>
      </c>
      <c r="E37" s="38">
        <v>39.1</v>
      </c>
      <c r="F37" s="30">
        <f t="shared" si="0"/>
        <v>2.0882027915073875</v>
      </c>
      <c r="G37" s="75">
        <v>33</v>
      </c>
      <c r="H37" s="76" t="s">
        <v>153</v>
      </c>
      <c r="I37" s="79">
        <v>35</v>
      </c>
      <c r="J37" s="75">
        <v>40</v>
      </c>
      <c r="K37" s="78">
        <v>42</v>
      </c>
      <c r="L37" s="76" t="s">
        <v>168</v>
      </c>
      <c r="M37" s="16">
        <f t="shared" si="1"/>
        <v>35</v>
      </c>
      <c r="N37" s="16">
        <f t="shared" si="2"/>
        <v>42</v>
      </c>
      <c r="O37" s="17">
        <f t="shared" si="3"/>
        <v>77</v>
      </c>
      <c r="P37" s="26">
        <v>28</v>
      </c>
      <c r="Q37" s="31">
        <f t="shared" si="4"/>
        <v>160.79161494606885</v>
      </c>
    </row>
    <row r="38" spans="1:17" ht="12.75">
      <c r="A38" s="12">
        <v>29</v>
      </c>
      <c r="B38" s="19" t="s">
        <v>106</v>
      </c>
      <c r="C38" s="37" t="s">
        <v>109</v>
      </c>
      <c r="D38" s="13" t="s">
        <v>36</v>
      </c>
      <c r="E38" s="38">
        <v>104.2</v>
      </c>
      <c r="F38" s="30">
        <f t="shared" si="0"/>
        <v>1.0928293704456047</v>
      </c>
      <c r="G38" s="75">
        <v>58</v>
      </c>
      <c r="H38" s="78">
        <v>63</v>
      </c>
      <c r="I38" s="79">
        <v>66</v>
      </c>
      <c r="J38" s="75">
        <v>75</v>
      </c>
      <c r="K38" s="81">
        <v>80</v>
      </c>
      <c r="L38" s="76" t="s">
        <v>194</v>
      </c>
      <c r="M38" s="16">
        <f t="shared" si="1"/>
        <v>66</v>
      </c>
      <c r="N38" s="16">
        <f t="shared" si="2"/>
        <v>80</v>
      </c>
      <c r="O38" s="17">
        <f t="shared" si="3"/>
        <v>146</v>
      </c>
      <c r="P38" s="26">
        <v>29</v>
      </c>
      <c r="Q38" s="31">
        <f t="shared" si="4"/>
        <v>159.55308808505828</v>
      </c>
    </row>
    <row r="39" spans="1:17" ht="12.75">
      <c r="A39" s="12">
        <v>30</v>
      </c>
      <c r="B39" s="19" t="s">
        <v>105</v>
      </c>
      <c r="C39" s="37" t="s">
        <v>108</v>
      </c>
      <c r="D39" s="13" t="s">
        <v>78</v>
      </c>
      <c r="E39" s="38">
        <v>62.2</v>
      </c>
      <c r="F39" s="30">
        <f t="shared" si="0"/>
        <v>1.4210581760747354</v>
      </c>
      <c r="G39" s="75">
        <v>45</v>
      </c>
      <c r="H39" s="78">
        <v>48</v>
      </c>
      <c r="I39" s="77" t="s">
        <v>158</v>
      </c>
      <c r="J39" s="75">
        <v>60</v>
      </c>
      <c r="K39" s="81">
        <v>64</v>
      </c>
      <c r="L39" s="76" t="s">
        <v>196</v>
      </c>
      <c r="M39" s="16">
        <f t="shared" si="1"/>
        <v>48</v>
      </c>
      <c r="N39" s="16">
        <f t="shared" si="2"/>
        <v>64</v>
      </c>
      <c r="O39" s="17">
        <f t="shared" si="3"/>
        <v>112</v>
      </c>
      <c r="P39" s="26">
        <v>30</v>
      </c>
      <c r="Q39" s="31">
        <f t="shared" si="4"/>
        <v>159.15851572037036</v>
      </c>
    </row>
    <row r="40" spans="1:17" ht="12.75">
      <c r="A40" s="12">
        <v>31</v>
      </c>
      <c r="B40" s="19" t="s">
        <v>55</v>
      </c>
      <c r="C40" s="37" t="s">
        <v>62</v>
      </c>
      <c r="D40" s="13" t="s">
        <v>66</v>
      </c>
      <c r="E40" s="38">
        <v>31.7</v>
      </c>
      <c r="F40" s="30">
        <f t="shared" si="0"/>
        <v>2.602412269118578</v>
      </c>
      <c r="G40" s="75">
        <v>22</v>
      </c>
      <c r="H40" s="78">
        <v>25</v>
      </c>
      <c r="I40" s="79">
        <v>27</v>
      </c>
      <c r="J40" s="75">
        <v>30</v>
      </c>
      <c r="K40" s="81">
        <v>33</v>
      </c>
      <c r="L40" s="76" t="s">
        <v>153</v>
      </c>
      <c r="M40" s="16">
        <f t="shared" si="1"/>
        <v>27</v>
      </c>
      <c r="N40" s="16">
        <f t="shared" si="2"/>
        <v>33</v>
      </c>
      <c r="O40" s="17">
        <f t="shared" si="3"/>
        <v>60</v>
      </c>
      <c r="P40" s="26">
        <v>31</v>
      </c>
      <c r="Q40" s="31">
        <f t="shared" si="4"/>
        <v>156.14473614711466</v>
      </c>
    </row>
    <row r="41" spans="1:17" ht="12.75">
      <c r="A41" s="12">
        <v>32</v>
      </c>
      <c r="B41" s="19" t="s">
        <v>104</v>
      </c>
      <c r="C41" s="37" t="s">
        <v>92</v>
      </c>
      <c r="D41" s="13" t="s">
        <v>78</v>
      </c>
      <c r="E41" s="38">
        <v>116.7</v>
      </c>
      <c r="F41" s="30">
        <f t="shared" si="0"/>
        <v>1.05588810929831</v>
      </c>
      <c r="G41" s="75">
        <v>60</v>
      </c>
      <c r="H41" s="78">
        <v>65</v>
      </c>
      <c r="I41" s="77" t="s">
        <v>191</v>
      </c>
      <c r="J41" s="75">
        <v>80</v>
      </c>
      <c r="K41" s="76" t="s">
        <v>194</v>
      </c>
      <c r="L41" s="76" t="s">
        <v>194</v>
      </c>
      <c r="M41" s="16">
        <f t="shared" si="1"/>
        <v>65</v>
      </c>
      <c r="N41" s="16">
        <f t="shared" si="2"/>
        <v>80</v>
      </c>
      <c r="O41" s="17">
        <f t="shared" si="3"/>
        <v>145</v>
      </c>
      <c r="P41" s="26">
        <v>32</v>
      </c>
      <c r="Q41" s="31">
        <f t="shared" si="4"/>
        <v>153.10377584825494</v>
      </c>
    </row>
    <row r="42" spans="1:17" ht="12.75">
      <c r="A42" s="12">
        <v>33</v>
      </c>
      <c r="B42" s="19" t="s">
        <v>30</v>
      </c>
      <c r="C42" s="37">
        <v>38578</v>
      </c>
      <c r="D42" s="13" t="s">
        <v>28</v>
      </c>
      <c r="E42" s="38">
        <v>76.6</v>
      </c>
      <c r="F42" s="30">
        <f t="shared" si="0"/>
        <v>1.2516674964388985</v>
      </c>
      <c r="G42" s="75">
        <v>50</v>
      </c>
      <c r="H42" s="78">
        <v>54</v>
      </c>
      <c r="I42" s="77" t="s">
        <v>149</v>
      </c>
      <c r="J42" s="77" t="s">
        <v>159</v>
      </c>
      <c r="K42" s="76" t="s">
        <v>160</v>
      </c>
      <c r="L42" s="81">
        <v>64</v>
      </c>
      <c r="M42" s="16">
        <f t="shared" si="1"/>
        <v>54</v>
      </c>
      <c r="N42" s="16">
        <f t="shared" si="2"/>
        <v>64</v>
      </c>
      <c r="O42" s="17">
        <f t="shared" si="3"/>
        <v>118</v>
      </c>
      <c r="P42" s="26">
        <v>33</v>
      </c>
      <c r="Q42" s="31">
        <f t="shared" si="4"/>
        <v>147.69676457979003</v>
      </c>
    </row>
    <row r="43" spans="1:17" ht="12.75">
      <c r="A43" s="12">
        <v>34</v>
      </c>
      <c r="B43" s="19" t="s">
        <v>27</v>
      </c>
      <c r="C43" s="37">
        <v>39034</v>
      </c>
      <c r="D43" s="13" t="s">
        <v>28</v>
      </c>
      <c r="E43" s="38">
        <v>40.2</v>
      </c>
      <c r="F43" s="30">
        <f t="shared" si="0"/>
        <v>2.0326607168703528</v>
      </c>
      <c r="G43" s="75">
        <v>30</v>
      </c>
      <c r="H43" s="78">
        <v>32</v>
      </c>
      <c r="I43" s="77" t="s">
        <v>146</v>
      </c>
      <c r="J43" s="75">
        <v>40</v>
      </c>
      <c r="K43" s="76" t="s">
        <v>155</v>
      </c>
      <c r="L43" s="76" t="s">
        <v>155</v>
      </c>
      <c r="M43" s="16">
        <f t="shared" si="1"/>
        <v>32</v>
      </c>
      <c r="N43" s="16">
        <f t="shared" si="2"/>
        <v>40</v>
      </c>
      <c r="O43" s="17">
        <f t="shared" si="3"/>
        <v>72</v>
      </c>
      <c r="P43" s="26">
        <v>34</v>
      </c>
      <c r="Q43" s="31">
        <f t="shared" si="4"/>
        <v>146.3515716146654</v>
      </c>
    </row>
    <row r="44" spans="1:17" ht="12.75">
      <c r="A44" s="12">
        <v>35</v>
      </c>
      <c r="B44" s="19" t="s">
        <v>29</v>
      </c>
      <c r="C44" s="37">
        <v>38467</v>
      </c>
      <c r="D44" s="13" t="s">
        <v>28</v>
      </c>
      <c r="E44" s="38">
        <v>41.8</v>
      </c>
      <c r="F44" s="30">
        <f t="shared" si="0"/>
        <v>1.9586855063921762</v>
      </c>
      <c r="G44" s="77" t="s">
        <v>143</v>
      </c>
      <c r="H44" s="78">
        <v>30</v>
      </c>
      <c r="I44" s="79">
        <v>32</v>
      </c>
      <c r="J44" s="75">
        <v>40</v>
      </c>
      <c r="K44" s="76" t="s">
        <v>155</v>
      </c>
      <c r="L44" s="81">
        <v>42</v>
      </c>
      <c r="M44" s="16">
        <f t="shared" si="1"/>
        <v>32</v>
      </c>
      <c r="N44" s="16">
        <f t="shared" si="2"/>
        <v>42</v>
      </c>
      <c r="O44" s="17">
        <f t="shared" si="3"/>
        <v>74</v>
      </c>
      <c r="P44" s="26">
        <v>35</v>
      </c>
      <c r="Q44" s="31">
        <f t="shared" si="4"/>
        <v>144.94272747302105</v>
      </c>
    </row>
    <row r="45" spans="1:17" ht="12.75">
      <c r="A45" s="12">
        <v>36</v>
      </c>
      <c r="B45" s="19" t="s">
        <v>35</v>
      </c>
      <c r="C45" s="37">
        <v>37876</v>
      </c>
      <c r="D45" s="13" t="s">
        <v>36</v>
      </c>
      <c r="E45" s="38">
        <v>84.1</v>
      </c>
      <c r="F45" s="30">
        <f t="shared" si="0"/>
        <v>1.1933262097435862</v>
      </c>
      <c r="G45" s="75">
        <v>48</v>
      </c>
      <c r="H45" s="78">
        <v>50</v>
      </c>
      <c r="I45" s="77" t="s">
        <v>164</v>
      </c>
      <c r="J45" s="75">
        <v>70</v>
      </c>
      <c r="K45" s="76" t="s">
        <v>171</v>
      </c>
      <c r="L45" s="76" t="s">
        <v>171</v>
      </c>
      <c r="M45" s="16">
        <f t="shared" si="1"/>
        <v>50</v>
      </c>
      <c r="N45" s="16">
        <f t="shared" si="2"/>
        <v>70</v>
      </c>
      <c r="O45" s="17">
        <f t="shared" si="3"/>
        <v>120</v>
      </c>
      <c r="P45" s="26">
        <v>36</v>
      </c>
      <c r="Q45" s="31">
        <f t="shared" si="4"/>
        <v>143.19914516923035</v>
      </c>
    </row>
    <row r="46" spans="1:17" ht="12.75">
      <c r="A46" s="12">
        <v>37</v>
      </c>
      <c r="B46" s="19" t="s">
        <v>74</v>
      </c>
      <c r="C46" s="37" t="s">
        <v>76</v>
      </c>
      <c r="D46" s="13" t="s">
        <v>66</v>
      </c>
      <c r="E46" s="38">
        <v>41.3</v>
      </c>
      <c r="F46" s="30">
        <f t="shared" si="0"/>
        <v>1.980992238351432</v>
      </c>
      <c r="G46" s="75">
        <v>25</v>
      </c>
      <c r="H46" s="78">
        <v>30</v>
      </c>
      <c r="I46" s="77" t="s">
        <v>163</v>
      </c>
      <c r="J46" s="75">
        <v>35</v>
      </c>
      <c r="K46" s="78">
        <v>40</v>
      </c>
      <c r="L46" s="78">
        <v>42</v>
      </c>
      <c r="M46" s="16">
        <f t="shared" si="1"/>
        <v>30</v>
      </c>
      <c r="N46" s="16">
        <f t="shared" si="2"/>
        <v>42</v>
      </c>
      <c r="O46" s="17">
        <f t="shared" si="3"/>
        <v>72</v>
      </c>
      <c r="P46" s="26">
        <v>37</v>
      </c>
      <c r="Q46" s="31">
        <f t="shared" si="4"/>
        <v>142.63144116130312</v>
      </c>
    </row>
    <row r="47" spans="1:17" ht="12.75">
      <c r="A47" s="12">
        <v>38</v>
      </c>
      <c r="B47" s="19" t="s">
        <v>75</v>
      </c>
      <c r="C47" s="37" t="s">
        <v>77</v>
      </c>
      <c r="D47" s="13" t="s">
        <v>78</v>
      </c>
      <c r="E47" s="38">
        <v>60.9</v>
      </c>
      <c r="F47" s="30">
        <f t="shared" si="0"/>
        <v>1.4417501764193683</v>
      </c>
      <c r="G47" s="75">
        <v>34</v>
      </c>
      <c r="H47" s="78">
        <v>37</v>
      </c>
      <c r="I47" s="79">
        <v>40</v>
      </c>
      <c r="J47" s="75">
        <v>53</v>
      </c>
      <c r="K47" s="76" t="s">
        <v>169</v>
      </c>
      <c r="L47" s="78">
        <v>57</v>
      </c>
      <c r="M47" s="16">
        <f t="shared" si="1"/>
        <v>40</v>
      </c>
      <c r="N47" s="16">
        <f t="shared" si="2"/>
        <v>57</v>
      </c>
      <c r="O47" s="17">
        <f t="shared" si="3"/>
        <v>97</v>
      </c>
      <c r="P47" s="26">
        <v>38</v>
      </c>
      <c r="Q47" s="31">
        <f t="shared" si="4"/>
        <v>139.84976711267873</v>
      </c>
    </row>
    <row r="48" spans="1:17" ht="12.75">
      <c r="A48" s="12">
        <v>39</v>
      </c>
      <c r="B48" s="19" t="s">
        <v>57</v>
      </c>
      <c r="C48" s="37" t="s">
        <v>63</v>
      </c>
      <c r="D48" s="13" t="s">
        <v>66</v>
      </c>
      <c r="E48" s="38">
        <v>56.9</v>
      </c>
      <c r="F48" s="30">
        <f t="shared" si="0"/>
        <v>1.5133579613926853</v>
      </c>
      <c r="G48" s="75">
        <v>37</v>
      </c>
      <c r="H48" s="78">
        <v>40</v>
      </c>
      <c r="I48" s="77" t="s">
        <v>148</v>
      </c>
      <c r="J48" s="75">
        <v>45</v>
      </c>
      <c r="K48" s="76" t="s">
        <v>158</v>
      </c>
      <c r="L48" s="81">
        <v>50</v>
      </c>
      <c r="M48" s="16">
        <f t="shared" si="1"/>
        <v>40</v>
      </c>
      <c r="N48" s="16">
        <f t="shared" si="2"/>
        <v>50</v>
      </c>
      <c r="O48" s="17">
        <f t="shared" si="3"/>
        <v>90</v>
      </c>
      <c r="P48" s="26">
        <v>39</v>
      </c>
      <c r="Q48" s="31">
        <f t="shared" si="4"/>
        <v>136.20221652534167</v>
      </c>
    </row>
    <row r="49" spans="1:17" ht="12.75">
      <c r="A49" s="12">
        <v>40</v>
      </c>
      <c r="B49" s="19" t="s">
        <v>58</v>
      </c>
      <c r="C49" s="37" t="s">
        <v>63</v>
      </c>
      <c r="D49" s="13" t="s">
        <v>67</v>
      </c>
      <c r="E49" s="38">
        <v>44</v>
      </c>
      <c r="F49" s="30">
        <f t="shared" si="0"/>
        <v>1.8683684883217988</v>
      </c>
      <c r="G49" s="75">
        <v>28</v>
      </c>
      <c r="H49" s="76" t="s">
        <v>143</v>
      </c>
      <c r="I49" s="79">
        <v>31</v>
      </c>
      <c r="J49" s="75">
        <v>38</v>
      </c>
      <c r="K49" s="81">
        <v>40</v>
      </c>
      <c r="L49" s="76" t="s">
        <v>155</v>
      </c>
      <c r="M49" s="16">
        <f t="shared" si="1"/>
        <v>31</v>
      </c>
      <c r="N49" s="16">
        <f t="shared" si="2"/>
        <v>40</v>
      </c>
      <c r="O49" s="17">
        <f t="shared" si="3"/>
        <v>71</v>
      </c>
      <c r="P49" s="26">
        <v>40</v>
      </c>
      <c r="Q49" s="31">
        <f t="shared" si="4"/>
        <v>132.6541626708477</v>
      </c>
    </row>
    <row r="50" spans="1:17" ht="12.75">
      <c r="A50" s="12">
        <v>41</v>
      </c>
      <c r="B50" s="19" t="s">
        <v>56</v>
      </c>
      <c r="C50" s="37" t="s">
        <v>63</v>
      </c>
      <c r="D50" s="13" t="s">
        <v>67</v>
      </c>
      <c r="E50" s="38">
        <v>25.5</v>
      </c>
      <c r="F50" s="30">
        <f t="shared" si="0"/>
        <v>3.3708727270673005</v>
      </c>
      <c r="G50" s="75">
        <v>15</v>
      </c>
      <c r="H50" s="78">
        <v>16</v>
      </c>
      <c r="I50" s="79">
        <v>17</v>
      </c>
      <c r="J50" s="75">
        <v>22</v>
      </c>
      <c r="K50" s="76" t="s">
        <v>150</v>
      </c>
      <c r="L50" s="76" t="s">
        <v>151</v>
      </c>
      <c r="M50" s="16">
        <f t="shared" si="1"/>
        <v>17</v>
      </c>
      <c r="N50" s="16">
        <f t="shared" si="2"/>
        <v>22</v>
      </c>
      <c r="O50" s="17">
        <f t="shared" si="3"/>
        <v>39</v>
      </c>
      <c r="P50" s="26">
        <v>41</v>
      </c>
      <c r="Q50" s="31">
        <f t="shared" si="4"/>
        <v>131.46403635562473</v>
      </c>
    </row>
    <row r="51" spans="1:17" ht="12.75">
      <c r="A51" s="12">
        <v>42</v>
      </c>
      <c r="B51" s="19" t="s">
        <v>107</v>
      </c>
      <c r="C51" s="37">
        <v>37571</v>
      </c>
      <c r="D51" s="13" t="s">
        <v>68</v>
      </c>
      <c r="E51" s="38">
        <v>66.1</v>
      </c>
      <c r="F51" s="30">
        <f t="shared" si="0"/>
        <v>1.3653454429814427</v>
      </c>
      <c r="G51" s="75">
        <v>36</v>
      </c>
      <c r="H51" s="78">
        <v>40</v>
      </c>
      <c r="I51" s="77" t="s">
        <v>155</v>
      </c>
      <c r="J51" s="75">
        <v>44</v>
      </c>
      <c r="K51" s="81">
        <v>48</v>
      </c>
      <c r="L51" s="76" t="s">
        <v>158</v>
      </c>
      <c r="M51" s="16">
        <f t="shared" si="1"/>
        <v>40</v>
      </c>
      <c r="N51" s="16">
        <f t="shared" si="2"/>
        <v>48</v>
      </c>
      <c r="O51" s="17">
        <f t="shared" si="3"/>
        <v>88</v>
      </c>
      <c r="P51" s="26">
        <v>42</v>
      </c>
      <c r="Q51" s="31">
        <f t="shared" si="4"/>
        <v>120.15039898236695</v>
      </c>
    </row>
    <row r="52" spans="1:17" ht="12.75">
      <c r="A52" s="12">
        <v>43</v>
      </c>
      <c r="B52" s="19" t="s">
        <v>60</v>
      </c>
      <c r="C52" s="37" t="s">
        <v>63</v>
      </c>
      <c r="D52" s="13" t="s">
        <v>66</v>
      </c>
      <c r="E52" s="38">
        <v>62</v>
      </c>
      <c r="F52" s="30">
        <f t="shared" si="0"/>
        <v>1.4241671430352294</v>
      </c>
      <c r="G52" s="75">
        <v>32</v>
      </c>
      <c r="H52" s="78">
        <v>34</v>
      </c>
      <c r="I52" s="77" t="s">
        <v>147</v>
      </c>
      <c r="J52" s="75">
        <v>43</v>
      </c>
      <c r="K52" s="81">
        <v>45</v>
      </c>
      <c r="L52" s="76" t="s">
        <v>156</v>
      </c>
      <c r="M52" s="16">
        <f t="shared" si="1"/>
        <v>34</v>
      </c>
      <c r="N52" s="16">
        <f t="shared" si="2"/>
        <v>45</v>
      </c>
      <c r="O52" s="17">
        <f t="shared" si="3"/>
        <v>79</v>
      </c>
      <c r="P52" s="26">
        <v>43</v>
      </c>
      <c r="Q52" s="31">
        <f t="shared" si="4"/>
        <v>112.50920429978312</v>
      </c>
    </row>
    <row r="53" spans="1:17" ht="12.75">
      <c r="A53" s="12">
        <v>44</v>
      </c>
      <c r="B53" s="19" t="s">
        <v>140</v>
      </c>
      <c r="C53" s="37">
        <v>38571</v>
      </c>
      <c r="D53" s="13" t="s">
        <v>256</v>
      </c>
      <c r="E53" s="38">
        <v>44.7</v>
      </c>
      <c r="F53" s="30">
        <f t="shared" si="0"/>
        <v>1.8420601285661693</v>
      </c>
      <c r="G53" s="75">
        <v>22</v>
      </c>
      <c r="H53" s="78">
        <v>25</v>
      </c>
      <c r="I53" s="77" t="s">
        <v>142</v>
      </c>
      <c r="J53" s="75">
        <v>32</v>
      </c>
      <c r="K53" s="81">
        <v>34</v>
      </c>
      <c r="L53" s="81">
        <v>36</v>
      </c>
      <c r="M53" s="16">
        <f t="shared" si="1"/>
        <v>25</v>
      </c>
      <c r="N53" s="16">
        <f t="shared" si="2"/>
        <v>36</v>
      </c>
      <c r="O53" s="17">
        <f t="shared" si="3"/>
        <v>61</v>
      </c>
      <c r="P53" s="26">
        <v>44</v>
      </c>
      <c r="Q53" s="31">
        <f t="shared" si="4"/>
        <v>112.36566784253633</v>
      </c>
    </row>
    <row r="54" spans="1:17" ht="12.75">
      <c r="A54" s="12">
        <v>45</v>
      </c>
      <c r="B54" s="19" t="s">
        <v>61</v>
      </c>
      <c r="C54" s="37">
        <v>38387</v>
      </c>
      <c r="D54" s="13" t="s">
        <v>68</v>
      </c>
      <c r="E54" s="38">
        <v>55.8</v>
      </c>
      <c r="F54" s="30">
        <f t="shared" si="0"/>
        <v>1.5354400270321145</v>
      </c>
      <c r="G54" s="75">
        <v>29</v>
      </c>
      <c r="H54" s="78">
        <v>31</v>
      </c>
      <c r="I54" s="77" t="s">
        <v>145</v>
      </c>
      <c r="J54" s="75">
        <v>37</v>
      </c>
      <c r="K54" s="76" t="s">
        <v>154</v>
      </c>
      <c r="L54" s="76" t="s">
        <v>154</v>
      </c>
      <c r="M54" s="16">
        <f t="shared" si="1"/>
        <v>31</v>
      </c>
      <c r="N54" s="16">
        <f t="shared" si="2"/>
        <v>37</v>
      </c>
      <c r="O54" s="17">
        <f t="shared" si="3"/>
        <v>68</v>
      </c>
      <c r="P54" s="26">
        <v>45</v>
      </c>
      <c r="Q54" s="31">
        <f t="shared" si="4"/>
        <v>104.40992183818378</v>
      </c>
    </row>
    <row r="55" spans="1:17" ht="12.75">
      <c r="A55" s="12">
        <v>46</v>
      </c>
      <c r="B55" s="79" t="s">
        <v>161</v>
      </c>
      <c r="C55" s="37">
        <v>37798</v>
      </c>
      <c r="D55" s="13" t="s">
        <v>66</v>
      </c>
      <c r="E55" s="38">
        <v>42.7</v>
      </c>
      <c r="F55" s="30">
        <f t="shared" si="0"/>
        <v>1.9202569981584816</v>
      </c>
      <c r="G55" s="75">
        <v>14</v>
      </c>
      <c r="H55" s="78">
        <v>17</v>
      </c>
      <c r="I55" s="77" t="s">
        <v>162</v>
      </c>
      <c r="J55" s="75">
        <v>26</v>
      </c>
      <c r="K55" s="78">
        <v>30</v>
      </c>
      <c r="L55" s="76" t="s">
        <v>145</v>
      </c>
      <c r="M55" s="16">
        <f t="shared" si="1"/>
        <v>17</v>
      </c>
      <c r="N55" s="16">
        <f t="shared" si="2"/>
        <v>30</v>
      </c>
      <c r="O55" s="17">
        <f t="shared" si="3"/>
        <v>47</v>
      </c>
      <c r="P55" s="26">
        <v>46</v>
      </c>
      <c r="Q55" s="31">
        <f t="shared" si="4"/>
        <v>90.25207891344864</v>
      </c>
    </row>
    <row r="56" spans="1:17" ht="12.75">
      <c r="A56" s="12">
        <v>47</v>
      </c>
      <c r="B56" s="19" t="s">
        <v>139</v>
      </c>
      <c r="C56" s="37">
        <v>38448</v>
      </c>
      <c r="D56" s="13" t="s">
        <v>28</v>
      </c>
      <c r="E56" s="38">
        <v>42</v>
      </c>
      <c r="F56" s="30">
        <f t="shared" si="0"/>
        <v>1.9499582570915641</v>
      </c>
      <c r="G56" s="75">
        <v>21</v>
      </c>
      <c r="H56" s="76" t="s">
        <v>141</v>
      </c>
      <c r="I56" s="77" t="s">
        <v>141</v>
      </c>
      <c r="J56" s="75">
        <v>25</v>
      </c>
      <c r="K56" s="76" t="s">
        <v>152</v>
      </c>
      <c r="L56" s="76" t="s">
        <v>152</v>
      </c>
      <c r="M56" s="16">
        <f t="shared" si="1"/>
        <v>21</v>
      </c>
      <c r="N56" s="16">
        <f t="shared" si="2"/>
        <v>25</v>
      </c>
      <c r="O56" s="17">
        <f t="shared" si="3"/>
        <v>46</v>
      </c>
      <c r="P56" s="26">
        <v>47</v>
      </c>
      <c r="Q56" s="31">
        <f t="shared" si="4"/>
        <v>89.69807982621195</v>
      </c>
    </row>
    <row r="57" spans="1:17" ht="12.75">
      <c r="A57" s="62">
        <v>48</v>
      </c>
      <c r="B57" s="19" t="s">
        <v>59</v>
      </c>
      <c r="C57" s="37" t="s">
        <v>64</v>
      </c>
      <c r="D57" s="13" t="s">
        <v>65</v>
      </c>
      <c r="E57" s="38">
        <v>76</v>
      </c>
      <c r="F57" s="30">
        <f t="shared" si="0"/>
        <v>1.2570341409761863</v>
      </c>
      <c r="G57" s="75">
        <v>28</v>
      </c>
      <c r="H57" s="78">
        <v>30</v>
      </c>
      <c r="I57" s="77" t="s">
        <v>144</v>
      </c>
      <c r="J57" s="75">
        <v>32</v>
      </c>
      <c r="K57" s="81">
        <v>35</v>
      </c>
      <c r="L57" s="81">
        <v>38</v>
      </c>
      <c r="M57" s="16">
        <f t="shared" si="1"/>
        <v>30</v>
      </c>
      <c r="N57" s="16">
        <f t="shared" si="2"/>
        <v>38</v>
      </c>
      <c r="O57" s="17">
        <f t="shared" si="3"/>
        <v>68</v>
      </c>
      <c r="P57" s="26">
        <v>48</v>
      </c>
      <c r="Q57" s="31">
        <f t="shared" si="4"/>
        <v>85.47832158638067</v>
      </c>
    </row>
    <row r="58" spans="1:17" ht="12.75">
      <c r="A58" s="6"/>
      <c r="B58" s="6"/>
      <c r="C58" s="6"/>
      <c r="D58" s="24"/>
      <c r="E58" s="39"/>
      <c r="F58" s="28"/>
      <c r="G58" s="6"/>
      <c r="H58" s="23"/>
      <c r="I58" s="24"/>
      <c r="J58" s="6"/>
      <c r="K58" s="23"/>
      <c r="L58" s="25"/>
      <c r="M58" s="29"/>
      <c r="N58" s="29"/>
      <c r="O58" s="29"/>
      <c r="P58" s="22"/>
      <c r="Q58" s="7"/>
    </row>
    <row r="59" spans="2:14" ht="12.75">
      <c r="B59" s="65" t="s">
        <v>134</v>
      </c>
      <c r="C59" s="34"/>
      <c r="D59" s="36"/>
      <c r="E59" s="116" t="s">
        <v>10</v>
      </c>
      <c r="F59" s="116"/>
      <c r="G59" s="34" t="s">
        <v>130</v>
      </c>
      <c r="H59" s="34"/>
      <c r="I59" s="35"/>
      <c r="J59" s="2"/>
      <c r="K59" s="117" t="s">
        <v>9</v>
      </c>
      <c r="L59" s="117"/>
      <c r="M59" s="33" t="s">
        <v>128</v>
      </c>
      <c r="N59" s="9"/>
    </row>
    <row r="60" spans="2:14" ht="12.75">
      <c r="B60" s="1"/>
      <c r="C60" s="34"/>
      <c r="D60" s="36"/>
      <c r="E60" s="49"/>
      <c r="F60" s="49"/>
      <c r="G60" s="34" t="s">
        <v>133</v>
      </c>
      <c r="H60" s="34"/>
      <c r="I60" s="35"/>
      <c r="J60" s="2"/>
      <c r="K60" s="21"/>
      <c r="L60" s="11" t="s">
        <v>17</v>
      </c>
      <c r="M60" s="33" t="s">
        <v>44</v>
      </c>
      <c r="N60" s="9"/>
    </row>
    <row r="61" spans="2:14" ht="12.75">
      <c r="B61" s="1"/>
      <c r="C61" s="34"/>
      <c r="D61" s="36"/>
      <c r="E61" s="49"/>
      <c r="F61" s="49"/>
      <c r="G61" s="34" t="s">
        <v>129</v>
      </c>
      <c r="H61" s="34"/>
      <c r="I61" s="35"/>
      <c r="J61" s="2"/>
      <c r="K61" s="21"/>
      <c r="L61" s="11"/>
      <c r="M61" s="33"/>
      <c r="N61" s="9"/>
    </row>
    <row r="62" spans="2:14" ht="12.75">
      <c r="B62" s="1"/>
      <c r="C62" s="34"/>
      <c r="D62" s="36"/>
      <c r="E62" s="49"/>
      <c r="F62" s="49"/>
      <c r="G62" s="34"/>
      <c r="H62" s="34"/>
      <c r="I62" s="35"/>
      <c r="J62" s="2"/>
      <c r="K62" s="21"/>
      <c r="L62" s="11"/>
      <c r="M62" s="33"/>
      <c r="N62" s="9"/>
    </row>
    <row r="63" spans="2:14" ht="12.75">
      <c r="B63" s="1"/>
      <c r="C63" s="34"/>
      <c r="D63" s="36"/>
      <c r="E63" s="49"/>
      <c r="F63" s="49"/>
      <c r="G63" s="34"/>
      <c r="H63" s="34"/>
      <c r="I63" s="35"/>
      <c r="J63" s="2"/>
      <c r="K63" s="21"/>
      <c r="L63" s="11"/>
      <c r="M63" s="33"/>
      <c r="N63" s="9"/>
    </row>
    <row r="64" spans="2:14" ht="12.75">
      <c r="B64" s="1"/>
      <c r="C64" s="34"/>
      <c r="D64" s="36"/>
      <c r="E64" s="49"/>
      <c r="F64" s="51"/>
      <c r="G64" s="34"/>
      <c r="H64" s="34"/>
      <c r="I64" s="35"/>
      <c r="J64" s="2"/>
      <c r="K64" s="21"/>
      <c r="L64" s="11"/>
      <c r="M64" s="33"/>
      <c r="N64" s="9"/>
    </row>
    <row r="65" spans="2:14" ht="12.75">
      <c r="B65" s="1"/>
      <c r="C65" s="34"/>
      <c r="D65" s="36"/>
      <c r="E65" s="49"/>
      <c r="F65" s="49"/>
      <c r="G65" s="34"/>
      <c r="H65" s="34"/>
      <c r="I65" s="35"/>
      <c r="J65" s="2"/>
      <c r="K65" s="21"/>
      <c r="L65" s="11"/>
      <c r="M65" s="33"/>
      <c r="N65" s="9"/>
    </row>
    <row r="66" spans="2:14" ht="12.75">
      <c r="B66" s="1"/>
      <c r="C66" s="34"/>
      <c r="D66" s="36"/>
      <c r="E66" s="49"/>
      <c r="F66" s="49"/>
      <c r="G66" s="34"/>
      <c r="H66" s="34"/>
      <c r="I66" s="35"/>
      <c r="J66" s="2"/>
      <c r="K66" s="21"/>
      <c r="L66" s="21"/>
      <c r="M66" s="33"/>
      <c r="N66" s="9"/>
    </row>
    <row r="67" spans="2:14" ht="12.75">
      <c r="B67" s="6"/>
      <c r="C67" s="34"/>
      <c r="D67" s="36"/>
      <c r="E67" s="40"/>
      <c r="F67" s="3"/>
      <c r="G67" s="34"/>
      <c r="H67" s="34"/>
      <c r="I67" s="35"/>
      <c r="J67" s="2"/>
      <c r="K67" s="35"/>
      <c r="L67" s="11"/>
      <c r="M67" s="33"/>
      <c r="N67" s="18"/>
    </row>
    <row r="68" spans="1:5" ht="12.75">
      <c r="A68" s="1"/>
      <c r="B68" s="6"/>
      <c r="C68" s="7"/>
      <c r="D68" s="42"/>
      <c r="E68" s="43"/>
    </row>
    <row r="69" spans="1:5" ht="12.75">
      <c r="A69" s="1"/>
      <c r="B69" s="6"/>
      <c r="C69" s="7"/>
      <c r="D69" s="42"/>
      <c r="E69" s="43"/>
    </row>
    <row r="70" spans="1:5" ht="12.75">
      <c r="A70" s="1"/>
      <c r="B70" s="6"/>
      <c r="C70" s="7"/>
      <c r="D70" s="42"/>
      <c r="E70" s="43"/>
    </row>
    <row r="71" spans="1:5" ht="12.75">
      <c r="A71" s="1"/>
      <c r="B71" s="6"/>
      <c r="C71" s="7"/>
      <c r="D71" s="42"/>
      <c r="E71" s="43"/>
    </row>
    <row r="72" spans="1:5" ht="12.75">
      <c r="A72" s="1"/>
      <c r="B72" s="6"/>
      <c r="C72" s="7"/>
      <c r="D72" s="42"/>
      <c r="E72" s="43"/>
    </row>
    <row r="73" spans="1:5" ht="12.75">
      <c r="A73" s="1"/>
      <c r="B73" s="6"/>
      <c r="C73" s="7"/>
      <c r="D73" s="42"/>
      <c r="E73" s="43"/>
    </row>
    <row r="74" spans="1:5" ht="12.75">
      <c r="A74" s="1"/>
      <c r="B74" s="6"/>
      <c r="C74" s="7"/>
      <c r="D74" s="42"/>
      <c r="E74" s="43"/>
    </row>
    <row r="75" spans="1:5" ht="12.75">
      <c r="A75" s="1"/>
      <c r="B75" s="6"/>
      <c r="C75" s="7"/>
      <c r="D75" s="42"/>
      <c r="E75" s="43"/>
    </row>
    <row r="76" spans="1:5" ht="12.75">
      <c r="A76" s="1"/>
      <c r="B76" s="6"/>
      <c r="C76" s="7"/>
      <c r="D76" s="42"/>
      <c r="E76" s="43"/>
    </row>
    <row r="77" spans="1:5" ht="12.75">
      <c r="A77" s="1"/>
      <c r="B77" s="24"/>
      <c r="C77" s="7"/>
      <c r="D77" s="42"/>
      <c r="E77" s="43"/>
    </row>
    <row r="78" spans="1:5" ht="12.75">
      <c r="A78" s="1"/>
      <c r="B78" s="6"/>
      <c r="C78" s="7"/>
      <c r="D78" s="42"/>
      <c r="E78" s="43"/>
    </row>
    <row r="79" spans="1:5" ht="12.75">
      <c r="A79" s="1"/>
      <c r="B79" s="6"/>
      <c r="C79" s="7"/>
      <c r="D79" s="42"/>
      <c r="E79" s="43"/>
    </row>
    <row r="80" spans="1:5" ht="12.75">
      <c r="A80" s="1"/>
      <c r="B80" s="6"/>
      <c r="C80" s="7"/>
      <c r="D80" s="42"/>
      <c r="E80" s="43"/>
    </row>
    <row r="81" spans="1:5" ht="12.75">
      <c r="A81" s="1"/>
      <c r="B81" s="6"/>
      <c r="C81" s="7"/>
      <c r="D81" s="42"/>
      <c r="E81" s="43"/>
    </row>
    <row r="82" spans="1:5" ht="12.75">
      <c r="A82" s="1"/>
      <c r="B82" s="27"/>
      <c r="C82" s="7"/>
      <c r="D82" s="42"/>
      <c r="E82" s="43"/>
    </row>
    <row r="83" spans="1:5" ht="12.75">
      <c r="A83" s="1"/>
      <c r="B83" s="6"/>
      <c r="C83" s="7"/>
      <c r="D83" s="42"/>
      <c r="E83" s="43"/>
    </row>
    <row r="84" spans="1:5" ht="12.75">
      <c r="A84" s="1"/>
      <c r="B84" s="6"/>
      <c r="C84" s="7"/>
      <c r="D84" s="42"/>
      <c r="E84" s="43"/>
    </row>
    <row r="85" spans="1:5" ht="12.75">
      <c r="A85" s="1"/>
      <c r="B85" s="6"/>
      <c r="C85" s="7"/>
      <c r="D85" s="42"/>
      <c r="E85" s="43"/>
    </row>
    <row r="86" spans="1:5" ht="12.75">
      <c r="A86" s="1"/>
      <c r="B86" s="6"/>
      <c r="C86" s="7"/>
      <c r="D86" s="42"/>
      <c r="E86" s="43"/>
    </row>
    <row r="87" spans="1:5" ht="12.75">
      <c r="A87" s="1"/>
      <c r="B87" s="6"/>
      <c r="C87" s="7"/>
      <c r="D87" s="42"/>
      <c r="E87" s="43"/>
    </row>
    <row r="88" spans="1:5" ht="12.75">
      <c r="A88" s="1"/>
      <c r="B88" s="6"/>
      <c r="C88" s="7"/>
      <c r="D88" s="42"/>
      <c r="E88" s="43"/>
    </row>
    <row r="89" spans="1:5" ht="12.75">
      <c r="A89" s="1"/>
      <c r="B89" s="6"/>
      <c r="C89" s="7"/>
      <c r="D89" s="42"/>
      <c r="E89" s="43"/>
    </row>
    <row r="90" spans="1:5" ht="12.75">
      <c r="A90" s="1"/>
      <c r="B90" s="6"/>
      <c r="C90" s="7"/>
      <c r="D90" s="42"/>
      <c r="E90" s="43"/>
    </row>
    <row r="91" spans="1:5" ht="12.75">
      <c r="A91" s="1"/>
      <c r="B91" s="6"/>
      <c r="C91" s="7"/>
      <c r="D91" s="42"/>
      <c r="E91" s="43"/>
    </row>
  </sheetData>
  <sheetProtection/>
  <mergeCells count="21">
    <mergeCell ref="Q8:Q9"/>
    <mergeCell ref="G8:I8"/>
    <mergeCell ref="J8:L8"/>
    <mergeCell ref="M8:M9"/>
    <mergeCell ref="N8:N9"/>
    <mergeCell ref="O8:O9"/>
    <mergeCell ref="P8:P9"/>
    <mergeCell ref="E8:E9"/>
    <mergeCell ref="F8:F9"/>
    <mergeCell ref="E59:F59"/>
    <mergeCell ref="K59:L59"/>
    <mergeCell ref="A8:A9"/>
    <mergeCell ref="B8:B9"/>
    <mergeCell ref="C8:C9"/>
    <mergeCell ref="D8:D9"/>
    <mergeCell ref="A1:Q1"/>
    <mergeCell ref="A2:Q2"/>
    <mergeCell ref="A3:Q3"/>
    <mergeCell ref="A7:F7"/>
    <mergeCell ref="G7:L7"/>
    <mergeCell ref="M7:Q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421875" style="0" customWidth="1"/>
    <col min="2" max="2" width="22.00390625" style="0" customWidth="1"/>
    <col min="3" max="4" width="10.00390625" style="0" customWidth="1"/>
    <col min="5" max="5" width="6.57421875" style="41" customWidth="1"/>
    <col min="6" max="6" width="6.28125" style="0" customWidth="1"/>
    <col min="7" max="12" width="4.7109375" style="0" customWidth="1"/>
    <col min="13" max="13" width="3.8515625" style="0" customWidth="1"/>
    <col min="14" max="14" width="4.00390625" style="0" customWidth="1"/>
    <col min="15" max="15" width="5.28125" style="0" customWidth="1"/>
    <col min="16" max="16" width="4.00390625" style="15" customWidth="1"/>
    <col min="17" max="17" width="6.421875" style="0" customWidth="1"/>
  </cols>
  <sheetData>
    <row r="1" spans="1:17" ht="18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5.75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7.25" customHeight="1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2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1" ht="12.75">
      <c r="B5" s="5"/>
      <c r="C5" s="34"/>
      <c r="D5" s="87"/>
      <c r="E5" s="88" t="s">
        <v>218</v>
      </c>
      <c r="F5" s="5"/>
      <c r="G5" s="50"/>
      <c r="H5" s="8"/>
      <c r="J5" s="2"/>
      <c r="K5" s="2"/>
    </row>
    <row r="6" spans="1:11" ht="12.75">
      <c r="A6" s="1"/>
      <c r="B6" s="32"/>
      <c r="D6" s="10"/>
      <c r="E6" s="40"/>
      <c r="F6" s="3"/>
      <c r="G6" s="11"/>
      <c r="H6" s="8"/>
      <c r="J6" s="2"/>
      <c r="K6" s="2"/>
    </row>
    <row r="7" spans="1:17" ht="12.75">
      <c r="A7" s="123" t="s">
        <v>0</v>
      </c>
      <c r="B7" s="123"/>
      <c r="C7" s="123"/>
      <c r="D7" s="123"/>
      <c r="E7" s="123"/>
      <c r="F7" s="123"/>
      <c r="G7" s="123" t="s">
        <v>1</v>
      </c>
      <c r="H7" s="123"/>
      <c r="I7" s="123"/>
      <c r="J7" s="123"/>
      <c r="K7" s="123"/>
      <c r="L7" s="123"/>
      <c r="M7" s="123" t="s">
        <v>2</v>
      </c>
      <c r="N7" s="123"/>
      <c r="O7" s="123"/>
      <c r="P7" s="123"/>
      <c r="Q7" s="123"/>
    </row>
    <row r="8" spans="1:17" ht="12" customHeight="1">
      <c r="A8" s="118" t="s">
        <v>18</v>
      </c>
      <c r="B8" s="118" t="s">
        <v>3</v>
      </c>
      <c r="C8" s="118" t="s">
        <v>19</v>
      </c>
      <c r="D8" s="118" t="s">
        <v>4</v>
      </c>
      <c r="E8" s="119" t="s">
        <v>5</v>
      </c>
      <c r="F8" s="120" t="s">
        <v>13</v>
      </c>
      <c r="G8" s="109" t="s">
        <v>6</v>
      </c>
      <c r="H8" s="109"/>
      <c r="I8" s="109"/>
      <c r="J8" s="109" t="s">
        <v>7</v>
      </c>
      <c r="K8" s="109"/>
      <c r="L8" s="109"/>
      <c r="M8" s="109" t="s">
        <v>137</v>
      </c>
      <c r="N8" s="109" t="s">
        <v>138</v>
      </c>
      <c r="O8" s="109" t="s">
        <v>16</v>
      </c>
      <c r="P8" s="121" t="s">
        <v>12</v>
      </c>
      <c r="Q8" s="122" t="s">
        <v>8</v>
      </c>
    </row>
    <row r="9" spans="1:17" ht="12.75">
      <c r="A9" s="118"/>
      <c r="B9" s="118"/>
      <c r="C9" s="118"/>
      <c r="D9" s="118"/>
      <c r="E9" s="119"/>
      <c r="F9" s="120"/>
      <c r="G9" s="47">
        <v>1</v>
      </c>
      <c r="H9" s="47">
        <v>2</v>
      </c>
      <c r="I9" s="47">
        <v>3</v>
      </c>
      <c r="J9" s="47">
        <v>1</v>
      </c>
      <c r="K9" s="47">
        <v>2</v>
      </c>
      <c r="L9" s="47">
        <v>3</v>
      </c>
      <c r="M9" s="109"/>
      <c r="N9" s="109"/>
      <c r="O9" s="109"/>
      <c r="P9" s="121"/>
      <c r="Q9" s="122"/>
    </row>
    <row r="10" spans="1:17" ht="12.75">
      <c r="A10" s="12">
        <v>29</v>
      </c>
      <c r="B10" s="19" t="s">
        <v>85</v>
      </c>
      <c r="C10" s="37">
        <v>37802</v>
      </c>
      <c r="D10" s="13" t="s">
        <v>65</v>
      </c>
      <c r="E10" s="38">
        <v>53.5</v>
      </c>
      <c r="F10" s="30">
        <f aca="true" t="shared" si="0" ref="F10:F31">POWER(10,(0.783497476*(LOG10(E10/153.655)*LOG10(E10/153.655))))</f>
        <v>1.4604545484280793</v>
      </c>
      <c r="G10" s="75">
        <v>50</v>
      </c>
      <c r="H10" s="78">
        <v>53</v>
      </c>
      <c r="I10" s="79">
        <v>55</v>
      </c>
      <c r="J10" s="75">
        <v>68</v>
      </c>
      <c r="K10" s="78">
        <v>74</v>
      </c>
      <c r="L10" s="78">
        <v>76</v>
      </c>
      <c r="M10" s="16">
        <f aca="true" t="shared" si="1" ref="M10:M31">MAX(G10:I10)</f>
        <v>55</v>
      </c>
      <c r="N10" s="16">
        <f aca="true" t="shared" si="2" ref="N10:N31">MAX(J10:L10)</f>
        <v>76</v>
      </c>
      <c r="O10" s="17">
        <f aca="true" t="shared" si="3" ref="O10:O31">M10+N10</f>
        <v>131</v>
      </c>
      <c r="P10" s="26">
        <v>1</v>
      </c>
      <c r="Q10" s="31">
        <f aca="true" t="shared" si="4" ref="Q10:Q31">O10*F10</f>
        <v>191.3195458440784</v>
      </c>
    </row>
    <row r="11" spans="1:17" ht="12.75">
      <c r="A11" s="12">
        <v>33</v>
      </c>
      <c r="B11" s="19" t="s">
        <v>88</v>
      </c>
      <c r="C11" s="37">
        <v>36864</v>
      </c>
      <c r="D11" s="13" t="s">
        <v>68</v>
      </c>
      <c r="E11" s="38">
        <v>77</v>
      </c>
      <c r="F11" s="30">
        <f t="shared" si="0"/>
        <v>1.176362272190486</v>
      </c>
      <c r="G11" s="75">
        <v>58</v>
      </c>
      <c r="H11" s="78">
        <v>63</v>
      </c>
      <c r="I11" s="79">
        <v>65</v>
      </c>
      <c r="J11" s="75">
        <v>75</v>
      </c>
      <c r="K11" s="81">
        <v>81</v>
      </c>
      <c r="L11" s="76" t="s">
        <v>167</v>
      </c>
      <c r="M11" s="16">
        <f t="shared" si="1"/>
        <v>65</v>
      </c>
      <c r="N11" s="16">
        <f t="shared" si="2"/>
        <v>81</v>
      </c>
      <c r="O11" s="17">
        <f t="shared" si="3"/>
        <v>146</v>
      </c>
      <c r="P11" s="26">
        <v>2</v>
      </c>
      <c r="Q11" s="31">
        <f t="shared" si="4"/>
        <v>171.74889173981097</v>
      </c>
    </row>
    <row r="12" spans="1:17" ht="12.75">
      <c r="A12" s="12">
        <v>49</v>
      </c>
      <c r="B12" s="19" t="s">
        <v>86</v>
      </c>
      <c r="C12" s="37">
        <v>36574</v>
      </c>
      <c r="D12" s="13" t="s">
        <v>256</v>
      </c>
      <c r="E12" s="38">
        <v>54.8</v>
      </c>
      <c r="F12" s="30">
        <f t="shared" si="0"/>
        <v>1.4357768487925893</v>
      </c>
      <c r="G12" s="75">
        <v>50</v>
      </c>
      <c r="H12" s="78">
        <v>52</v>
      </c>
      <c r="I12" s="77" t="s">
        <v>180</v>
      </c>
      <c r="J12" s="75">
        <v>63</v>
      </c>
      <c r="K12" s="78">
        <v>65</v>
      </c>
      <c r="L12" s="78">
        <v>67</v>
      </c>
      <c r="M12" s="16">
        <f t="shared" si="1"/>
        <v>52</v>
      </c>
      <c r="N12" s="16">
        <f t="shared" si="2"/>
        <v>67</v>
      </c>
      <c r="O12" s="17">
        <f t="shared" si="3"/>
        <v>119</v>
      </c>
      <c r="P12" s="26">
        <v>3</v>
      </c>
      <c r="Q12" s="31">
        <f t="shared" si="4"/>
        <v>170.85744500631813</v>
      </c>
    </row>
    <row r="13" spans="1:17" ht="12.75">
      <c r="A13" s="12">
        <v>27</v>
      </c>
      <c r="B13" s="19" t="s">
        <v>87</v>
      </c>
      <c r="C13" s="37">
        <v>37380</v>
      </c>
      <c r="D13" s="13" t="s">
        <v>46</v>
      </c>
      <c r="E13" s="38">
        <v>64</v>
      </c>
      <c r="F13" s="30">
        <f t="shared" si="0"/>
        <v>1.2982415635125883</v>
      </c>
      <c r="G13" s="75">
        <v>53</v>
      </c>
      <c r="H13" s="78">
        <v>56</v>
      </c>
      <c r="I13" s="77" t="s">
        <v>184</v>
      </c>
      <c r="J13" s="75">
        <v>67</v>
      </c>
      <c r="K13" s="76" t="s">
        <v>189</v>
      </c>
      <c r="L13" s="76" t="s">
        <v>189</v>
      </c>
      <c r="M13" s="16">
        <f t="shared" si="1"/>
        <v>56</v>
      </c>
      <c r="N13" s="16">
        <f t="shared" si="2"/>
        <v>67</v>
      </c>
      <c r="O13" s="17">
        <f t="shared" si="3"/>
        <v>123</v>
      </c>
      <c r="P13" s="26">
        <v>4</v>
      </c>
      <c r="Q13" s="31">
        <f t="shared" si="4"/>
        <v>159.68371231204836</v>
      </c>
    </row>
    <row r="14" spans="1:17" ht="12.75">
      <c r="A14" s="12">
        <v>28</v>
      </c>
      <c r="B14" s="79" t="s">
        <v>187</v>
      </c>
      <c r="C14" s="37">
        <v>37433</v>
      </c>
      <c r="D14" s="13" t="s">
        <v>31</v>
      </c>
      <c r="E14" s="38">
        <v>63.8</v>
      </c>
      <c r="F14" s="30">
        <f t="shared" si="0"/>
        <v>1.3006700534438091</v>
      </c>
      <c r="G14" s="75">
        <v>50</v>
      </c>
      <c r="H14" s="78">
        <v>53</v>
      </c>
      <c r="I14" s="77" t="s">
        <v>181</v>
      </c>
      <c r="J14" s="75">
        <v>60</v>
      </c>
      <c r="K14" s="76" t="s">
        <v>188</v>
      </c>
      <c r="L14" s="76" t="s">
        <v>188</v>
      </c>
      <c r="M14" s="16">
        <f t="shared" si="1"/>
        <v>53</v>
      </c>
      <c r="N14" s="16">
        <f t="shared" si="2"/>
        <v>60</v>
      </c>
      <c r="O14" s="17">
        <f t="shared" si="3"/>
        <v>113</v>
      </c>
      <c r="P14" s="26">
        <v>5</v>
      </c>
      <c r="Q14" s="31">
        <f t="shared" si="4"/>
        <v>146.97571603915043</v>
      </c>
    </row>
    <row r="15" spans="1:17" ht="12.75">
      <c r="A15" s="12">
        <v>45</v>
      </c>
      <c r="B15" s="19" t="s">
        <v>93</v>
      </c>
      <c r="C15" s="64" t="s">
        <v>94</v>
      </c>
      <c r="D15" s="13" t="s">
        <v>67</v>
      </c>
      <c r="E15" s="38">
        <v>56.5</v>
      </c>
      <c r="F15" s="30">
        <f t="shared" si="0"/>
        <v>1.4057739532684401</v>
      </c>
      <c r="G15" s="75">
        <v>40</v>
      </c>
      <c r="H15" s="78">
        <v>43</v>
      </c>
      <c r="I15" s="79">
        <v>45</v>
      </c>
      <c r="J15" s="75">
        <v>50</v>
      </c>
      <c r="K15" s="81">
        <v>53</v>
      </c>
      <c r="L15" s="78">
        <v>55</v>
      </c>
      <c r="M15" s="16">
        <f t="shared" si="1"/>
        <v>45</v>
      </c>
      <c r="N15" s="16">
        <f t="shared" si="2"/>
        <v>55</v>
      </c>
      <c r="O15" s="17">
        <f t="shared" si="3"/>
        <v>100</v>
      </c>
      <c r="P15" s="26">
        <v>6</v>
      </c>
      <c r="Q15" s="31">
        <f t="shared" si="4"/>
        <v>140.577395326844</v>
      </c>
    </row>
    <row r="16" spans="1:17" ht="12.75">
      <c r="A16" s="12">
        <v>52</v>
      </c>
      <c r="B16" s="19" t="s">
        <v>44</v>
      </c>
      <c r="C16" s="37">
        <v>37848</v>
      </c>
      <c r="D16" s="13" t="s">
        <v>28</v>
      </c>
      <c r="E16" s="38">
        <v>47.8</v>
      </c>
      <c r="F16" s="30">
        <f t="shared" si="0"/>
        <v>1.5903460577149402</v>
      </c>
      <c r="G16" s="75">
        <v>35</v>
      </c>
      <c r="H16" s="78">
        <v>37</v>
      </c>
      <c r="I16" s="79">
        <v>39</v>
      </c>
      <c r="J16" s="75">
        <v>43</v>
      </c>
      <c r="K16" s="76" t="s">
        <v>185</v>
      </c>
      <c r="L16" s="76" t="s">
        <v>185</v>
      </c>
      <c r="M16" s="16">
        <f t="shared" si="1"/>
        <v>39</v>
      </c>
      <c r="N16" s="16">
        <f t="shared" si="2"/>
        <v>43</v>
      </c>
      <c r="O16" s="17">
        <f t="shared" si="3"/>
        <v>82</v>
      </c>
      <c r="P16" s="26">
        <v>7</v>
      </c>
      <c r="Q16" s="31">
        <f t="shared" si="4"/>
        <v>130.4083767326251</v>
      </c>
    </row>
    <row r="17" spans="1:17" ht="12.75">
      <c r="A17" s="12">
        <v>53</v>
      </c>
      <c r="B17" s="19" t="s">
        <v>48</v>
      </c>
      <c r="C17" s="37">
        <v>38368</v>
      </c>
      <c r="D17" s="20" t="s">
        <v>46</v>
      </c>
      <c r="E17" s="38">
        <v>59.7</v>
      </c>
      <c r="F17" s="30">
        <f t="shared" si="0"/>
        <v>1.3554200607383866</v>
      </c>
      <c r="G17" s="75">
        <v>36</v>
      </c>
      <c r="H17" s="78">
        <v>40</v>
      </c>
      <c r="I17" s="77" t="s">
        <v>155</v>
      </c>
      <c r="J17" s="75">
        <v>51</v>
      </c>
      <c r="K17" s="78">
        <v>54</v>
      </c>
      <c r="L17" s="76" t="s">
        <v>181</v>
      </c>
      <c r="M17" s="16">
        <f t="shared" si="1"/>
        <v>40</v>
      </c>
      <c r="N17" s="16">
        <f t="shared" si="2"/>
        <v>54</v>
      </c>
      <c r="O17" s="17">
        <f t="shared" si="3"/>
        <v>94</v>
      </c>
      <c r="P17" s="26">
        <v>8</v>
      </c>
      <c r="Q17" s="31">
        <f t="shared" si="4"/>
        <v>127.40948570940834</v>
      </c>
    </row>
    <row r="18" spans="1:17" ht="12.75">
      <c r="A18" s="12">
        <v>57</v>
      </c>
      <c r="B18" s="19" t="s">
        <v>80</v>
      </c>
      <c r="C18" s="37">
        <v>38807</v>
      </c>
      <c r="D18" s="20" t="s">
        <v>31</v>
      </c>
      <c r="E18" s="38">
        <v>62</v>
      </c>
      <c r="F18" s="30">
        <f t="shared" si="0"/>
        <v>1.3234963075548767</v>
      </c>
      <c r="G18" s="75">
        <v>38</v>
      </c>
      <c r="H18" s="76" t="s">
        <v>154</v>
      </c>
      <c r="I18" s="79">
        <v>42</v>
      </c>
      <c r="J18" s="75">
        <v>50</v>
      </c>
      <c r="K18" s="76" t="s">
        <v>180</v>
      </c>
      <c r="L18" s="76" t="s">
        <v>181</v>
      </c>
      <c r="M18" s="16">
        <f t="shared" si="1"/>
        <v>42</v>
      </c>
      <c r="N18" s="16">
        <f t="shared" si="2"/>
        <v>50</v>
      </c>
      <c r="O18" s="17">
        <f t="shared" si="3"/>
        <v>92</v>
      </c>
      <c r="P18" s="26">
        <v>9</v>
      </c>
      <c r="Q18" s="31">
        <f t="shared" si="4"/>
        <v>121.76166029504866</v>
      </c>
    </row>
    <row r="19" spans="1:17" ht="12.75">
      <c r="A19" s="12">
        <v>64</v>
      </c>
      <c r="B19" s="19" t="s">
        <v>90</v>
      </c>
      <c r="C19" s="37">
        <v>36547</v>
      </c>
      <c r="D19" s="13" t="s">
        <v>33</v>
      </c>
      <c r="E19" s="38">
        <v>60.5</v>
      </c>
      <c r="F19" s="30">
        <f t="shared" si="0"/>
        <v>1.343942765698693</v>
      </c>
      <c r="G19" s="75">
        <v>35</v>
      </c>
      <c r="H19" s="76" t="s">
        <v>179</v>
      </c>
      <c r="I19" s="79">
        <v>38</v>
      </c>
      <c r="J19" s="75">
        <v>46</v>
      </c>
      <c r="K19" s="81">
        <v>49</v>
      </c>
      <c r="L19" s="78">
        <v>51</v>
      </c>
      <c r="M19" s="16">
        <f t="shared" si="1"/>
        <v>38</v>
      </c>
      <c r="N19" s="16">
        <f t="shared" si="2"/>
        <v>51</v>
      </c>
      <c r="O19" s="17">
        <f t="shared" si="3"/>
        <v>89</v>
      </c>
      <c r="P19" s="26">
        <v>10</v>
      </c>
      <c r="Q19" s="31">
        <f t="shared" si="4"/>
        <v>119.61090614718368</v>
      </c>
    </row>
    <row r="20" spans="1:17" ht="12.75">
      <c r="A20" s="12">
        <v>9</v>
      </c>
      <c r="B20" s="19" t="s">
        <v>50</v>
      </c>
      <c r="C20" s="37">
        <v>37276</v>
      </c>
      <c r="D20" s="13" t="s">
        <v>33</v>
      </c>
      <c r="E20" s="38">
        <v>55.2</v>
      </c>
      <c r="F20" s="30">
        <f t="shared" si="0"/>
        <v>1.4284945776126048</v>
      </c>
      <c r="G20" s="75">
        <v>35</v>
      </c>
      <c r="H20" s="78">
        <v>38</v>
      </c>
      <c r="I20" s="77" t="s">
        <v>183</v>
      </c>
      <c r="J20" s="75">
        <v>45</v>
      </c>
      <c r="K20" s="76" t="s">
        <v>157</v>
      </c>
      <c r="L20" s="76" t="s">
        <v>157</v>
      </c>
      <c r="M20" s="16">
        <f t="shared" si="1"/>
        <v>38</v>
      </c>
      <c r="N20" s="16">
        <f t="shared" si="2"/>
        <v>45</v>
      </c>
      <c r="O20" s="17">
        <f t="shared" si="3"/>
        <v>83</v>
      </c>
      <c r="P20" s="26">
        <v>11</v>
      </c>
      <c r="Q20" s="31">
        <f t="shared" si="4"/>
        <v>118.5650499418462</v>
      </c>
    </row>
    <row r="21" spans="1:17" ht="12.75">
      <c r="A21" s="12">
        <v>14</v>
      </c>
      <c r="B21" s="19" t="s">
        <v>47</v>
      </c>
      <c r="C21" s="37">
        <v>38371</v>
      </c>
      <c r="D21" s="20" t="s">
        <v>46</v>
      </c>
      <c r="E21" s="38">
        <v>77.4</v>
      </c>
      <c r="F21" s="30">
        <f t="shared" si="0"/>
        <v>1.1735106225520586</v>
      </c>
      <c r="G21" s="75">
        <v>37</v>
      </c>
      <c r="H21" s="78">
        <v>41</v>
      </c>
      <c r="I21" s="79">
        <v>43</v>
      </c>
      <c r="J21" s="75">
        <v>55</v>
      </c>
      <c r="K21" s="78">
        <v>58</v>
      </c>
      <c r="L21" s="76" t="s">
        <v>182</v>
      </c>
      <c r="M21" s="16">
        <f t="shared" si="1"/>
        <v>43</v>
      </c>
      <c r="N21" s="16">
        <f t="shared" si="2"/>
        <v>58</v>
      </c>
      <c r="O21" s="17">
        <f t="shared" si="3"/>
        <v>101</v>
      </c>
      <c r="P21" s="26">
        <v>12</v>
      </c>
      <c r="Q21" s="31">
        <f t="shared" si="4"/>
        <v>118.52457287775792</v>
      </c>
    </row>
    <row r="22" spans="1:17" ht="12.75">
      <c r="A22" s="12">
        <v>36</v>
      </c>
      <c r="B22" s="19" t="s">
        <v>89</v>
      </c>
      <c r="C22" s="37">
        <v>37181</v>
      </c>
      <c r="D22" s="13" t="s">
        <v>256</v>
      </c>
      <c r="E22" s="38">
        <v>52.8</v>
      </c>
      <c r="F22" s="30">
        <f t="shared" si="0"/>
        <v>1.4744174360418385</v>
      </c>
      <c r="G22" s="77" t="s">
        <v>146</v>
      </c>
      <c r="H22" s="78">
        <v>37</v>
      </c>
      <c r="I22" s="77" t="s">
        <v>183</v>
      </c>
      <c r="J22" s="75">
        <v>40</v>
      </c>
      <c r="K22" s="81">
        <v>42</v>
      </c>
      <c r="L22" s="76" t="s">
        <v>168</v>
      </c>
      <c r="M22" s="16">
        <f t="shared" si="1"/>
        <v>37</v>
      </c>
      <c r="N22" s="16">
        <f t="shared" si="2"/>
        <v>42</v>
      </c>
      <c r="O22" s="17">
        <f t="shared" si="3"/>
        <v>79</v>
      </c>
      <c r="P22" s="26">
        <v>13</v>
      </c>
      <c r="Q22" s="31">
        <f t="shared" si="4"/>
        <v>116.47897744730524</v>
      </c>
    </row>
    <row r="23" spans="1:17" ht="12.75">
      <c r="A23" s="12">
        <v>26</v>
      </c>
      <c r="B23" s="19" t="s">
        <v>81</v>
      </c>
      <c r="C23" s="37" t="s">
        <v>77</v>
      </c>
      <c r="D23" s="20" t="s">
        <v>67</v>
      </c>
      <c r="E23" s="38">
        <v>32.7</v>
      </c>
      <c r="F23" s="30">
        <f t="shared" si="0"/>
        <v>2.258467329435831</v>
      </c>
      <c r="G23" s="75">
        <v>19</v>
      </c>
      <c r="H23" s="78">
        <v>20</v>
      </c>
      <c r="I23" s="79">
        <v>21</v>
      </c>
      <c r="J23" s="75">
        <v>25</v>
      </c>
      <c r="K23" s="78">
        <v>27</v>
      </c>
      <c r="L23" s="78">
        <v>29</v>
      </c>
      <c r="M23" s="16">
        <f t="shared" si="1"/>
        <v>21</v>
      </c>
      <c r="N23" s="16">
        <f t="shared" si="2"/>
        <v>29</v>
      </c>
      <c r="O23" s="17">
        <f t="shared" si="3"/>
        <v>50</v>
      </c>
      <c r="P23" s="26">
        <v>14</v>
      </c>
      <c r="Q23" s="31">
        <f t="shared" si="4"/>
        <v>112.92336647179155</v>
      </c>
    </row>
    <row r="24" spans="1:17" ht="12.75">
      <c r="A24" s="12">
        <v>5</v>
      </c>
      <c r="B24" s="19" t="s">
        <v>43</v>
      </c>
      <c r="C24" s="37">
        <v>38951</v>
      </c>
      <c r="D24" s="20" t="s">
        <v>28</v>
      </c>
      <c r="E24" s="38">
        <v>40</v>
      </c>
      <c r="F24" s="30">
        <f t="shared" si="0"/>
        <v>1.8520900444562494</v>
      </c>
      <c r="G24" s="77" t="s">
        <v>151</v>
      </c>
      <c r="H24" s="76" t="s">
        <v>151</v>
      </c>
      <c r="I24" s="79">
        <v>25</v>
      </c>
      <c r="J24" s="75">
        <v>35</v>
      </c>
      <c r="K24" s="76" t="s">
        <v>179</v>
      </c>
      <c r="L24" s="76" t="s">
        <v>179</v>
      </c>
      <c r="M24" s="16">
        <f t="shared" si="1"/>
        <v>25</v>
      </c>
      <c r="N24" s="16">
        <f t="shared" si="2"/>
        <v>35</v>
      </c>
      <c r="O24" s="17">
        <f t="shared" si="3"/>
        <v>60</v>
      </c>
      <c r="P24" s="26">
        <v>15</v>
      </c>
      <c r="Q24" s="31">
        <f t="shared" si="4"/>
        <v>111.12540266737496</v>
      </c>
    </row>
    <row r="25" spans="1:17" ht="12.75">
      <c r="A25" s="12">
        <v>23</v>
      </c>
      <c r="B25" s="19" t="s">
        <v>49</v>
      </c>
      <c r="C25" s="37">
        <v>39124</v>
      </c>
      <c r="D25" s="20" t="s">
        <v>46</v>
      </c>
      <c r="E25" s="38">
        <v>32.1</v>
      </c>
      <c r="F25" s="30">
        <f t="shared" si="0"/>
        <v>2.3032104916997374</v>
      </c>
      <c r="G25" s="75">
        <v>19</v>
      </c>
      <c r="H25" s="78">
        <v>21</v>
      </c>
      <c r="I25" s="77" t="s">
        <v>176</v>
      </c>
      <c r="J25" s="75">
        <v>24</v>
      </c>
      <c r="K25" s="78">
        <v>27</v>
      </c>
      <c r="L25" s="76" t="s">
        <v>178</v>
      </c>
      <c r="M25" s="16">
        <f t="shared" si="1"/>
        <v>21</v>
      </c>
      <c r="N25" s="16">
        <f t="shared" si="2"/>
        <v>27</v>
      </c>
      <c r="O25" s="17">
        <f t="shared" si="3"/>
        <v>48</v>
      </c>
      <c r="P25" s="26">
        <v>16</v>
      </c>
      <c r="Q25" s="31">
        <f t="shared" si="4"/>
        <v>110.5541036015874</v>
      </c>
    </row>
    <row r="26" spans="1:17" ht="12.75">
      <c r="A26" s="12">
        <v>25</v>
      </c>
      <c r="B26" s="19" t="s">
        <v>45</v>
      </c>
      <c r="C26" s="37">
        <v>39450</v>
      </c>
      <c r="D26" s="20" t="s">
        <v>46</v>
      </c>
      <c r="E26" s="38">
        <v>40.7</v>
      </c>
      <c r="F26" s="30">
        <f t="shared" si="0"/>
        <v>1.8230807007785341</v>
      </c>
      <c r="G26" s="75">
        <v>20</v>
      </c>
      <c r="H26" s="78">
        <v>23</v>
      </c>
      <c r="I26" s="77" t="s">
        <v>150</v>
      </c>
      <c r="J26" s="75">
        <v>29</v>
      </c>
      <c r="K26" s="76" t="s">
        <v>163</v>
      </c>
      <c r="L26" s="78">
        <v>32</v>
      </c>
      <c r="M26" s="16">
        <f t="shared" si="1"/>
        <v>23</v>
      </c>
      <c r="N26" s="16">
        <f t="shared" si="2"/>
        <v>32</v>
      </c>
      <c r="O26" s="17">
        <f t="shared" si="3"/>
        <v>55</v>
      </c>
      <c r="P26" s="26">
        <v>17</v>
      </c>
      <c r="Q26" s="31">
        <f t="shared" si="4"/>
        <v>100.26943854281937</v>
      </c>
    </row>
    <row r="27" spans="1:17" ht="12.75">
      <c r="A27" s="12">
        <v>43</v>
      </c>
      <c r="B27" s="19" t="s">
        <v>91</v>
      </c>
      <c r="C27" s="37">
        <v>37951</v>
      </c>
      <c r="D27" s="13" t="s">
        <v>33</v>
      </c>
      <c r="E27" s="38">
        <v>71.3</v>
      </c>
      <c r="F27" s="30">
        <f t="shared" si="0"/>
        <v>1.2221372164824826</v>
      </c>
      <c r="G27" s="75">
        <v>32</v>
      </c>
      <c r="H27" s="76" t="s">
        <v>146</v>
      </c>
      <c r="I27" s="79">
        <v>34</v>
      </c>
      <c r="J27" s="75">
        <v>40</v>
      </c>
      <c r="K27" s="81">
        <v>44</v>
      </c>
      <c r="L27" s="76" t="s">
        <v>185</v>
      </c>
      <c r="M27" s="16">
        <f t="shared" si="1"/>
        <v>34</v>
      </c>
      <c r="N27" s="16">
        <f t="shared" si="2"/>
        <v>44</v>
      </c>
      <c r="O27" s="17">
        <f t="shared" si="3"/>
        <v>78</v>
      </c>
      <c r="P27" s="26">
        <v>18</v>
      </c>
      <c r="Q27" s="31">
        <f t="shared" si="4"/>
        <v>95.32670288563365</v>
      </c>
    </row>
    <row r="28" spans="1:17" ht="12.75">
      <c r="A28" s="12">
        <v>60</v>
      </c>
      <c r="B28" s="19" t="s">
        <v>82</v>
      </c>
      <c r="C28" s="37">
        <v>38138</v>
      </c>
      <c r="D28" s="13" t="s">
        <v>256</v>
      </c>
      <c r="E28" s="38">
        <v>46.7</v>
      </c>
      <c r="F28" s="30">
        <f t="shared" si="0"/>
        <v>1.6203412224799072</v>
      </c>
      <c r="G28" s="75">
        <v>24</v>
      </c>
      <c r="H28" s="76" t="s">
        <v>177</v>
      </c>
      <c r="I28" s="79">
        <v>26</v>
      </c>
      <c r="J28" s="75">
        <v>30</v>
      </c>
      <c r="K28" s="76" t="s">
        <v>163</v>
      </c>
      <c r="L28" s="76" t="s">
        <v>163</v>
      </c>
      <c r="M28" s="16">
        <f t="shared" si="1"/>
        <v>26</v>
      </c>
      <c r="N28" s="16">
        <f t="shared" si="2"/>
        <v>30</v>
      </c>
      <c r="O28" s="17">
        <f t="shared" si="3"/>
        <v>56</v>
      </c>
      <c r="P28" s="26">
        <v>19</v>
      </c>
      <c r="Q28" s="31">
        <f t="shared" si="4"/>
        <v>90.7391084588748</v>
      </c>
    </row>
    <row r="29" spans="1:17" ht="12.75">
      <c r="A29" s="12">
        <v>3</v>
      </c>
      <c r="B29" s="19" t="s">
        <v>83</v>
      </c>
      <c r="C29" s="37">
        <v>38265</v>
      </c>
      <c r="D29" s="20" t="s">
        <v>33</v>
      </c>
      <c r="E29" s="38">
        <v>63.4</v>
      </c>
      <c r="F29" s="30">
        <f t="shared" si="0"/>
        <v>1.3055900173736066</v>
      </c>
      <c r="G29" s="75">
        <v>23</v>
      </c>
      <c r="H29" s="78">
        <v>25</v>
      </c>
      <c r="I29" s="79">
        <v>26</v>
      </c>
      <c r="J29" s="75">
        <v>32</v>
      </c>
      <c r="K29" s="78">
        <v>35</v>
      </c>
      <c r="L29" s="78">
        <v>37</v>
      </c>
      <c r="M29" s="16">
        <f t="shared" si="1"/>
        <v>26</v>
      </c>
      <c r="N29" s="16">
        <f t="shared" si="2"/>
        <v>37</v>
      </c>
      <c r="O29" s="17">
        <f t="shared" si="3"/>
        <v>63</v>
      </c>
      <c r="P29" s="26">
        <v>20</v>
      </c>
      <c r="Q29" s="31">
        <f t="shared" si="4"/>
        <v>82.25217109453722</v>
      </c>
    </row>
    <row r="30" spans="1:17" ht="12.75">
      <c r="A30" s="12">
        <v>10</v>
      </c>
      <c r="B30" s="19" t="s">
        <v>84</v>
      </c>
      <c r="C30" s="37">
        <v>39182</v>
      </c>
      <c r="D30" s="13" t="s">
        <v>256</v>
      </c>
      <c r="E30" s="38">
        <v>41.1</v>
      </c>
      <c r="F30" s="30">
        <f t="shared" si="0"/>
        <v>1.8070909955247003</v>
      </c>
      <c r="G30" s="75">
        <v>16</v>
      </c>
      <c r="H30" s="78">
        <v>18</v>
      </c>
      <c r="I30" s="79">
        <v>19</v>
      </c>
      <c r="J30" s="75">
        <v>22</v>
      </c>
      <c r="K30" s="78">
        <v>24</v>
      </c>
      <c r="L30" s="78">
        <v>25</v>
      </c>
      <c r="M30" s="16">
        <f t="shared" si="1"/>
        <v>19</v>
      </c>
      <c r="N30" s="16">
        <f t="shared" si="2"/>
        <v>25</v>
      </c>
      <c r="O30" s="17">
        <f t="shared" si="3"/>
        <v>44</v>
      </c>
      <c r="P30" s="26">
        <v>21</v>
      </c>
      <c r="Q30" s="31">
        <f t="shared" si="4"/>
        <v>79.51200380308681</v>
      </c>
    </row>
    <row r="31" spans="1:17" ht="12.75">
      <c r="A31" s="12">
        <v>31</v>
      </c>
      <c r="B31" s="19" t="s">
        <v>174</v>
      </c>
      <c r="C31" s="37" t="s">
        <v>62</v>
      </c>
      <c r="D31" s="20" t="s">
        <v>46</v>
      </c>
      <c r="E31" s="38">
        <v>33.3</v>
      </c>
      <c r="F31" s="30">
        <f t="shared" si="0"/>
        <v>2.2158865583364147</v>
      </c>
      <c r="G31" s="75">
        <v>12</v>
      </c>
      <c r="H31" s="78">
        <v>15</v>
      </c>
      <c r="I31" s="77" t="s">
        <v>175</v>
      </c>
      <c r="J31" s="75">
        <v>15</v>
      </c>
      <c r="K31" s="78">
        <v>18</v>
      </c>
      <c r="L31" s="78">
        <v>20</v>
      </c>
      <c r="M31" s="16">
        <f t="shared" si="1"/>
        <v>15</v>
      </c>
      <c r="N31" s="16">
        <f t="shared" si="2"/>
        <v>20</v>
      </c>
      <c r="O31" s="17">
        <f t="shared" si="3"/>
        <v>35</v>
      </c>
      <c r="P31" s="26">
        <v>22</v>
      </c>
      <c r="Q31" s="31">
        <f t="shared" si="4"/>
        <v>77.5560295417745</v>
      </c>
    </row>
    <row r="32" spans="1:17" ht="12.75">
      <c r="A32" s="6"/>
      <c r="B32" s="6"/>
      <c r="C32" s="6"/>
      <c r="D32" s="24"/>
      <c r="E32" s="39"/>
      <c r="F32" s="28"/>
      <c r="G32" s="6"/>
      <c r="H32" s="23"/>
      <c r="I32" s="24"/>
      <c r="J32" s="6"/>
      <c r="K32" s="23"/>
      <c r="L32" s="25"/>
      <c r="M32" s="29"/>
      <c r="N32" s="29"/>
      <c r="O32" s="29"/>
      <c r="P32" s="22"/>
      <c r="Q32" s="7"/>
    </row>
    <row r="33" spans="2:14" ht="12.75">
      <c r="B33" s="21"/>
      <c r="C33" s="34"/>
      <c r="D33" s="36"/>
      <c r="E33" s="116"/>
      <c r="F33" s="116"/>
      <c r="G33" s="34"/>
      <c r="H33" s="34"/>
      <c r="I33" s="35"/>
      <c r="J33" s="2"/>
      <c r="K33" s="117"/>
      <c r="L33" s="117"/>
      <c r="M33" s="33"/>
      <c r="N33" s="9"/>
    </row>
    <row r="34" spans="2:13" ht="12.75">
      <c r="B34" s="6"/>
      <c r="C34" s="34"/>
      <c r="D34" s="36"/>
      <c r="E34" s="40"/>
      <c r="F34" s="3"/>
      <c r="G34" s="34"/>
      <c r="H34" s="34"/>
      <c r="I34" s="35"/>
      <c r="J34" s="2"/>
      <c r="K34" s="1"/>
      <c r="L34" s="11"/>
      <c r="M34" s="33"/>
    </row>
    <row r="35" spans="2:13" ht="12.75">
      <c r="B35" s="6"/>
      <c r="C35" s="34"/>
      <c r="D35" s="36"/>
      <c r="E35" s="40"/>
      <c r="F35" s="3"/>
      <c r="G35" s="34"/>
      <c r="H35" s="34"/>
      <c r="I35" s="35"/>
      <c r="J35" s="2"/>
      <c r="K35" s="1"/>
      <c r="L35" s="11"/>
      <c r="M35" s="33"/>
    </row>
    <row r="36" spans="1:5" ht="12.75">
      <c r="A36" s="1"/>
      <c r="B36" s="6"/>
      <c r="C36" s="7"/>
      <c r="D36" s="42"/>
      <c r="E36" s="43"/>
    </row>
    <row r="37" spans="1:5" ht="12.75">
      <c r="A37" s="1"/>
      <c r="B37" s="6"/>
      <c r="C37" s="7"/>
      <c r="D37" s="42"/>
      <c r="E37" s="43"/>
    </row>
    <row r="38" spans="1:5" ht="12.75">
      <c r="A38" s="1"/>
      <c r="B38" s="6"/>
      <c r="C38" s="7"/>
      <c r="D38" s="42"/>
      <c r="E38" s="43"/>
    </row>
    <row r="39" spans="1:5" ht="12.75">
      <c r="A39" s="1"/>
      <c r="B39" s="6"/>
      <c r="C39" s="7"/>
      <c r="D39" s="42"/>
      <c r="E39" s="43"/>
    </row>
    <row r="40" spans="1:5" ht="12.75">
      <c r="A40" s="1"/>
      <c r="B40" s="24"/>
      <c r="C40" s="7"/>
      <c r="D40" s="42"/>
      <c r="E40" s="43"/>
    </row>
    <row r="41" spans="1:5" ht="12.75">
      <c r="A41" s="1"/>
      <c r="B41" s="6"/>
      <c r="C41" s="7"/>
      <c r="D41" s="42"/>
      <c r="E41" s="43"/>
    </row>
    <row r="42" spans="1:5" ht="12.75">
      <c r="A42" s="1"/>
      <c r="B42" s="6"/>
      <c r="C42" s="7"/>
      <c r="D42" s="42"/>
      <c r="E42" s="43"/>
    </row>
    <row r="43" spans="1:5" ht="12.75">
      <c r="A43" s="1"/>
      <c r="B43" s="6"/>
      <c r="C43" s="7"/>
      <c r="D43" s="42"/>
      <c r="E43" s="43"/>
    </row>
    <row r="44" spans="1:5" ht="12.75">
      <c r="A44" s="1"/>
      <c r="B44" s="6"/>
      <c r="C44" s="7"/>
      <c r="D44" s="42"/>
      <c r="E44" s="43"/>
    </row>
    <row r="45" spans="1:5" ht="12.75">
      <c r="A45" s="1"/>
      <c r="B45" s="27"/>
      <c r="C45" s="7"/>
      <c r="D45" s="42"/>
      <c r="E45" s="43"/>
    </row>
    <row r="46" spans="1:5" ht="12.75">
      <c r="A46" s="1"/>
      <c r="B46" s="6"/>
      <c r="C46" s="7"/>
      <c r="D46" s="42"/>
      <c r="E46" s="43"/>
    </row>
    <row r="47" spans="1:5" ht="12.75">
      <c r="A47" s="1"/>
      <c r="B47" s="6"/>
      <c r="C47" s="7"/>
      <c r="D47" s="42"/>
      <c r="E47" s="43"/>
    </row>
    <row r="48" spans="1:5" ht="12.75">
      <c r="A48" s="1"/>
      <c r="B48" s="6"/>
      <c r="C48" s="7"/>
      <c r="D48" s="42"/>
      <c r="E48" s="43"/>
    </row>
    <row r="49" spans="1:5" ht="12.75">
      <c r="A49" s="1"/>
      <c r="B49" s="6"/>
      <c r="C49" s="7"/>
      <c r="D49" s="42"/>
      <c r="E49" s="43"/>
    </row>
    <row r="50" spans="1:5" ht="12.75">
      <c r="A50" s="1"/>
      <c r="B50" s="6"/>
      <c r="C50" s="7"/>
      <c r="D50" s="42"/>
      <c r="E50" s="43"/>
    </row>
    <row r="51" spans="1:5" ht="12.75">
      <c r="A51" s="1"/>
      <c r="B51" s="6"/>
      <c r="C51" s="7"/>
      <c r="D51" s="42"/>
      <c r="E51" s="43"/>
    </row>
    <row r="52" spans="1:5" ht="12.75">
      <c r="A52" s="1"/>
      <c r="B52" s="6"/>
      <c r="C52" s="7"/>
      <c r="D52" s="42"/>
      <c r="E52" s="43"/>
    </row>
    <row r="53" spans="1:5" ht="12.75">
      <c r="A53" s="1"/>
      <c r="B53" s="6"/>
      <c r="C53" s="7"/>
      <c r="D53" s="42"/>
      <c r="E53" s="43"/>
    </row>
    <row r="54" spans="1:5" ht="12.75">
      <c r="A54" s="1"/>
      <c r="B54" s="6"/>
      <c r="C54" s="7"/>
      <c r="D54" s="42"/>
      <c r="E54" s="43"/>
    </row>
  </sheetData>
  <sheetProtection/>
  <mergeCells count="21">
    <mergeCell ref="Q8:Q9"/>
    <mergeCell ref="G8:I8"/>
    <mergeCell ref="J8:L8"/>
    <mergeCell ref="M8:M9"/>
    <mergeCell ref="N8:N9"/>
    <mergeCell ref="O8:O9"/>
    <mergeCell ref="P8:P9"/>
    <mergeCell ref="E8:E9"/>
    <mergeCell ref="F8:F9"/>
    <mergeCell ref="E33:F33"/>
    <mergeCell ref="K33:L33"/>
    <mergeCell ref="A8:A9"/>
    <mergeCell ref="B8:B9"/>
    <mergeCell ref="C8:C9"/>
    <mergeCell ref="D8:D9"/>
    <mergeCell ref="A1:Q1"/>
    <mergeCell ref="A2:Q2"/>
    <mergeCell ref="A3:Q3"/>
    <mergeCell ref="A7:F7"/>
    <mergeCell ref="G7:L7"/>
    <mergeCell ref="M7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1.00390625" style="0" customWidth="1"/>
    <col min="12" max="12" width="9.140625" style="1" customWidth="1"/>
  </cols>
  <sheetData>
    <row r="1" spans="5:12" s="89" customFormat="1" ht="15.75">
      <c r="E1" s="89" t="s">
        <v>219</v>
      </c>
      <c r="L1" s="90"/>
    </row>
    <row r="3" spans="1:12" s="32" customFormat="1" ht="12.75">
      <c r="A3" s="91" t="s">
        <v>4</v>
      </c>
      <c r="B3" s="85" t="s">
        <v>220</v>
      </c>
      <c r="C3" s="85" t="s">
        <v>221</v>
      </c>
      <c r="D3" s="85" t="s">
        <v>222</v>
      </c>
      <c r="E3" s="85" t="s">
        <v>223</v>
      </c>
      <c r="F3" s="85" t="s">
        <v>224</v>
      </c>
      <c r="G3" s="85" t="s">
        <v>225</v>
      </c>
      <c r="H3" s="85" t="s">
        <v>227</v>
      </c>
      <c r="I3" s="85" t="s">
        <v>226</v>
      </c>
      <c r="J3" s="85" t="s">
        <v>228</v>
      </c>
      <c r="K3" s="85" t="s">
        <v>239</v>
      </c>
      <c r="L3" s="85" t="s">
        <v>12</v>
      </c>
    </row>
    <row r="4" spans="1:12" ht="12.75">
      <c r="A4" s="92"/>
      <c r="B4" s="20"/>
      <c r="C4" s="20"/>
      <c r="D4" s="20"/>
      <c r="E4" s="20"/>
      <c r="F4" s="20"/>
      <c r="G4" s="20"/>
      <c r="H4" s="20"/>
      <c r="I4" s="20"/>
      <c r="J4" s="20"/>
      <c r="K4" s="20"/>
      <c r="L4" s="13"/>
    </row>
    <row r="5" spans="1:12" ht="12.75">
      <c r="A5" s="93" t="s">
        <v>230</v>
      </c>
      <c r="B5" s="75">
        <v>147.7</v>
      </c>
      <c r="C5" s="13" t="s">
        <v>243</v>
      </c>
      <c r="D5" s="20">
        <v>111.13</v>
      </c>
      <c r="E5" s="20">
        <v>130.41</v>
      </c>
      <c r="F5" s="20">
        <v>0</v>
      </c>
      <c r="G5" s="75">
        <v>237.42</v>
      </c>
      <c r="H5" s="98">
        <v>274.62</v>
      </c>
      <c r="I5" s="20">
        <v>271.32</v>
      </c>
      <c r="J5" s="98">
        <v>287.58</v>
      </c>
      <c r="K5" s="20">
        <f aca="true" t="shared" si="0" ref="K5:K16">SUM(B5:J5)</f>
        <v>1460.1799999999998</v>
      </c>
      <c r="L5" s="77" t="s">
        <v>240</v>
      </c>
    </row>
    <row r="6" spans="1:12" ht="12.75">
      <c r="A6" s="93" t="s">
        <v>231</v>
      </c>
      <c r="B6" s="20">
        <v>132.65</v>
      </c>
      <c r="C6" s="20">
        <v>0</v>
      </c>
      <c r="D6" s="20">
        <v>112.92</v>
      </c>
      <c r="E6" s="20">
        <v>0</v>
      </c>
      <c r="F6" s="96">
        <v>140.58</v>
      </c>
      <c r="G6" s="20">
        <v>205.95</v>
      </c>
      <c r="H6" s="20">
        <v>197.78</v>
      </c>
      <c r="I6" s="98">
        <v>301.17</v>
      </c>
      <c r="J6" s="20">
        <v>234.39</v>
      </c>
      <c r="K6" s="20">
        <f t="shared" si="0"/>
        <v>1325.44</v>
      </c>
      <c r="L6" s="99" t="s">
        <v>241</v>
      </c>
    </row>
    <row r="7" spans="1:12" ht="12.75">
      <c r="A7" s="93" t="s">
        <v>229</v>
      </c>
      <c r="B7" s="20">
        <v>104.41</v>
      </c>
      <c r="C7" s="20">
        <v>173.96</v>
      </c>
      <c r="D7" s="20">
        <v>0</v>
      </c>
      <c r="E7" s="98">
        <v>171.75</v>
      </c>
      <c r="F7" s="20">
        <v>0</v>
      </c>
      <c r="G7" s="20">
        <v>120.15</v>
      </c>
      <c r="H7" s="20">
        <v>0</v>
      </c>
      <c r="I7" s="96">
        <v>306.42</v>
      </c>
      <c r="J7" s="96">
        <v>336.05</v>
      </c>
      <c r="K7" s="20">
        <f t="shared" si="0"/>
        <v>1212.74</v>
      </c>
      <c r="L7" s="79" t="s">
        <v>242</v>
      </c>
    </row>
    <row r="8" spans="1:12" ht="12.75">
      <c r="A8" s="93" t="s">
        <v>255</v>
      </c>
      <c r="B8" s="20">
        <v>112.37</v>
      </c>
      <c r="C8" s="20">
        <v>160.79</v>
      </c>
      <c r="D8" s="13">
        <v>90.74</v>
      </c>
      <c r="E8" s="79">
        <v>170.86</v>
      </c>
      <c r="F8" s="13">
        <v>0</v>
      </c>
      <c r="G8" s="77">
        <v>240.47</v>
      </c>
      <c r="H8" s="79">
        <v>230.41</v>
      </c>
      <c r="I8" s="13">
        <v>0</v>
      </c>
      <c r="J8" s="13">
        <v>0</v>
      </c>
      <c r="K8" s="20">
        <f t="shared" si="0"/>
        <v>1005.64</v>
      </c>
      <c r="L8" s="20">
        <v>4</v>
      </c>
    </row>
    <row r="9" spans="1:12" ht="12.75">
      <c r="A9" s="93" t="s">
        <v>232</v>
      </c>
      <c r="B9" s="20">
        <v>0</v>
      </c>
      <c r="C9" s="96">
        <v>255.19</v>
      </c>
      <c r="D9" s="13">
        <v>82.25</v>
      </c>
      <c r="E9" s="13">
        <v>119.61</v>
      </c>
      <c r="F9" s="13">
        <v>0</v>
      </c>
      <c r="G9" s="99">
        <v>239.33</v>
      </c>
      <c r="H9" s="77">
        <v>279.94</v>
      </c>
      <c r="I9" s="13">
        <v>0</v>
      </c>
      <c r="J9" s="13">
        <v>0</v>
      </c>
      <c r="K9" s="20">
        <f t="shared" si="0"/>
        <v>976.3199999999999</v>
      </c>
      <c r="L9" s="20">
        <v>5</v>
      </c>
    </row>
    <row r="10" spans="1:12" ht="12.75">
      <c r="A10" s="93" t="s">
        <v>233</v>
      </c>
      <c r="B10" s="98">
        <v>156.14</v>
      </c>
      <c r="C10" s="98">
        <v>204.79</v>
      </c>
      <c r="D10" s="13">
        <v>0</v>
      </c>
      <c r="E10" s="13">
        <v>0</v>
      </c>
      <c r="F10" s="13">
        <v>0</v>
      </c>
      <c r="G10" s="13">
        <v>230.13</v>
      </c>
      <c r="H10" s="13">
        <v>0</v>
      </c>
      <c r="I10" s="13">
        <v>0</v>
      </c>
      <c r="J10" s="79">
        <v>271.93</v>
      </c>
      <c r="K10" s="20">
        <f t="shared" si="0"/>
        <v>862.99</v>
      </c>
      <c r="L10" s="20">
        <v>6</v>
      </c>
    </row>
    <row r="11" spans="1:12" ht="12.75">
      <c r="A11" s="93" t="s">
        <v>234</v>
      </c>
      <c r="B11" s="96">
        <v>182.85</v>
      </c>
      <c r="C11" s="20">
        <v>0</v>
      </c>
      <c r="D11" s="13">
        <v>0</v>
      </c>
      <c r="E11" s="77">
        <v>191.32</v>
      </c>
      <c r="F11" s="13">
        <v>0</v>
      </c>
      <c r="G11" s="13">
        <v>0</v>
      </c>
      <c r="H11" s="20"/>
      <c r="I11" s="13">
        <v>0</v>
      </c>
      <c r="J11" s="13">
        <v>0</v>
      </c>
      <c r="K11" s="20">
        <f t="shared" si="0"/>
        <v>374.16999999999996</v>
      </c>
      <c r="L11" s="20">
        <v>7</v>
      </c>
    </row>
    <row r="12" spans="1:12" ht="12.75">
      <c r="A12" s="93" t="s">
        <v>235</v>
      </c>
      <c r="B12" s="20">
        <v>0</v>
      </c>
      <c r="C12" s="20">
        <v>139.85</v>
      </c>
      <c r="D12" s="13">
        <v>0</v>
      </c>
      <c r="E12" s="20"/>
      <c r="F12" s="13">
        <v>0</v>
      </c>
      <c r="G12" s="13">
        <v>218.54</v>
      </c>
      <c r="H12" s="13">
        <v>0</v>
      </c>
      <c r="I12" s="13">
        <v>0</v>
      </c>
      <c r="J12" s="13">
        <v>0</v>
      </c>
      <c r="K12" s="20">
        <f t="shared" si="0"/>
        <v>358.39</v>
      </c>
      <c r="L12" s="20">
        <v>8</v>
      </c>
    </row>
    <row r="13" spans="1:12" ht="12.75">
      <c r="A13" s="93" t="s">
        <v>236</v>
      </c>
      <c r="B13" s="20">
        <v>0</v>
      </c>
      <c r="C13" s="20">
        <v>143.2</v>
      </c>
      <c r="D13" s="13">
        <v>0</v>
      </c>
      <c r="E13" s="13">
        <v>0</v>
      </c>
      <c r="F13" s="20">
        <v>0</v>
      </c>
      <c r="G13" s="13">
        <v>159.55</v>
      </c>
      <c r="H13" s="13">
        <v>0</v>
      </c>
      <c r="I13" s="13">
        <v>0</v>
      </c>
      <c r="J13" s="13">
        <v>0</v>
      </c>
      <c r="K13" s="20">
        <f t="shared" si="0"/>
        <v>302.75</v>
      </c>
      <c r="L13" s="20">
        <v>9</v>
      </c>
    </row>
    <row r="14" spans="1:12" ht="12.75">
      <c r="A14" s="93" t="s">
        <v>237</v>
      </c>
      <c r="B14" s="20">
        <v>0</v>
      </c>
      <c r="C14" s="20">
        <v>0</v>
      </c>
      <c r="D14" s="77">
        <v>127.41</v>
      </c>
      <c r="E14" s="13">
        <v>159.68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20">
        <f t="shared" si="0"/>
        <v>287.09000000000003</v>
      </c>
      <c r="L14" s="20">
        <v>10</v>
      </c>
    </row>
    <row r="15" spans="1:12" ht="12.75">
      <c r="A15" s="93" t="s">
        <v>238</v>
      </c>
      <c r="B15" s="20">
        <v>0</v>
      </c>
      <c r="C15" s="20">
        <v>0</v>
      </c>
      <c r="D15" s="99">
        <v>121.76</v>
      </c>
      <c r="E15" s="13">
        <v>146.98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20">
        <f t="shared" si="0"/>
        <v>268.74</v>
      </c>
      <c r="L15" s="20">
        <v>11</v>
      </c>
    </row>
    <row r="16" spans="1:12" s="32" customFormat="1" ht="12.75">
      <c r="A16" s="100" t="s">
        <v>248</v>
      </c>
      <c r="B16" s="85">
        <v>13</v>
      </c>
      <c r="C16" s="85">
        <v>10</v>
      </c>
      <c r="D16" s="101">
        <v>11</v>
      </c>
      <c r="E16" s="85">
        <v>10</v>
      </c>
      <c r="F16" s="85">
        <v>1</v>
      </c>
      <c r="G16" s="85">
        <v>12</v>
      </c>
      <c r="H16" s="85">
        <v>5</v>
      </c>
      <c r="I16" s="85">
        <v>4</v>
      </c>
      <c r="J16" s="85">
        <v>4</v>
      </c>
      <c r="K16" s="85">
        <f t="shared" si="0"/>
        <v>70</v>
      </c>
      <c r="L16" s="85"/>
    </row>
    <row r="18" spans="2:4" ht="12.75">
      <c r="B18" s="94"/>
      <c r="C18" s="10" t="s">
        <v>244</v>
      </c>
      <c r="D18" s="10" t="s">
        <v>247</v>
      </c>
    </row>
    <row r="19" spans="2:3" ht="12.75">
      <c r="B19" s="97"/>
      <c r="C19" s="10" t="s">
        <v>245</v>
      </c>
    </row>
    <row r="20" spans="2:3" ht="12.75">
      <c r="B20" s="95"/>
      <c r="C20" s="10" t="s">
        <v>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>Riho</cp:lastModifiedBy>
  <cp:lastPrinted>2017-03-16T18:08:57Z</cp:lastPrinted>
  <dcterms:created xsi:type="dcterms:W3CDTF">2009-02-01T09:46:56Z</dcterms:created>
  <dcterms:modified xsi:type="dcterms:W3CDTF">2017-07-17T13:06:43Z</dcterms:modified>
  <cp:category/>
  <cp:version/>
  <cp:contentType/>
  <cp:contentStatus/>
</cp:coreProperties>
</file>