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748" tabRatio="500" activeTab="0"/>
  </bookViews>
  <sheets>
    <sheet name="ETL_võistluse_blankett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<sst xmlns="http://schemas.openxmlformats.org/spreadsheetml/2006/main" count="473" uniqueCount="248">
  <si>
    <t>XXXII Tartumaa Suurmeistrite nimeline karikavõistlus</t>
  </si>
  <si>
    <t>Melliste spordihoone</t>
  </si>
  <si>
    <t>I Grupp</t>
  </si>
  <si>
    <t>Kaalumine  08.30-09.30</t>
  </si>
  <si>
    <t>Võistkuse algus  10.30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</si>
  <si>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</si>
  <si>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</si>
  <si>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</si>
  <si>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</si>
  <si>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</si>
  <si>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</si>
  <si>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</si>
  <si>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</si>
  <si>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</si>
  <si>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</si>
  <si>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</si>
  <si>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</si>
  <si>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</si>
  <si>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</si>
  <si>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</si>
  <si>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</si>
  <si>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Mehed U13</t>
  </si>
  <si>
    <t>Ulric Lukk</t>
  </si>
  <si>
    <t>2009</t>
  </si>
  <si>
    <t>Mäksa</t>
  </si>
  <si>
    <t>17x</t>
  </si>
  <si>
    <t>Lukas-Voldemar Süld</t>
  </si>
  <si>
    <t>24x</t>
  </si>
  <si>
    <t>Hubertas Šumnauskas</t>
  </si>
  <si>
    <t>2007</t>
  </si>
  <si>
    <t>Panevežis</t>
  </si>
  <si>
    <t>27x</t>
  </si>
  <si>
    <t>Arnas Jakaitis</t>
  </si>
  <si>
    <t>2006</t>
  </si>
  <si>
    <t>22x</t>
  </si>
  <si>
    <t>28x</t>
  </si>
  <si>
    <t>Daniel Purk</t>
  </si>
  <si>
    <t>21.09.2010</t>
  </si>
  <si>
    <t>Vargamäe</t>
  </si>
  <si>
    <t>25x</t>
  </si>
  <si>
    <t>31x</t>
  </si>
  <si>
    <t>Daniels Bude</t>
  </si>
  <si>
    <t>14.12.2008</t>
  </si>
  <si>
    <t>Balvi</t>
  </si>
  <si>
    <t>Erki Jalast</t>
  </si>
  <si>
    <t>29.05.2008</t>
  </si>
  <si>
    <t>32x</t>
  </si>
  <si>
    <t>Mark Fljaum</t>
  </si>
  <si>
    <t>09.03.2008</t>
  </si>
  <si>
    <t>Jõud Junior</t>
  </si>
  <si>
    <t>34x</t>
  </si>
  <si>
    <t>46x</t>
  </si>
  <si>
    <t>Domantas Jasudis</t>
  </si>
  <si>
    <t>10.07.2007</t>
  </si>
  <si>
    <t>Rokiškis</t>
  </si>
  <si>
    <t>Kait Viks</t>
  </si>
  <si>
    <t>07.07.2007</t>
  </si>
  <si>
    <t>49x</t>
  </si>
  <si>
    <t>60x</t>
  </si>
  <si>
    <t>Ugis Vizulis</t>
  </si>
  <si>
    <t>19.01.2006</t>
  </si>
  <si>
    <t>Saldus</t>
  </si>
  <si>
    <t>50x</t>
  </si>
  <si>
    <t>-</t>
  </si>
  <si>
    <t>Tomis Vizulis</t>
  </si>
  <si>
    <t>22.09.2007</t>
  </si>
  <si>
    <t>53x</t>
  </si>
  <si>
    <t>70x</t>
  </si>
  <si>
    <t>73x</t>
  </si>
  <si>
    <t>Vladislav Maznik</t>
  </si>
  <si>
    <t>03.06.2006</t>
  </si>
  <si>
    <t>Žürii:</t>
  </si>
  <si>
    <t>Kohtunikud:</t>
  </si>
  <si>
    <t>Raido Pärl</t>
  </si>
  <si>
    <t>Sekretär:</t>
  </si>
  <si>
    <t>Reelika Põdersoo</t>
  </si>
  <si>
    <t>Rauno Karro</t>
  </si>
  <si>
    <t>Aeg:</t>
  </si>
  <si>
    <t>Mona Saar</t>
  </si>
  <si>
    <t>Merilyn Kalmus</t>
  </si>
  <si>
    <t>Vladislav Maznik  rebimine 80 kg  Eesti rekord U13 kuni 81 kg kaalukategoorias</t>
  </si>
  <si>
    <t xml:space="preserve"> rebimine 83 kg  Eesti rekord U13 kuni 81 kg kaalukategoorias</t>
  </si>
  <si>
    <t xml:space="preserve"> tõukamine 105 kg  Eesti rekord U13 kuni 81 kg kaalukategoorias</t>
  </si>
  <si>
    <t xml:space="preserve"> summa 183 kg  Eesti rekord U13 kuni 81 kg kaalukategoorias</t>
  </si>
  <si>
    <t>II Grupp</t>
  </si>
  <si>
    <t xml:space="preserve"> summa 188 kg  Eesti rekord U13 kuni 81 kg kaalukategoorias</t>
  </si>
  <si>
    <t>Kaalumine  10.40-11.40</t>
  </si>
  <si>
    <t>Võistluse algus  12.40</t>
  </si>
  <si>
    <t>Naised U13</t>
  </si>
  <si>
    <t>Kirke Ojasaar</t>
  </si>
  <si>
    <t>06.07.2007</t>
  </si>
  <si>
    <t>Hanna-Liisa Mat</t>
  </si>
  <si>
    <t>15.02.2007</t>
  </si>
  <si>
    <t>44x</t>
  </si>
  <si>
    <t>Loore-Lii Aviste</t>
  </si>
  <si>
    <t>24.06.2007</t>
  </si>
  <si>
    <t>Naised U15</t>
  </si>
  <si>
    <t>Skaiste Cenkute</t>
  </si>
  <si>
    <t>2005</t>
  </si>
  <si>
    <t>Degaiciai</t>
  </si>
  <si>
    <t>54x</t>
  </si>
  <si>
    <t>Gabriele Cenkute</t>
  </si>
  <si>
    <t>51x</t>
  </si>
  <si>
    <t>55x</t>
  </si>
  <si>
    <t>Johanna Haljasorg</t>
  </si>
  <si>
    <t>19.01.2005</t>
  </si>
  <si>
    <t>x</t>
  </si>
  <si>
    <t>Naised U17</t>
  </si>
  <si>
    <t>Paula Põldoja</t>
  </si>
  <si>
    <t>07.11.2002</t>
  </si>
  <si>
    <t>TÜASK</t>
  </si>
  <si>
    <t>Kelly Pedak</t>
  </si>
  <si>
    <t>26.11.2003</t>
  </si>
  <si>
    <t>04.05.2002</t>
  </si>
  <si>
    <t>64x</t>
  </si>
  <si>
    <t>81x</t>
  </si>
  <si>
    <t>Naised  U20</t>
  </si>
  <si>
    <t>Monika Remezaite</t>
  </si>
  <si>
    <t>Paula Helena Kuklane</t>
  </si>
  <si>
    <t>71x</t>
  </si>
  <si>
    <t xml:space="preserve">Naised  </t>
  </si>
  <si>
    <t xml:space="preserve">Krisztina Török </t>
  </si>
  <si>
    <t>1989</t>
  </si>
  <si>
    <t>Budapest</t>
  </si>
  <si>
    <t>45x</t>
  </si>
  <si>
    <t>Claudia Casagrande</t>
  </si>
  <si>
    <t>68x</t>
  </si>
  <si>
    <t>Leelia Janko</t>
  </si>
  <si>
    <t>47x</t>
  </si>
  <si>
    <t>65x</t>
  </si>
  <si>
    <t>Triin Põdersoo</t>
  </si>
  <si>
    <t>24.10.1990</t>
  </si>
  <si>
    <t>Naised  Veteranid</t>
  </si>
  <si>
    <t>Martin Lind</t>
  </si>
  <si>
    <t>Jaan Korobov</t>
  </si>
  <si>
    <t>Loore-Lii Aviste 36 kg Eesti rekord rebimises U13  kuni 49 kg kaalukategoorias</t>
  </si>
  <si>
    <t>Loore-Lii Aviste 47 kg Eesti rekord tõukamises U13  kuni 49 kg kaalukategoorias</t>
  </si>
  <si>
    <t>Loore-Lii Aviste 48 kg Eesti rekord rebimises U13  kuni 49 kg kaalukategoorias</t>
  </si>
  <si>
    <t>Loore-Lii Aviste 83 kg Eesti rekord kogusummas U13  kuni 49 kg kaalukategoorias</t>
  </si>
  <si>
    <t>Loore-Lii Aviste 83 kg Eesti rekord rebimises U13  kuni 49 kg kaalukategoorias</t>
  </si>
  <si>
    <t>Mona Saar  79 kg Eesti rekord tõukamises U17 ja U20  kuni 64 kg kaalukategoorias</t>
  </si>
  <si>
    <t>Mona Saar  143 kg Eesti rekord kogusummas U17 ja U20  kuni 64 kg kaalukategoorias</t>
  </si>
  <si>
    <t>Triin Põdersoo  79 kg Eesti rekord rebimises naised kuni 71 kg kaalukategoorias</t>
  </si>
  <si>
    <t>Triin Põdersoo  96 kg Eesti rekord tõukamises naised kuni 71 kg kaalukategoorias</t>
  </si>
  <si>
    <t>III Grupp</t>
  </si>
  <si>
    <t>Triin Põdersoo  175 kg Eesti rekord kogusummas naised kuni 71 kg kaalukategoorias</t>
  </si>
  <si>
    <t>Kaalumine 13.00-14-00</t>
  </si>
  <si>
    <t>Võistluse algus  15.00</t>
  </si>
  <si>
    <t>Mehed U15</t>
  </si>
  <si>
    <t xml:space="preserve">Rytis Žičkus </t>
  </si>
  <si>
    <t>20x</t>
  </si>
  <si>
    <t>36x</t>
  </si>
  <si>
    <t>Aimar Kiivits</t>
  </si>
  <si>
    <t>37x</t>
  </si>
  <si>
    <t xml:space="preserve">Tadas Bagočius </t>
  </si>
  <si>
    <t>2004</t>
  </si>
  <si>
    <t>35x</t>
  </si>
  <si>
    <t>Linas Raudys</t>
  </si>
  <si>
    <t>52x</t>
  </si>
  <si>
    <t>63x</t>
  </si>
  <si>
    <t>Dmitrijs Fedotovs</t>
  </si>
  <si>
    <t>Daugavpils</t>
  </si>
  <si>
    <t>Aivaras Žukauskas</t>
  </si>
  <si>
    <t>29.01.2004</t>
  </si>
  <si>
    <t>104x</t>
  </si>
  <si>
    <t>Lauris Logins</t>
  </si>
  <si>
    <t>130x</t>
  </si>
  <si>
    <t>Roomet Väli</t>
  </si>
  <si>
    <t>14.08.2005</t>
  </si>
  <si>
    <t>106x</t>
  </si>
  <si>
    <t>131x</t>
  </si>
  <si>
    <t>Mehed U17</t>
  </si>
  <si>
    <t>Atas Baliuka</t>
  </si>
  <si>
    <t>17.09.2003</t>
  </si>
  <si>
    <t>58x</t>
  </si>
  <si>
    <t>Haralds Kokorevics</t>
  </si>
  <si>
    <t>2003</t>
  </si>
  <si>
    <t>85x</t>
  </si>
  <si>
    <t>Mattis Tomass Bergs</t>
  </si>
  <si>
    <t>29.03.2002</t>
  </si>
  <si>
    <t>-.</t>
  </si>
  <si>
    <t>Ilja Sokolovs</t>
  </si>
  <si>
    <t>2002</t>
  </si>
  <si>
    <t>115x</t>
  </si>
  <si>
    <t>Zürii:</t>
  </si>
  <si>
    <t>Roomet Väli 106 kg Eesti rekord rebimises U15  kuni 102 kg kaalukategoorias</t>
  </si>
  <si>
    <t>Roomet Väli 127 kg Eesti rekord tõukamises U15  kuni 102 kg kaalukategoorias</t>
  </si>
  <si>
    <t>IV grupp</t>
  </si>
  <si>
    <t>Roomet Väli 233 kg Eesti rekord kogusummas U15  kuni 102 kg kaalukategoorias</t>
  </si>
  <si>
    <t>Kaalumine 14.30-15.30</t>
  </si>
  <si>
    <t>Võistluse algus  16.30</t>
  </si>
  <si>
    <t>Mehed U20</t>
  </si>
  <si>
    <t>Rainers Melnstrads</t>
  </si>
  <si>
    <t>2001</t>
  </si>
  <si>
    <t>80x</t>
  </si>
  <si>
    <t>Aurimas Norkus</t>
  </si>
  <si>
    <t>94x</t>
  </si>
  <si>
    <t>Robert Põldoja</t>
  </si>
  <si>
    <t>2000</t>
  </si>
  <si>
    <t>TUASK</t>
  </si>
  <si>
    <t>Romutis Raudys</t>
  </si>
  <si>
    <t>98x</t>
  </si>
  <si>
    <t>123x</t>
  </si>
  <si>
    <t xml:space="preserve">Mehed </t>
  </si>
  <si>
    <t xml:space="preserve"> Mihály Csordás </t>
  </si>
  <si>
    <t>1991</t>
  </si>
  <si>
    <t>100x</t>
  </si>
  <si>
    <t>Edijs Oplucans</t>
  </si>
  <si>
    <t>125x</t>
  </si>
  <si>
    <t>Lauri Naarits</t>
  </si>
  <si>
    <t>30.09.1991</t>
  </si>
  <si>
    <t>Edu</t>
  </si>
  <si>
    <t>107x</t>
  </si>
  <si>
    <t>Teet Karbus</t>
  </si>
  <si>
    <t>1998</t>
  </si>
  <si>
    <t>143x</t>
  </si>
  <si>
    <t>Elmars Koleda</t>
  </si>
  <si>
    <t>1997</t>
  </si>
  <si>
    <t>135x</t>
  </si>
  <si>
    <t>Kert Ustav</t>
  </si>
  <si>
    <t>1990</t>
  </si>
  <si>
    <t xml:space="preserve">Jõud </t>
  </si>
  <si>
    <t>151x</t>
  </si>
  <si>
    <t>Arturs Vasilonoks</t>
  </si>
  <si>
    <t>146x</t>
  </si>
  <si>
    <t>178x</t>
  </si>
  <si>
    <t>Mehed Veteranid</t>
  </si>
  <si>
    <t>Meltzer</t>
  </si>
  <si>
    <t>Vidmantas Pilibaitis</t>
  </si>
  <si>
    <t>11.09.1949</t>
  </si>
  <si>
    <t>48x</t>
  </si>
  <si>
    <t>Ivanas Aleksiejus</t>
  </si>
  <si>
    <t>11.03.1959</t>
  </si>
  <si>
    <t>75x</t>
  </si>
  <si>
    <t>Janis Vizulis</t>
  </si>
  <si>
    <t>22.04.1977</t>
  </si>
  <si>
    <t>101x</t>
  </si>
  <si>
    <t>102x</t>
  </si>
  <si>
    <t>120x</t>
  </si>
  <si>
    <t>Aivar Zarubin</t>
  </si>
  <si>
    <t>1971</t>
  </si>
  <si>
    <t>110x</t>
  </si>
  <si>
    <t>141x</t>
  </si>
  <si>
    <t>Erik Kuningas</t>
  </si>
  <si>
    <t>1977</t>
  </si>
  <si>
    <t>Paremusjärjestus Sinclairi punktisüsteemi järgi</t>
  </si>
  <si>
    <t>Naised</t>
  </si>
  <si>
    <t>Mehed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</si>
</sst>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0.000000"/>
    <numFmt numFmtId="166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0" borderId="9" applyNumberFormat="0" applyAlignment="0" applyProtection="0"/>
  </cellStyleXfs>
  <cellXfs count="10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/>
      <protection locked="0"/>
    </xf>
    <xf numFmtId="166" fontId="0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9" fontId="1" fillId="38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0" borderId="16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33" borderId="19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49" fontId="1" fillId="39" borderId="11" xfId="0" applyNumberFormat="1" applyFont="1" applyFill="1" applyBorder="1" applyAlignment="1">
      <alignment horizontal="right"/>
    </xf>
    <xf numFmtId="49" fontId="1" fillId="39" borderId="20" xfId="0" applyNumberFormat="1" applyFont="1" applyFill="1" applyBorder="1" applyAlignment="1">
      <alignment horizontal="right"/>
    </xf>
    <xf numFmtId="49" fontId="1" fillId="39" borderId="20" xfId="0" applyNumberFormat="1" applyFont="1" applyFill="1" applyBorder="1" applyAlignment="1">
      <alignment horizontal="center"/>
    </xf>
    <xf numFmtId="49" fontId="1" fillId="39" borderId="20" xfId="0" applyNumberFormat="1" applyFont="1" applyFill="1" applyBorder="1" applyAlignment="1">
      <alignment horizontal="left"/>
    </xf>
    <xf numFmtId="49" fontId="1" fillId="39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0" fillId="41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41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1" fillId="39" borderId="13" xfId="0" applyNumberFormat="1" applyFont="1" applyFill="1" applyBorder="1" applyAlignment="1">
      <alignment horizontal="center"/>
    </xf>
    <xf numFmtId="49" fontId="1" fillId="38" borderId="10" xfId="0" applyNumberFormat="1" applyFont="1" applyFill="1" applyBorder="1" applyAlignment="1">
      <alignment horizontal="center"/>
    </xf>
    <xf numFmtId="49" fontId="1" fillId="38" borderId="13" xfId="0" applyNumberFormat="1" applyFont="1" applyFill="1" applyBorder="1" applyAlignment="1">
      <alignment horizontal="center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7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49" fontId="1" fillId="39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10D0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tabSelected="1" zoomScale="120" zoomScaleNormal="120" zoomScalePageLayoutView="0" workbookViewId="0" topLeftCell="A97">
      <selection activeCell="Q87" sqref="Q87"/>
    </sheetView>
  </sheetViews>
  <sheetFormatPr defaultColWidth="9.00390625" defaultRowHeight="12.75"/>
  <cols>
    <col min="1" max="1" width="4.57421875" style="0" customWidth="1"/>
    <col min="2" max="2" width="19.7109375" style="0" customWidth="1"/>
    <col min="3" max="3" width="12.00390625" style="0" customWidth="1"/>
    <col min="4" max="4" width="12.7109375" style="0" customWidth="1"/>
    <col min="5" max="5" width="7.7109375" style="1" customWidth="1"/>
    <col min="6" max="6" width="6.57421875" style="0" customWidth="1"/>
    <col min="7" max="7" width="6.7109375" style="0" customWidth="1"/>
    <col min="8" max="8" width="7.57421875" style="0" customWidth="1"/>
    <col min="9" max="12" width="6.7109375" style="0" customWidth="1"/>
    <col min="13" max="13" width="9.00390625" style="0" customWidth="1"/>
    <col min="14" max="14" width="7.7109375" style="0" customWidth="1"/>
    <col min="15" max="15" width="7.140625" style="0" customWidth="1"/>
    <col min="16" max="16" width="7.140625" style="2" customWidth="1"/>
    <col min="17" max="17" width="7.57421875" style="0" customWidth="1"/>
  </cols>
  <sheetData>
    <row r="1" spans="1:17" ht="17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5">
      <c r="A2" s="91">
        <v>43764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2.7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2:14" ht="12.75">
      <c r="B4" s="3"/>
      <c r="C4" s="4"/>
      <c r="D4" s="5"/>
      <c r="E4" s="6"/>
      <c r="F4" s="7"/>
      <c r="G4" s="4"/>
      <c r="H4" s="8"/>
      <c r="J4" s="9"/>
      <c r="K4" s="9"/>
      <c r="N4" t="s">
        <v>2</v>
      </c>
    </row>
    <row r="5" spans="2:14" ht="12.75">
      <c r="B5" s="3"/>
      <c r="C5" s="4"/>
      <c r="D5" s="5"/>
      <c r="E5" s="6"/>
      <c r="F5" s="7"/>
      <c r="G5" s="4"/>
      <c r="H5" s="8"/>
      <c r="J5" s="9"/>
      <c r="K5" s="9"/>
      <c r="N5" t="s">
        <v>3</v>
      </c>
    </row>
    <row r="6" spans="1:14" ht="12.75">
      <c r="A6" s="10"/>
      <c r="B6" s="2"/>
      <c r="D6" s="11"/>
      <c r="E6" s="6"/>
      <c r="F6" s="7"/>
      <c r="G6" s="12"/>
      <c r="H6" s="8"/>
      <c r="J6" s="9"/>
      <c r="K6" s="9"/>
      <c r="N6" t="s">
        <v>4</v>
      </c>
    </row>
    <row r="7" spans="1:17" ht="12.75">
      <c r="A7" s="93" t="s">
        <v>5</v>
      </c>
      <c r="B7" s="93"/>
      <c r="C7" s="93"/>
      <c r="D7" s="93"/>
      <c r="E7" s="93"/>
      <c r="F7" s="93"/>
      <c r="G7" s="93" t="s">
        <v>6</v>
      </c>
      <c r="H7" s="93"/>
      <c r="I7" s="93"/>
      <c r="J7" s="93"/>
      <c r="K7" s="93"/>
      <c r="L7" s="93"/>
      <c r="M7" s="93" t="s">
        <v>7</v>
      </c>
      <c r="N7" s="93"/>
      <c r="O7" s="93"/>
      <c r="P7" s="93"/>
      <c r="Q7" s="93"/>
    </row>
    <row r="8" spans="1:17" ht="12.75" customHeight="1">
      <c r="A8" s="94" t="s">
        <v>8</v>
      </c>
      <c r="B8" s="94" t="s">
        <v>9</v>
      </c>
      <c r="C8" s="94" t="s">
        <v>10</v>
      </c>
      <c r="D8" s="94" t="s">
        <v>11</v>
      </c>
      <c r="E8" s="95" t="s">
        <v>12</v>
      </c>
      <c r="F8" s="96" t="s">
        <v>13</v>
      </c>
      <c r="G8" s="97" t="s">
        <v>14</v>
      </c>
      <c r="H8" s="97"/>
      <c r="I8" s="97"/>
      <c r="J8" s="97" t="s">
        <v>15</v>
      </c>
      <c r="K8" s="97"/>
      <c r="L8" s="97"/>
      <c r="M8" s="97" t="s">
        <v>16</v>
      </c>
      <c r="N8" s="97" t="s">
        <v>17</v>
      </c>
      <c r="O8" s="97" t="s">
        <v>18</v>
      </c>
      <c r="P8" s="98" t="s">
        <v>19</v>
      </c>
      <c r="Q8" s="99" t="s">
        <v>20</v>
      </c>
    </row>
    <row r="9" spans="1:17" ht="12.75">
      <c r="A9" s="94"/>
      <c r="B9" s="94"/>
      <c r="C9" s="94"/>
      <c r="D9" s="94"/>
      <c r="E9" s="95"/>
      <c r="F9" s="96"/>
      <c r="G9" s="13">
        <v>1</v>
      </c>
      <c r="H9" s="13">
        <v>2</v>
      </c>
      <c r="I9" s="13">
        <v>3</v>
      </c>
      <c r="J9" s="13">
        <v>1</v>
      </c>
      <c r="K9" s="13">
        <v>2</v>
      </c>
      <c r="L9" s="13">
        <v>3</v>
      </c>
      <c r="M9" s="97"/>
      <c r="N9" s="97"/>
      <c r="O9" s="97"/>
      <c r="P9" s="98"/>
      <c r="Q9" s="99"/>
    </row>
    <row r="10" spans="1:17" ht="12.75">
      <c r="A10" s="100" t="s">
        <v>21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7" ht="12.75">
      <c r="A11" s="14">
        <v>40</v>
      </c>
      <c r="B11" s="15" t="s">
        <v>22</v>
      </c>
      <c r="C11" s="16" t="s">
        <v>23</v>
      </c>
      <c r="D11" s="17" t="s">
        <v>24</v>
      </c>
      <c r="E11" s="18">
        <v>38.4</v>
      </c>
      <c r="F11" s="19">
        <f aca="true" t="shared" si="0" ref="F11:F23">POWER(10,(0.75194503*(LOG10(E11/175.508)*LOG10(E11/175.508))))</f>
        <v>2.1257549734171866</v>
      </c>
      <c r="G11" s="20">
        <v>15</v>
      </c>
      <c r="H11" s="21" t="s">
        <v>25</v>
      </c>
      <c r="I11" s="22">
        <v>17</v>
      </c>
      <c r="J11" s="20">
        <v>21</v>
      </c>
      <c r="K11" s="23">
        <v>24</v>
      </c>
      <c r="L11" s="23">
        <v>25</v>
      </c>
      <c r="M11" s="17">
        <f aca="true" t="shared" si="1" ref="M11:M23">MAX(G11:I11)</f>
        <v>17</v>
      </c>
      <c r="N11" s="17">
        <f aca="true" t="shared" si="2" ref="N11:N23">MAX(J11:L11)</f>
        <v>25</v>
      </c>
      <c r="O11" s="22">
        <f aca="true" t="shared" si="3" ref="O11:O23">M11+N11</f>
        <v>42</v>
      </c>
      <c r="P11" s="24">
        <v>12</v>
      </c>
      <c r="Q11" s="25">
        <f aca="true" t="shared" si="4" ref="Q11:Q23">O11*F11</f>
        <v>89.28170888352183</v>
      </c>
    </row>
    <row r="12" spans="1:17" ht="12.75" customHeight="1">
      <c r="A12" s="14">
        <v>38</v>
      </c>
      <c r="B12" s="15" t="s">
        <v>26</v>
      </c>
      <c r="C12" s="16" t="s">
        <v>23</v>
      </c>
      <c r="D12" s="17" t="s">
        <v>24</v>
      </c>
      <c r="E12" s="18">
        <v>44.6</v>
      </c>
      <c r="F12" s="19">
        <f t="shared" si="0"/>
        <v>1.8457521788047992</v>
      </c>
      <c r="G12" s="20">
        <v>16</v>
      </c>
      <c r="H12" s="23">
        <v>17</v>
      </c>
      <c r="I12" s="22">
        <v>18</v>
      </c>
      <c r="J12" s="20">
        <v>20</v>
      </c>
      <c r="K12" s="23">
        <v>23</v>
      </c>
      <c r="L12" s="21" t="s">
        <v>27</v>
      </c>
      <c r="M12" s="17">
        <f t="shared" si="1"/>
        <v>18</v>
      </c>
      <c r="N12" s="17">
        <f t="shared" si="2"/>
        <v>23</v>
      </c>
      <c r="O12" s="22">
        <f t="shared" si="3"/>
        <v>41</v>
      </c>
      <c r="P12" s="24">
        <v>13</v>
      </c>
      <c r="Q12" s="25">
        <f t="shared" si="4"/>
        <v>75.67583933099677</v>
      </c>
    </row>
    <row r="13" spans="1:17" ht="12.75">
      <c r="A13" s="14">
        <v>8</v>
      </c>
      <c r="B13" s="26" t="s">
        <v>28</v>
      </c>
      <c r="C13" s="27" t="s">
        <v>29</v>
      </c>
      <c r="D13" s="17" t="s">
        <v>30</v>
      </c>
      <c r="E13" s="18">
        <v>36</v>
      </c>
      <c r="F13" s="19">
        <f t="shared" si="0"/>
        <v>2.269461873968931</v>
      </c>
      <c r="G13" s="20">
        <v>18</v>
      </c>
      <c r="H13" s="23">
        <v>20</v>
      </c>
      <c r="I13" s="22">
        <v>22</v>
      </c>
      <c r="J13" s="20">
        <v>23</v>
      </c>
      <c r="K13" s="23">
        <v>25</v>
      </c>
      <c r="L13" s="21" t="s">
        <v>31</v>
      </c>
      <c r="M13" s="17">
        <f t="shared" si="1"/>
        <v>22</v>
      </c>
      <c r="N13" s="17">
        <f t="shared" si="2"/>
        <v>25</v>
      </c>
      <c r="O13" s="22">
        <f t="shared" si="3"/>
        <v>47</v>
      </c>
      <c r="P13" s="24">
        <v>10</v>
      </c>
      <c r="Q13" s="25">
        <f t="shared" si="4"/>
        <v>106.66470807653977</v>
      </c>
    </row>
    <row r="14" spans="1:17" ht="12.75">
      <c r="A14" s="14">
        <v>48</v>
      </c>
      <c r="B14" s="15" t="s">
        <v>32</v>
      </c>
      <c r="C14" s="27" t="s">
        <v>33</v>
      </c>
      <c r="D14" s="17" t="s">
        <v>30</v>
      </c>
      <c r="E14" s="18">
        <v>42.3</v>
      </c>
      <c r="F14" s="19">
        <f t="shared" si="0"/>
        <v>1.937070701198108</v>
      </c>
      <c r="G14" s="20">
        <v>20</v>
      </c>
      <c r="H14" s="21" t="s">
        <v>34</v>
      </c>
      <c r="I14" s="22">
        <v>22</v>
      </c>
      <c r="J14" s="20">
        <v>24</v>
      </c>
      <c r="K14" s="23">
        <v>26</v>
      </c>
      <c r="L14" s="21" t="s">
        <v>35</v>
      </c>
      <c r="M14" s="17">
        <f t="shared" si="1"/>
        <v>22</v>
      </c>
      <c r="N14" s="17">
        <f t="shared" si="2"/>
        <v>26</v>
      </c>
      <c r="O14" s="22">
        <f t="shared" si="3"/>
        <v>48</v>
      </c>
      <c r="P14" s="24">
        <v>11</v>
      </c>
      <c r="Q14" s="25">
        <f t="shared" si="4"/>
        <v>92.97939365750919</v>
      </c>
    </row>
    <row r="15" spans="1:17" ht="12.75">
      <c r="A15" s="28">
        <v>58</v>
      </c>
      <c r="B15" s="29" t="s">
        <v>36</v>
      </c>
      <c r="C15" s="30" t="s">
        <v>37</v>
      </c>
      <c r="D15" s="31" t="s">
        <v>38</v>
      </c>
      <c r="E15" s="32">
        <v>25.1</v>
      </c>
      <c r="F15" s="19">
        <f t="shared" si="0"/>
        <v>3.438973417631686</v>
      </c>
      <c r="G15" s="20">
        <v>21</v>
      </c>
      <c r="H15" s="23">
        <v>23</v>
      </c>
      <c r="I15" s="33" t="s">
        <v>39</v>
      </c>
      <c r="J15" s="20">
        <v>29</v>
      </c>
      <c r="K15" s="21" t="s">
        <v>40</v>
      </c>
      <c r="L15" s="23">
        <v>31</v>
      </c>
      <c r="M15" s="17">
        <f t="shared" si="1"/>
        <v>23</v>
      </c>
      <c r="N15" s="17">
        <f t="shared" si="2"/>
        <v>31</v>
      </c>
      <c r="O15" s="22">
        <f t="shared" si="3"/>
        <v>54</v>
      </c>
      <c r="P15" s="24">
        <v>4</v>
      </c>
      <c r="Q15" s="25">
        <f t="shared" si="4"/>
        <v>185.70456455211104</v>
      </c>
    </row>
    <row r="16" spans="1:17" ht="12.75">
      <c r="A16" s="14">
        <v>5</v>
      </c>
      <c r="B16" s="15" t="s">
        <v>41</v>
      </c>
      <c r="C16" s="27" t="s">
        <v>42</v>
      </c>
      <c r="D16" s="17" t="s">
        <v>43</v>
      </c>
      <c r="E16" s="18">
        <v>39.9</v>
      </c>
      <c r="F16" s="19">
        <f t="shared" si="0"/>
        <v>2.047407684250684</v>
      </c>
      <c r="G16" s="20">
        <v>22</v>
      </c>
      <c r="H16" s="23">
        <v>25</v>
      </c>
      <c r="I16" s="33" t="s">
        <v>31</v>
      </c>
      <c r="J16" s="20">
        <v>30</v>
      </c>
      <c r="K16" s="23">
        <v>33</v>
      </c>
      <c r="L16" s="23">
        <v>35</v>
      </c>
      <c r="M16" s="17">
        <f t="shared" si="1"/>
        <v>25</v>
      </c>
      <c r="N16" s="17">
        <f t="shared" si="2"/>
        <v>35</v>
      </c>
      <c r="O16" s="22">
        <f t="shared" si="3"/>
        <v>60</v>
      </c>
      <c r="P16" s="24">
        <v>8</v>
      </c>
      <c r="Q16" s="25">
        <f t="shared" si="4"/>
        <v>122.84446105504104</v>
      </c>
    </row>
    <row r="17" spans="1:17" ht="12.75">
      <c r="A17" s="28">
        <v>13</v>
      </c>
      <c r="B17" s="29" t="s">
        <v>44</v>
      </c>
      <c r="C17" s="30" t="s">
        <v>45</v>
      </c>
      <c r="D17" s="31" t="s">
        <v>38</v>
      </c>
      <c r="E17" s="32">
        <v>40.5</v>
      </c>
      <c r="F17" s="19">
        <f t="shared" si="0"/>
        <v>2.01820156981317</v>
      </c>
      <c r="G17" s="20">
        <v>27</v>
      </c>
      <c r="H17" s="23">
        <v>30</v>
      </c>
      <c r="I17" s="33" t="s">
        <v>46</v>
      </c>
      <c r="J17" s="20">
        <v>37</v>
      </c>
      <c r="K17" s="23">
        <v>39</v>
      </c>
      <c r="L17" s="23">
        <v>41</v>
      </c>
      <c r="M17" s="17">
        <f t="shared" si="1"/>
        <v>30</v>
      </c>
      <c r="N17" s="17">
        <f t="shared" si="2"/>
        <v>41</v>
      </c>
      <c r="O17" s="22">
        <f t="shared" si="3"/>
        <v>71</v>
      </c>
      <c r="P17" s="24">
        <v>7</v>
      </c>
      <c r="Q17" s="25">
        <f t="shared" si="4"/>
        <v>143.29231145673506</v>
      </c>
    </row>
    <row r="18" spans="1:17" ht="12.75">
      <c r="A18" s="14">
        <v>28</v>
      </c>
      <c r="B18" s="15" t="s">
        <v>47</v>
      </c>
      <c r="C18" s="27" t="s">
        <v>48</v>
      </c>
      <c r="D18" s="17" t="s">
        <v>49</v>
      </c>
      <c r="E18" s="18">
        <v>31.4</v>
      </c>
      <c r="F18" s="19">
        <f t="shared" si="0"/>
        <v>2.630296990317185</v>
      </c>
      <c r="G18" s="20">
        <v>30</v>
      </c>
      <c r="H18" s="23">
        <v>32</v>
      </c>
      <c r="I18" s="33" t="s">
        <v>50</v>
      </c>
      <c r="J18" s="20">
        <v>41</v>
      </c>
      <c r="K18" s="23">
        <v>44</v>
      </c>
      <c r="L18" s="21" t="s">
        <v>51</v>
      </c>
      <c r="M18" s="17">
        <f t="shared" si="1"/>
        <v>32</v>
      </c>
      <c r="N18" s="17">
        <f t="shared" si="2"/>
        <v>44</v>
      </c>
      <c r="O18" s="22">
        <f t="shared" si="3"/>
        <v>76</v>
      </c>
      <c r="P18" s="24">
        <v>2</v>
      </c>
      <c r="Q18" s="25">
        <f t="shared" si="4"/>
        <v>199.90257126410606</v>
      </c>
    </row>
    <row r="19" spans="1:17" ht="12.75">
      <c r="A19" s="14">
        <v>18</v>
      </c>
      <c r="B19" s="15" t="s">
        <v>52</v>
      </c>
      <c r="C19" s="27" t="s">
        <v>53</v>
      </c>
      <c r="D19" s="17" t="s">
        <v>54</v>
      </c>
      <c r="E19" s="18">
        <v>68.9</v>
      </c>
      <c r="F19" s="19">
        <f t="shared" si="0"/>
        <v>1.3304392681441577</v>
      </c>
      <c r="G19" s="20">
        <v>32</v>
      </c>
      <c r="H19" s="23">
        <v>36</v>
      </c>
      <c r="I19" s="22">
        <v>38</v>
      </c>
      <c r="J19" s="20">
        <v>42</v>
      </c>
      <c r="K19" s="23">
        <v>45</v>
      </c>
      <c r="L19" s="23">
        <v>48</v>
      </c>
      <c r="M19" s="17">
        <f t="shared" si="1"/>
        <v>38</v>
      </c>
      <c r="N19" s="17">
        <f t="shared" si="2"/>
        <v>48</v>
      </c>
      <c r="O19" s="22">
        <f t="shared" si="3"/>
        <v>86</v>
      </c>
      <c r="P19" s="24">
        <v>9</v>
      </c>
      <c r="Q19" s="25">
        <f t="shared" si="4"/>
        <v>114.41777706039755</v>
      </c>
    </row>
    <row r="20" spans="1:17" ht="12.75">
      <c r="A20" s="28">
        <v>57</v>
      </c>
      <c r="B20" s="29" t="s">
        <v>55</v>
      </c>
      <c r="C20" s="30" t="s">
        <v>56</v>
      </c>
      <c r="D20" s="31" t="s">
        <v>38</v>
      </c>
      <c r="E20" s="32">
        <v>60.7</v>
      </c>
      <c r="F20" s="19">
        <f t="shared" si="0"/>
        <v>1.4450376112907395</v>
      </c>
      <c r="G20" s="20">
        <v>45</v>
      </c>
      <c r="H20" s="21" t="s">
        <v>57</v>
      </c>
      <c r="I20" s="33" t="s">
        <v>57</v>
      </c>
      <c r="J20" s="20">
        <v>55</v>
      </c>
      <c r="K20" s="21" t="s">
        <v>58</v>
      </c>
      <c r="L20" s="21" t="s">
        <v>58</v>
      </c>
      <c r="M20" s="17">
        <f t="shared" si="1"/>
        <v>45</v>
      </c>
      <c r="N20" s="17">
        <f t="shared" si="2"/>
        <v>55</v>
      </c>
      <c r="O20" s="22">
        <f t="shared" si="3"/>
        <v>100</v>
      </c>
      <c r="P20" s="24">
        <v>6</v>
      </c>
      <c r="Q20" s="25">
        <f t="shared" si="4"/>
        <v>144.50376112907395</v>
      </c>
    </row>
    <row r="21" spans="1:17" ht="12.75">
      <c r="A21" s="28">
        <v>16</v>
      </c>
      <c r="B21" s="29" t="s">
        <v>59</v>
      </c>
      <c r="C21" s="30" t="s">
        <v>60</v>
      </c>
      <c r="D21" s="31" t="s">
        <v>61</v>
      </c>
      <c r="E21" s="32">
        <v>47.8</v>
      </c>
      <c r="F21" s="19">
        <f t="shared" si="0"/>
        <v>1.7375142385093532</v>
      </c>
      <c r="G21" s="20">
        <v>45</v>
      </c>
      <c r="H21" s="23">
        <v>48</v>
      </c>
      <c r="I21" s="33" t="s">
        <v>62</v>
      </c>
      <c r="J21" s="20">
        <v>59</v>
      </c>
      <c r="K21" s="34" t="s">
        <v>63</v>
      </c>
      <c r="L21" s="34"/>
      <c r="M21" s="17">
        <f t="shared" si="1"/>
        <v>48</v>
      </c>
      <c r="N21" s="17">
        <f t="shared" si="2"/>
        <v>59</v>
      </c>
      <c r="O21" s="22">
        <f t="shared" si="3"/>
        <v>107</v>
      </c>
      <c r="P21" s="24">
        <v>3</v>
      </c>
      <c r="Q21" s="25">
        <f t="shared" si="4"/>
        <v>185.9140235205008</v>
      </c>
    </row>
    <row r="22" spans="1:17" ht="12.75">
      <c r="A22" s="28">
        <v>60</v>
      </c>
      <c r="B22" s="29" t="s">
        <v>64</v>
      </c>
      <c r="C22" s="30" t="s">
        <v>65</v>
      </c>
      <c r="D22" s="31" t="s">
        <v>61</v>
      </c>
      <c r="E22" s="32">
        <v>84.9</v>
      </c>
      <c r="F22" s="19">
        <f t="shared" si="0"/>
        <v>1.1879447600365036</v>
      </c>
      <c r="G22" s="20">
        <v>50</v>
      </c>
      <c r="H22" s="21" t="s">
        <v>66</v>
      </c>
      <c r="I22" s="22">
        <v>53</v>
      </c>
      <c r="J22" s="35" t="s">
        <v>67</v>
      </c>
      <c r="K22" s="23">
        <v>70</v>
      </c>
      <c r="L22" s="36" t="s">
        <v>68</v>
      </c>
      <c r="M22" s="17">
        <f t="shared" si="1"/>
        <v>53</v>
      </c>
      <c r="N22" s="17">
        <f t="shared" si="2"/>
        <v>70</v>
      </c>
      <c r="O22" s="22">
        <f t="shared" si="3"/>
        <v>123</v>
      </c>
      <c r="P22" s="24">
        <v>5</v>
      </c>
      <c r="Q22" s="25">
        <f t="shared" si="4"/>
        <v>146.11720548448994</v>
      </c>
    </row>
    <row r="23" spans="1:17" ht="12.75">
      <c r="A23" s="14">
        <v>30</v>
      </c>
      <c r="B23" s="15" t="s">
        <v>69</v>
      </c>
      <c r="C23" s="27" t="s">
        <v>70</v>
      </c>
      <c r="D23" s="17" t="s">
        <v>49</v>
      </c>
      <c r="E23" s="18">
        <v>74.1</v>
      </c>
      <c r="F23" s="19">
        <f t="shared" si="0"/>
        <v>1.274818882856076</v>
      </c>
      <c r="G23" s="20">
        <v>75</v>
      </c>
      <c r="H23" s="37">
        <v>80</v>
      </c>
      <c r="I23" s="38">
        <v>83</v>
      </c>
      <c r="J23" s="20">
        <v>95</v>
      </c>
      <c r="K23" s="23">
        <v>100</v>
      </c>
      <c r="L23" s="37">
        <v>105</v>
      </c>
      <c r="M23" s="17">
        <f t="shared" si="1"/>
        <v>83</v>
      </c>
      <c r="N23" s="17">
        <f t="shared" si="2"/>
        <v>105</v>
      </c>
      <c r="O23" s="38">
        <f t="shared" si="3"/>
        <v>188</v>
      </c>
      <c r="P23" s="24">
        <v>1</v>
      </c>
      <c r="Q23" s="25">
        <f t="shared" si="4"/>
        <v>239.6659499769423</v>
      </c>
    </row>
    <row r="25" spans="3:13" ht="12.75">
      <c r="C25" s="39" t="s">
        <v>71</v>
      </c>
      <c r="D25" s="40"/>
      <c r="E25" s="41" t="s">
        <v>72</v>
      </c>
      <c r="G25" s="11" t="s">
        <v>73</v>
      </c>
      <c r="K25" s="11" t="s">
        <v>74</v>
      </c>
      <c r="M25" s="11" t="s">
        <v>75</v>
      </c>
    </row>
    <row r="26" spans="7:13" ht="12.75">
      <c r="G26" s="11" t="s">
        <v>76</v>
      </c>
      <c r="K26" s="11" t="s">
        <v>77</v>
      </c>
      <c r="M26" s="11" t="s">
        <v>78</v>
      </c>
    </row>
    <row r="27" ht="12.75">
      <c r="G27" s="11" t="s">
        <v>79</v>
      </c>
    </row>
    <row r="29" spans="4:16" ht="12.75">
      <c r="D29" t="s">
        <v>80</v>
      </c>
      <c r="P29"/>
    </row>
    <row r="30" spans="5:16" ht="12.75">
      <c r="E30" s="1" t="s">
        <v>81</v>
      </c>
      <c r="P30"/>
    </row>
    <row r="31" spans="5:16" ht="12.75">
      <c r="E31" s="1" t="s">
        <v>82</v>
      </c>
      <c r="P31"/>
    </row>
    <row r="32" spans="5:14" ht="12.75">
      <c r="E32" s="1" t="s">
        <v>83</v>
      </c>
      <c r="N32" s="11" t="s">
        <v>84</v>
      </c>
    </row>
    <row r="33" spans="5:14" ht="12.75">
      <c r="E33" s="1" t="s">
        <v>85</v>
      </c>
      <c r="N33" s="11" t="s">
        <v>86</v>
      </c>
    </row>
    <row r="34" ht="12.75">
      <c r="N34" s="11" t="s">
        <v>87</v>
      </c>
    </row>
    <row r="35" spans="1:17" ht="12.75">
      <c r="A35" s="93" t="s">
        <v>5</v>
      </c>
      <c r="B35" s="93"/>
      <c r="C35" s="93"/>
      <c r="D35" s="93"/>
      <c r="E35" s="93"/>
      <c r="F35" s="93"/>
      <c r="G35" s="93" t="s">
        <v>6</v>
      </c>
      <c r="H35" s="93"/>
      <c r="I35" s="93"/>
      <c r="J35" s="93"/>
      <c r="K35" s="93"/>
      <c r="L35" s="93"/>
      <c r="M35" s="93" t="s">
        <v>7</v>
      </c>
      <c r="N35" s="93"/>
      <c r="O35" s="93"/>
      <c r="P35" s="93"/>
      <c r="Q35" s="93"/>
    </row>
    <row r="36" spans="1:17" ht="12.75" customHeight="1">
      <c r="A36" s="94" t="s">
        <v>8</v>
      </c>
      <c r="B36" s="94" t="s">
        <v>9</v>
      </c>
      <c r="C36" s="94" t="s">
        <v>10</v>
      </c>
      <c r="D36" s="94" t="s">
        <v>11</v>
      </c>
      <c r="E36" s="95" t="s">
        <v>12</v>
      </c>
      <c r="F36" s="96" t="s">
        <v>13</v>
      </c>
      <c r="G36" s="97" t="s">
        <v>14</v>
      </c>
      <c r="H36" s="97"/>
      <c r="I36" s="97"/>
      <c r="J36" s="97" t="s">
        <v>15</v>
      </c>
      <c r="K36" s="97"/>
      <c r="L36" s="97"/>
      <c r="M36" s="97" t="s">
        <v>16</v>
      </c>
      <c r="N36" s="97" t="s">
        <v>17</v>
      </c>
      <c r="O36" s="97" t="s">
        <v>18</v>
      </c>
      <c r="P36" s="98" t="s">
        <v>19</v>
      </c>
      <c r="Q36" s="99" t="s">
        <v>20</v>
      </c>
    </row>
    <row r="37" spans="1:17" ht="12.75">
      <c r="A37" s="94"/>
      <c r="B37" s="94"/>
      <c r="C37" s="94"/>
      <c r="D37" s="94"/>
      <c r="E37" s="95"/>
      <c r="F37" s="96"/>
      <c r="G37" s="13">
        <v>1</v>
      </c>
      <c r="H37" s="13">
        <v>2</v>
      </c>
      <c r="I37" s="13">
        <v>3</v>
      </c>
      <c r="J37" s="13">
        <v>1</v>
      </c>
      <c r="K37" s="13">
        <v>2</v>
      </c>
      <c r="L37" s="13">
        <v>3</v>
      </c>
      <c r="M37" s="97"/>
      <c r="N37" s="97"/>
      <c r="O37" s="97"/>
      <c r="P37" s="98"/>
      <c r="Q37" s="99"/>
    </row>
    <row r="38" spans="1:17" ht="12.75">
      <c r="A38" s="101" t="s">
        <v>88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ht="12.75">
      <c r="A39" s="14">
        <v>51</v>
      </c>
      <c r="B39" s="29" t="s">
        <v>89</v>
      </c>
      <c r="C39" s="27" t="s">
        <v>90</v>
      </c>
      <c r="D39" s="42" t="s">
        <v>24</v>
      </c>
      <c r="E39" s="18">
        <v>38.5</v>
      </c>
      <c r="F39" s="19">
        <f>POWER(10,(0.783497476*(LOG10(E39/153.655)*LOG10(E39/153.655))))</f>
        <v>1.9190267946115032</v>
      </c>
      <c r="G39" s="20">
        <v>17</v>
      </c>
      <c r="H39" s="23">
        <v>19</v>
      </c>
      <c r="I39" s="22">
        <v>20</v>
      </c>
      <c r="J39" s="20">
        <v>23</v>
      </c>
      <c r="K39" s="23">
        <v>26</v>
      </c>
      <c r="L39" s="23">
        <v>28</v>
      </c>
      <c r="M39" s="17">
        <f>MAX(G39:I39)</f>
        <v>20</v>
      </c>
      <c r="N39" s="17">
        <f>MAX(J39:L39)</f>
        <v>28</v>
      </c>
      <c r="O39" s="22">
        <f>M39+N39</f>
        <v>48</v>
      </c>
      <c r="P39" s="24">
        <v>3</v>
      </c>
      <c r="Q39" s="25">
        <f>O39*F39</f>
        <v>92.11328614135215</v>
      </c>
    </row>
    <row r="40" spans="1:17" ht="12.75">
      <c r="A40" s="14">
        <v>32</v>
      </c>
      <c r="B40" s="29" t="s">
        <v>91</v>
      </c>
      <c r="C40" s="27" t="s">
        <v>92</v>
      </c>
      <c r="D40" s="42" t="s">
        <v>24</v>
      </c>
      <c r="E40" s="18">
        <v>45.7</v>
      </c>
      <c r="F40" s="19">
        <f>POWER(10,(0.783497476*(LOG10(E40/153.655)*LOG10(E40/153.655))))</f>
        <v>1.6492820770381977</v>
      </c>
      <c r="G40" s="20">
        <v>31</v>
      </c>
      <c r="H40" s="21" t="s">
        <v>50</v>
      </c>
      <c r="I40" s="33" t="s">
        <v>50</v>
      </c>
      <c r="J40" s="20">
        <v>40</v>
      </c>
      <c r="K40" s="21" t="s">
        <v>93</v>
      </c>
      <c r="L40" s="23">
        <v>44</v>
      </c>
      <c r="M40" s="17">
        <f>MAX(G40:I40)</f>
        <v>31</v>
      </c>
      <c r="N40" s="17">
        <f>MAX(J40:L40)</f>
        <v>44</v>
      </c>
      <c r="O40" s="22">
        <f>M40+N40</f>
        <v>75</v>
      </c>
      <c r="P40" s="24">
        <v>2</v>
      </c>
      <c r="Q40" s="25">
        <f>O40*F40</f>
        <v>123.69615577786483</v>
      </c>
    </row>
    <row r="41" spans="1:17" ht="12.75">
      <c r="A41" s="14">
        <v>56</v>
      </c>
      <c r="B41" s="22" t="s">
        <v>94</v>
      </c>
      <c r="C41" s="27" t="s">
        <v>95</v>
      </c>
      <c r="D41" s="42" t="s">
        <v>24</v>
      </c>
      <c r="E41" s="18">
        <v>49</v>
      </c>
      <c r="F41" s="19">
        <f>POWER(10,(0.783497476*(LOG10(E41/153.655)*LOG10(E41/153.655))))</f>
        <v>1.5596441521644349</v>
      </c>
      <c r="G41" s="20">
        <v>32</v>
      </c>
      <c r="H41" s="23">
        <v>35</v>
      </c>
      <c r="I41" s="43">
        <v>36</v>
      </c>
      <c r="J41" s="20">
        <v>42</v>
      </c>
      <c r="K41" s="44">
        <v>47</v>
      </c>
      <c r="L41" s="44">
        <v>48</v>
      </c>
      <c r="M41" s="17">
        <f>MAX(G41:I41)</f>
        <v>36</v>
      </c>
      <c r="N41" s="17">
        <f>MAX(J41:L41)</f>
        <v>48</v>
      </c>
      <c r="O41" s="43">
        <f>M41+N41</f>
        <v>84</v>
      </c>
      <c r="P41" s="24">
        <v>1</v>
      </c>
      <c r="Q41" s="25">
        <f>O41*F41</f>
        <v>131.01010878181253</v>
      </c>
    </row>
    <row r="42" spans="1:17" ht="12.75">
      <c r="A42" s="102" t="s">
        <v>96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ht="12.75">
      <c r="A43" s="14">
        <v>26</v>
      </c>
      <c r="B43" s="22" t="s">
        <v>97</v>
      </c>
      <c r="C43" s="16" t="s">
        <v>98</v>
      </c>
      <c r="D43" s="17" t="s">
        <v>99</v>
      </c>
      <c r="E43" s="18">
        <v>58</v>
      </c>
      <c r="F43" s="19">
        <f>POWER(10,(0.783497476*(LOG10(E43/153.655)*LOG10(E43/153.655))))</f>
        <v>1.38123988976167</v>
      </c>
      <c r="G43" s="20">
        <v>42</v>
      </c>
      <c r="H43" s="23">
        <v>44</v>
      </c>
      <c r="I43" s="33" t="s">
        <v>51</v>
      </c>
      <c r="J43" s="20">
        <v>50</v>
      </c>
      <c r="K43" s="23">
        <v>52</v>
      </c>
      <c r="L43" s="21" t="s">
        <v>100</v>
      </c>
      <c r="M43" s="17">
        <f>MAX(G43:I43)</f>
        <v>44</v>
      </c>
      <c r="N43" s="17">
        <f>MAX(J43:L43)</f>
        <v>52</v>
      </c>
      <c r="O43" s="22">
        <f>M43+N43</f>
        <v>96</v>
      </c>
      <c r="P43" s="24">
        <v>3</v>
      </c>
      <c r="Q43" s="25">
        <f>O43*F43</f>
        <v>132.59902941712033</v>
      </c>
    </row>
    <row r="44" spans="1:17" ht="12.75">
      <c r="A44" s="14">
        <v>44</v>
      </c>
      <c r="B44" s="22" t="s">
        <v>101</v>
      </c>
      <c r="C44" s="27">
        <v>2005</v>
      </c>
      <c r="D44" s="17" t="s">
        <v>99</v>
      </c>
      <c r="E44" s="18">
        <v>58.4</v>
      </c>
      <c r="F44" s="19">
        <f>POWER(10,(0.783497476*(LOG10(E44/153.655)*LOG10(E44/153.655))))</f>
        <v>1.3749821508087452</v>
      </c>
      <c r="G44" s="20">
        <v>46</v>
      </c>
      <c r="H44" s="23">
        <v>49</v>
      </c>
      <c r="I44" s="33" t="s">
        <v>102</v>
      </c>
      <c r="J44" s="35" t="s">
        <v>103</v>
      </c>
      <c r="K44" s="23">
        <v>55</v>
      </c>
      <c r="L44" s="23">
        <v>58</v>
      </c>
      <c r="M44" s="17">
        <f>MAX(G44:I44)</f>
        <v>49</v>
      </c>
      <c r="N44" s="17">
        <f>MAX(J44:L44)</f>
        <v>58</v>
      </c>
      <c r="O44" s="22">
        <f>M44+N44</f>
        <v>107</v>
      </c>
      <c r="P44" s="24">
        <v>2</v>
      </c>
      <c r="Q44" s="25">
        <f>O44*F44</f>
        <v>147.12309013653572</v>
      </c>
    </row>
    <row r="45" spans="1:17" ht="12.75">
      <c r="A45" s="14">
        <v>61</v>
      </c>
      <c r="B45" s="29" t="s">
        <v>104</v>
      </c>
      <c r="C45" s="27" t="s">
        <v>105</v>
      </c>
      <c r="D45" s="42" t="s">
        <v>24</v>
      </c>
      <c r="E45" s="18">
        <v>87.3</v>
      </c>
      <c r="F45" s="19">
        <f>POWER(10,(0.783497476*(LOG10(E45/153.655)*LOG10(E45/153.655))))</f>
        <v>1.1148952733527606</v>
      </c>
      <c r="G45" s="20">
        <v>53</v>
      </c>
      <c r="H45" s="23">
        <v>57</v>
      </c>
      <c r="I45" s="22">
        <v>59</v>
      </c>
      <c r="J45" s="20">
        <v>69</v>
      </c>
      <c r="K45" s="23">
        <v>73</v>
      </c>
      <c r="L45" s="21" t="s">
        <v>106</v>
      </c>
      <c r="M45" s="17">
        <f>MAX(G45:I45)</f>
        <v>59</v>
      </c>
      <c r="N45" s="17">
        <f>MAX(J45:L45)</f>
        <v>73</v>
      </c>
      <c r="O45" s="22">
        <f>M45+N45</f>
        <v>132</v>
      </c>
      <c r="P45" s="24">
        <v>1</v>
      </c>
      <c r="Q45" s="25">
        <f>O45*F45</f>
        <v>147.1661760825644</v>
      </c>
    </row>
    <row r="46" spans="1:17" ht="12" customHeight="1">
      <c r="A46" s="101" t="s">
        <v>107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1:17" ht="12.75">
      <c r="A47" s="14">
        <v>52</v>
      </c>
      <c r="B47" s="22" t="s">
        <v>108</v>
      </c>
      <c r="C47" s="27" t="s">
        <v>109</v>
      </c>
      <c r="D47" s="42" t="s">
        <v>110</v>
      </c>
      <c r="E47" s="18">
        <v>59</v>
      </c>
      <c r="F47" s="19">
        <f>POWER(10,(0.783497476*(LOG10(E47/153.655)*LOG10(E47/153.655))))</f>
        <v>1.3658090522358408</v>
      </c>
      <c r="G47" s="20">
        <v>28</v>
      </c>
      <c r="H47" s="23">
        <v>33</v>
      </c>
      <c r="I47" s="22">
        <v>36</v>
      </c>
      <c r="J47" s="20">
        <v>38</v>
      </c>
      <c r="K47" s="23">
        <v>43</v>
      </c>
      <c r="L47" s="21" t="s">
        <v>51</v>
      </c>
      <c r="M47" s="17">
        <f>MAX(G47:I47)</f>
        <v>36</v>
      </c>
      <c r="N47" s="17">
        <f>MAX(J47:L47)</f>
        <v>43</v>
      </c>
      <c r="O47" s="22">
        <f>M47+N47</f>
        <v>79</v>
      </c>
      <c r="P47" s="24">
        <v>3</v>
      </c>
      <c r="Q47" s="25">
        <f>O47*F47</f>
        <v>107.89891512663142</v>
      </c>
    </row>
    <row r="48" spans="1:17" ht="12.75">
      <c r="A48" s="14">
        <v>12</v>
      </c>
      <c r="B48" s="22" t="s">
        <v>111</v>
      </c>
      <c r="C48" s="27" t="s">
        <v>112</v>
      </c>
      <c r="D48" s="42" t="s">
        <v>49</v>
      </c>
      <c r="E48" s="18">
        <v>63.2</v>
      </c>
      <c r="F48" s="19">
        <f>POWER(10,(0.783497476*(LOG10(E48/153.655)*LOG10(E48/153.655))))</f>
        <v>1.3080819586497876</v>
      </c>
      <c r="G48" s="20">
        <v>51</v>
      </c>
      <c r="H48" s="21" t="s">
        <v>100</v>
      </c>
      <c r="I48" s="33" t="s">
        <v>100</v>
      </c>
      <c r="J48" s="20">
        <v>60</v>
      </c>
      <c r="K48" s="23">
        <v>65</v>
      </c>
      <c r="L48" s="23">
        <v>68</v>
      </c>
      <c r="M48" s="17">
        <f>MAX(G48:I48)</f>
        <v>51</v>
      </c>
      <c r="N48" s="17">
        <f>MAX(J48:L48)</f>
        <v>68</v>
      </c>
      <c r="O48" s="22">
        <f>M48+N48</f>
        <v>119</v>
      </c>
      <c r="P48" s="24">
        <v>2</v>
      </c>
      <c r="Q48" s="25">
        <f>O48*F48</f>
        <v>155.6617530793247</v>
      </c>
    </row>
    <row r="49" spans="1:17" ht="12.75">
      <c r="A49" s="14">
        <v>59</v>
      </c>
      <c r="B49" s="29" t="s">
        <v>78</v>
      </c>
      <c r="C49" s="27" t="s">
        <v>113</v>
      </c>
      <c r="D49" s="42" t="s">
        <v>24</v>
      </c>
      <c r="E49" s="18">
        <v>62.4</v>
      </c>
      <c r="F49" s="19">
        <f>POWER(10,(0.783497476*(LOG10(E49/153.655)*LOG10(E49/153.655))))</f>
        <v>1.3182683996521336</v>
      </c>
      <c r="G49" s="20">
        <v>61</v>
      </c>
      <c r="H49" s="21" t="s">
        <v>114</v>
      </c>
      <c r="I49" s="22">
        <v>64</v>
      </c>
      <c r="J49" s="20">
        <v>75</v>
      </c>
      <c r="K49" s="44">
        <v>79</v>
      </c>
      <c r="L49" s="21" t="s">
        <v>115</v>
      </c>
      <c r="M49" s="17">
        <f>MAX(G49:I49)</f>
        <v>64</v>
      </c>
      <c r="N49" s="17">
        <f>MAX(J49:L49)</f>
        <v>79</v>
      </c>
      <c r="O49" s="43">
        <f>M49+N49</f>
        <v>143</v>
      </c>
      <c r="P49" s="24">
        <v>1</v>
      </c>
      <c r="Q49" s="25">
        <f>O49*F49</f>
        <v>188.5123811502551</v>
      </c>
    </row>
    <row r="50" spans="1:17" ht="12.75">
      <c r="A50" s="101" t="s">
        <v>116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1:17" ht="12.75">
      <c r="A51" s="14">
        <v>19</v>
      </c>
      <c r="B51" s="29" t="s">
        <v>117</v>
      </c>
      <c r="C51" s="27">
        <v>2001</v>
      </c>
      <c r="D51" s="17" t="s">
        <v>99</v>
      </c>
      <c r="E51" s="18">
        <v>58</v>
      </c>
      <c r="F51" s="19">
        <f>POWER(10,(0.783497476*(LOG10(E51/153.655)*LOG10(E51/153.655))))</f>
        <v>1.38123988976167</v>
      </c>
      <c r="G51" s="20">
        <v>46</v>
      </c>
      <c r="H51" s="23">
        <v>48</v>
      </c>
      <c r="I51" s="33" t="s">
        <v>62</v>
      </c>
      <c r="J51" s="20">
        <v>55</v>
      </c>
      <c r="K51" s="23">
        <v>58</v>
      </c>
      <c r="L51" s="21" t="s">
        <v>58</v>
      </c>
      <c r="M51" s="17">
        <f>MAX(G51:I51)</f>
        <v>48</v>
      </c>
      <c r="N51" s="17">
        <f>MAX(J51:L51)</f>
        <v>58</v>
      </c>
      <c r="O51" s="22">
        <f>M51+N51</f>
        <v>106</v>
      </c>
      <c r="P51" s="24">
        <v>2</v>
      </c>
      <c r="Q51" s="25">
        <f>O51*F51</f>
        <v>146.411428314737</v>
      </c>
    </row>
    <row r="52" spans="1:17" ht="12.75">
      <c r="A52" s="14">
        <v>23</v>
      </c>
      <c r="B52" s="29" t="s">
        <v>118</v>
      </c>
      <c r="C52" s="27">
        <v>1999</v>
      </c>
      <c r="D52" s="17">
        <v>35</v>
      </c>
      <c r="E52" s="18">
        <v>64.1</v>
      </c>
      <c r="F52" s="19">
        <f>POWER(10,(0.783497476*(LOG10(E52/153.655)*LOG10(E52/153.655))))</f>
        <v>1.2970350909978496</v>
      </c>
      <c r="G52" s="20">
        <v>50</v>
      </c>
      <c r="H52" s="21" t="s">
        <v>66</v>
      </c>
      <c r="I52" s="33" t="s">
        <v>100</v>
      </c>
      <c r="J52" s="20">
        <v>68</v>
      </c>
      <c r="K52" s="21" t="s">
        <v>119</v>
      </c>
      <c r="L52" s="23">
        <v>71</v>
      </c>
      <c r="M52" s="17">
        <f>MAX(G52:I52)</f>
        <v>50</v>
      </c>
      <c r="N52" s="17">
        <f>MAX(J52:L52)</f>
        <v>71</v>
      </c>
      <c r="O52" s="22">
        <f>M52+N52</f>
        <v>121</v>
      </c>
      <c r="P52" s="24">
        <v>1</v>
      </c>
      <c r="Q52" s="25">
        <f>O52*F52</f>
        <v>156.9412460107398</v>
      </c>
    </row>
    <row r="53" spans="1:17" ht="12.75">
      <c r="A53" s="101" t="s">
        <v>120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1:17" ht="12.75">
      <c r="A54" s="14">
        <v>20</v>
      </c>
      <c r="B54" s="45" t="s">
        <v>121</v>
      </c>
      <c r="C54" s="27" t="s">
        <v>122</v>
      </c>
      <c r="D54" s="42" t="s">
        <v>123</v>
      </c>
      <c r="E54" s="18">
        <v>84.1</v>
      </c>
      <c r="F54" s="19">
        <f>POWER(10,(0.783497476*(LOG10(E54/153.655)*LOG10(E54/153.655))))</f>
        <v>1.1315665454170813</v>
      </c>
      <c r="G54" s="20">
        <v>40</v>
      </c>
      <c r="H54" s="23">
        <v>43</v>
      </c>
      <c r="I54" s="33" t="s">
        <v>124</v>
      </c>
      <c r="J54" s="20">
        <v>50</v>
      </c>
      <c r="K54" s="21" t="s">
        <v>66</v>
      </c>
      <c r="L54" s="23">
        <v>53</v>
      </c>
      <c r="M54" s="17">
        <f>MAX(G54:I54)</f>
        <v>43</v>
      </c>
      <c r="N54" s="17">
        <f>MAX(J54:L54)</f>
        <v>53</v>
      </c>
      <c r="O54" s="22">
        <f>M54+N54</f>
        <v>96</v>
      </c>
      <c r="P54" s="24">
        <v>4</v>
      </c>
      <c r="Q54" s="25">
        <f>O54*F54</f>
        <v>108.6303883600398</v>
      </c>
    </row>
    <row r="55" spans="1:17" ht="12.75">
      <c r="A55" s="14">
        <v>10</v>
      </c>
      <c r="B55" s="22" t="s">
        <v>125</v>
      </c>
      <c r="C55" s="46">
        <v>35170</v>
      </c>
      <c r="D55" s="17" t="s">
        <v>110</v>
      </c>
      <c r="E55" s="18">
        <v>57.1</v>
      </c>
      <c r="F55" s="19">
        <f>POWER(10,(0.783497476*(LOG10(E55/153.655)*LOG10(E55/153.655))))</f>
        <v>1.3957525936422273</v>
      </c>
      <c r="G55" s="20">
        <v>43</v>
      </c>
      <c r="H55" s="23">
        <v>47</v>
      </c>
      <c r="I55" s="22">
        <v>50</v>
      </c>
      <c r="J55" s="20">
        <v>63</v>
      </c>
      <c r="K55" s="21" t="s">
        <v>126</v>
      </c>
      <c r="L55" s="21" t="s">
        <v>126</v>
      </c>
      <c r="M55" s="17">
        <f>MAX(G55:I55)</f>
        <v>50</v>
      </c>
      <c r="N55" s="17">
        <f>MAX(J55:L55)</f>
        <v>63</v>
      </c>
      <c r="O55" s="22">
        <f>M55+N55</f>
        <v>113</v>
      </c>
      <c r="P55" s="24">
        <v>2</v>
      </c>
      <c r="Q55" s="25">
        <f>O55*F55</f>
        <v>157.72004308157167</v>
      </c>
    </row>
    <row r="56" spans="1:17" ht="12.75">
      <c r="A56" s="14">
        <v>9</v>
      </c>
      <c r="B56" s="22" t="s">
        <v>127</v>
      </c>
      <c r="C56" s="27">
        <v>1986</v>
      </c>
      <c r="D56" s="42">
        <v>35</v>
      </c>
      <c r="E56" s="18">
        <v>58.8</v>
      </c>
      <c r="F56" s="19">
        <f>POWER(10,(0.783497476*(LOG10(E56/153.655)*LOG10(E56/153.655))))</f>
        <v>1.3688387413464562</v>
      </c>
      <c r="G56" s="35" t="s">
        <v>128</v>
      </c>
      <c r="H56" s="21" t="s">
        <v>128</v>
      </c>
      <c r="I56" s="22">
        <v>47</v>
      </c>
      <c r="J56" s="20">
        <v>60</v>
      </c>
      <c r="K56" s="21" t="s">
        <v>114</v>
      </c>
      <c r="L56" s="21" t="s">
        <v>129</v>
      </c>
      <c r="M56" s="17">
        <f>MAX(G56:I56)</f>
        <v>47</v>
      </c>
      <c r="N56" s="17">
        <f>MAX(J56:L56)</f>
        <v>60</v>
      </c>
      <c r="O56" s="22">
        <f>M56+N56</f>
        <v>107</v>
      </c>
      <c r="P56" s="24">
        <v>3</v>
      </c>
      <c r="Q56" s="25">
        <f>O56*F56</f>
        <v>146.4657453240708</v>
      </c>
    </row>
    <row r="57" spans="1:17" ht="12.75">
      <c r="A57" s="14">
        <v>11</v>
      </c>
      <c r="B57" s="29" t="s">
        <v>130</v>
      </c>
      <c r="C57" s="27" t="s">
        <v>131</v>
      </c>
      <c r="D57" s="42" t="s">
        <v>49</v>
      </c>
      <c r="E57" s="18">
        <v>70.2</v>
      </c>
      <c r="F57" s="19">
        <f>POWER(10,(0.783497476*(LOG10(E57/153.655)*LOG10(E57/153.655))))</f>
        <v>1.2322079455209978</v>
      </c>
      <c r="G57" s="20">
        <v>73</v>
      </c>
      <c r="H57" s="23">
        <v>77</v>
      </c>
      <c r="I57" s="38">
        <v>79</v>
      </c>
      <c r="J57" s="20">
        <v>88</v>
      </c>
      <c r="K57" s="23">
        <v>93</v>
      </c>
      <c r="L57" s="37">
        <v>96</v>
      </c>
      <c r="M57" s="17">
        <f>MAX(G57:I57)</f>
        <v>79</v>
      </c>
      <c r="N57" s="17">
        <f>MAX(J57:L57)</f>
        <v>96</v>
      </c>
      <c r="O57" s="38">
        <f>M57+N57</f>
        <v>175</v>
      </c>
      <c r="P57" s="24">
        <v>1</v>
      </c>
      <c r="Q57" s="25">
        <f>O57*F57</f>
        <v>215.63639046617462</v>
      </c>
    </row>
    <row r="58" spans="1:17" ht="12.75">
      <c r="A58" s="47" t="s">
        <v>132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9"/>
    </row>
    <row r="59" spans="2:14" ht="12.75" customHeight="1">
      <c r="B59" s="50" t="s">
        <v>71</v>
      </c>
      <c r="C59" s="4"/>
      <c r="D59" s="5"/>
      <c r="E59" s="51" t="s">
        <v>72</v>
      </c>
      <c r="F59" s="103" t="s">
        <v>73</v>
      </c>
      <c r="G59" s="103"/>
      <c r="H59" s="4"/>
      <c r="I59" s="52"/>
      <c r="J59" s="9"/>
      <c r="K59" s="53" t="s">
        <v>74</v>
      </c>
      <c r="L59" s="104" t="s">
        <v>133</v>
      </c>
      <c r="M59" s="104"/>
      <c r="N59" s="54"/>
    </row>
    <row r="60" spans="2:14" ht="12.75" customHeight="1">
      <c r="B60" s="50"/>
      <c r="C60" s="4"/>
      <c r="D60" s="5"/>
      <c r="F60" s="55" t="s">
        <v>134</v>
      </c>
      <c r="G60" s="4"/>
      <c r="I60" s="52"/>
      <c r="J60" s="9"/>
      <c r="K60" s="12" t="s">
        <v>77</v>
      </c>
      <c r="L60" s="105" t="s">
        <v>69</v>
      </c>
      <c r="M60" s="105"/>
      <c r="N60" s="54"/>
    </row>
    <row r="61" spans="2:14" ht="12.75">
      <c r="B61" s="50"/>
      <c r="C61" s="4"/>
      <c r="D61" s="5"/>
      <c r="F61" s="55" t="s">
        <v>79</v>
      </c>
      <c r="G61" s="4"/>
      <c r="I61" s="52"/>
      <c r="J61" s="9"/>
      <c r="K61" s="56"/>
      <c r="L61" s="56"/>
      <c r="M61" s="57"/>
      <c r="N61" s="54"/>
    </row>
    <row r="62" spans="2:14" ht="12.75">
      <c r="B62" s="50"/>
      <c r="C62" s="4"/>
      <c r="D62" s="5"/>
      <c r="E62" s="58"/>
      <c r="F62" s="58"/>
      <c r="G62" s="4"/>
      <c r="H62" s="4"/>
      <c r="I62" s="52"/>
      <c r="J62" s="9"/>
      <c r="K62" s="56"/>
      <c r="L62" s="56"/>
      <c r="M62" s="57"/>
      <c r="N62" s="54"/>
    </row>
    <row r="63" spans="2:14" ht="12.75">
      <c r="B63" s="50"/>
      <c r="C63" s="4"/>
      <c r="D63" s="5" t="s">
        <v>135</v>
      </c>
      <c r="E63" s="58"/>
      <c r="F63" s="58"/>
      <c r="G63" s="4"/>
      <c r="H63" s="4"/>
      <c r="I63" s="52"/>
      <c r="J63" s="9"/>
      <c r="K63" s="56"/>
      <c r="L63" s="56"/>
      <c r="M63" s="57"/>
      <c r="N63" s="54"/>
    </row>
    <row r="64" spans="2:16" ht="12.75">
      <c r="B64" s="50"/>
      <c r="C64" s="4"/>
      <c r="D64" s="5" t="s">
        <v>136</v>
      </c>
      <c r="E64" s="58"/>
      <c r="F64" s="58"/>
      <c r="G64" s="4"/>
      <c r="H64" s="4"/>
      <c r="I64" s="52"/>
      <c r="J64" s="9"/>
      <c r="K64" s="56"/>
      <c r="L64" s="56"/>
      <c r="M64" s="57"/>
      <c r="P64"/>
    </row>
    <row r="65" spans="2:16" ht="12.75">
      <c r="B65" s="50"/>
      <c r="C65" s="4"/>
      <c r="D65" s="5" t="s">
        <v>137</v>
      </c>
      <c r="E65" s="58"/>
      <c r="F65" s="58"/>
      <c r="G65" s="4"/>
      <c r="H65" s="4"/>
      <c r="I65" s="52"/>
      <c r="J65" s="9"/>
      <c r="K65" s="56"/>
      <c r="L65" s="56"/>
      <c r="M65" s="57"/>
      <c r="P65"/>
    </row>
    <row r="66" spans="2:14" ht="12.75">
      <c r="B66" s="50"/>
      <c r="C66" s="4"/>
      <c r="D66" s="5" t="s">
        <v>138</v>
      </c>
      <c r="E66" s="58"/>
      <c r="F66" s="58"/>
      <c r="G66" s="4"/>
      <c r="H66" s="4"/>
      <c r="I66" s="52"/>
      <c r="J66" s="9"/>
      <c r="K66" s="56"/>
      <c r="L66" s="56"/>
      <c r="M66" s="57"/>
      <c r="N66" s="54"/>
    </row>
    <row r="67" spans="2:14" ht="12.75">
      <c r="B67" s="50"/>
      <c r="C67" s="4"/>
      <c r="D67" s="5" t="s">
        <v>139</v>
      </c>
      <c r="E67" s="58"/>
      <c r="F67" s="58"/>
      <c r="G67" s="4"/>
      <c r="H67" s="4"/>
      <c r="I67" s="52"/>
      <c r="J67" s="9"/>
      <c r="K67" s="56"/>
      <c r="L67" s="56"/>
      <c r="M67" s="57"/>
      <c r="N67" s="54"/>
    </row>
    <row r="68" spans="2:14" ht="12.75">
      <c r="B68" s="50"/>
      <c r="C68" s="4"/>
      <c r="D68" s="5" t="s">
        <v>140</v>
      </c>
      <c r="E68" s="58"/>
      <c r="F68" s="58"/>
      <c r="G68" s="4"/>
      <c r="H68" s="4"/>
      <c r="I68" s="52"/>
      <c r="J68" s="9"/>
      <c r="K68" s="56"/>
      <c r="L68" s="56"/>
      <c r="M68" s="57"/>
      <c r="N68" s="54"/>
    </row>
    <row r="69" spans="2:14" ht="12.75">
      <c r="B69" s="50"/>
      <c r="C69" s="4"/>
      <c r="D69" s="5" t="s">
        <v>141</v>
      </c>
      <c r="E69" s="58"/>
      <c r="F69" s="58"/>
      <c r="G69" s="4"/>
      <c r="H69" s="4"/>
      <c r="I69" s="52"/>
      <c r="J69" s="9"/>
      <c r="K69" s="56"/>
      <c r="L69" s="56"/>
      <c r="M69" s="57"/>
      <c r="N69" s="54"/>
    </row>
    <row r="70" spans="2:14" ht="12.75">
      <c r="B70" s="50"/>
      <c r="C70" s="4"/>
      <c r="D70" s="5" t="s">
        <v>142</v>
      </c>
      <c r="E70" s="58"/>
      <c r="F70" s="58"/>
      <c r="G70" s="4"/>
      <c r="H70" s="4"/>
      <c r="I70" s="52"/>
      <c r="J70" s="9"/>
      <c r="K70" s="56"/>
      <c r="L70" s="56"/>
      <c r="M70" s="57"/>
      <c r="N70" s="54"/>
    </row>
    <row r="71" spans="2:14" ht="12.75">
      <c r="B71" s="50"/>
      <c r="C71" s="4"/>
      <c r="D71" s="5" t="s">
        <v>143</v>
      </c>
      <c r="E71" s="58"/>
      <c r="F71" s="58"/>
      <c r="G71" s="4"/>
      <c r="H71" s="4"/>
      <c r="I71" s="52"/>
      <c r="J71" s="9"/>
      <c r="K71" s="56"/>
      <c r="L71" s="56"/>
      <c r="M71" s="57"/>
      <c r="N71" s="54" t="s">
        <v>144</v>
      </c>
    </row>
    <row r="72" spans="2:14" ht="12.75">
      <c r="B72" s="50"/>
      <c r="C72" s="4"/>
      <c r="D72" s="5" t="s">
        <v>145</v>
      </c>
      <c r="E72" s="58"/>
      <c r="F72" s="58"/>
      <c r="G72" s="4"/>
      <c r="H72" s="4"/>
      <c r="I72" s="52"/>
      <c r="J72" s="9"/>
      <c r="K72" s="56"/>
      <c r="L72" s="56"/>
      <c r="M72" s="57"/>
      <c r="N72" s="54" t="s">
        <v>146</v>
      </c>
    </row>
    <row r="73" spans="2:14" ht="12.75">
      <c r="B73" s="59"/>
      <c r="C73" s="4"/>
      <c r="D73" s="5"/>
      <c r="E73" s="6"/>
      <c r="F73" s="7"/>
      <c r="G73" s="4"/>
      <c r="H73" s="4"/>
      <c r="I73" s="52"/>
      <c r="J73" s="9"/>
      <c r="K73" s="10"/>
      <c r="M73" s="57"/>
      <c r="N73" t="s">
        <v>147</v>
      </c>
    </row>
    <row r="74" spans="1:17" ht="12.75">
      <c r="A74" s="100" t="s">
        <v>148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1:17" ht="12.75">
      <c r="A75" s="60">
        <v>34</v>
      </c>
      <c r="B75" s="29" t="s">
        <v>149</v>
      </c>
      <c r="C75" s="61" t="s">
        <v>98</v>
      </c>
      <c r="D75" s="17" t="s">
        <v>30</v>
      </c>
      <c r="E75" s="18">
        <v>60.1</v>
      </c>
      <c r="F75" s="19">
        <f aca="true" t="shared" si="5" ref="F75:F82">POWER(10,(0.75194503*(LOG10(E75/175.508)*LOG10(E75/175.508))))</f>
        <v>1.4550732877861026</v>
      </c>
      <c r="G75" s="35" t="s">
        <v>150</v>
      </c>
      <c r="H75" s="23">
        <v>20</v>
      </c>
      <c r="I75" s="22">
        <v>24</v>
      </c>
      <c r="J75" s="20">
        <v>30</v>
      </c>
      <c r="K75" s="23">
        <v>33</v>
      </c>
      <c r="L75" s="21" t="s">
        <v>151</v>
      </c>
      <c r="M75" s="17">
        <f aca="true" t="shared" si="6" ref="M75:M82">MAX(G75:I75)</f>
        <v>24</v>
      </c>
      <c r="N75" s="17">
        <f aca="true" t="shared" si="7" ref="N75:N82">MAX(J75:L75)</f>
        <v>33</v>
      </c>
      <c r="O75" s="22">
        <f aca="true" t="shared" si="8" ref="O75:O82">M75+N75</f>
        <v>57</v>
      </c>
      <c r="P75" s="24">
        <v>8</v>
      </c>
      <c r="Q75" s="25">
        <f aca="true" t="shared" si="9" ref="Q75:Q82">O75*F75</f>
        <v>82.93917740380785</v>
      </c>
    </row>
    <row r="76" spans="1:17" ht="12.75">
      <c r="A76" s="14">
        <v>36</v>
      </c>
      <c r="B76" s="22" t="s">
        <v>152</v>
      </c>
      <c r="C76" s="16" t="s">
        <v>98</v>
      </c>
      <c r="D76" s="17" t="s">
        <v>24</v>
      </c>
      <c r="E76" s="18">
        <v>70.5</v>
      </c>
      <c r="F76" s="19">
        <f t="shared" si="5"/>
        <v>1.312143157314862</v>
      </c>
      <c r="G76" s="35" t="s">
        <v>153</v>
      </c>
      <c r="H76" s="23">
        <v>37</v>
      </c>
      <c r="I76" s="22">
        <v>40</v>
      </c>
      <c r="J76" s="20">
        <v>45</v>
      </c>
      <c r="K76" s="21" t="s">
        <v>62</v>
      </c>
      <c r="L76" s="23">
        <v>50</v>
      </c>
      <c r="M76" s="17">
        <f t="shared" si="6"/>
        <v>40</v>
      </c>
      <c r="N76" s="17">
        <f t="shared" si="7"/>
        <v>50</v>
      </c>
      <c r="O76" s="22">
        <f t="shared" si="8"/>
        <v>90</v>
      </c>
      <c r="P76" s="24">
        <v>7</v>
      </c>
      <c r="Q76" s="25">
        <f t="shared" si="9"/>
        <v>118.09288415833758</v>
      </c>
    </row>
    <row r="77" spans="1:17" ht="12.75">
      <c r="A77" s="60">
        <v>4</v>
      </c>
      <c r="B77" s="29" t="s">
        <v>154</v>
      </c>
      <c r="C77" s="61" t="s">
        <v>155</v>
      </c>
      <c r="D77" s="17" t="s">
        <v>30</v>
      </c>
      <c r="E77" s="18">
        <v>67</v>
      </c>
      <c r="F77" s="19">
        <f t="shared" si="5"/>
        <v>1.3537002449858386</v>
      </c>
      <c r="G77" s="35" t="s">
        <v>156</v>
      </c>
      <c r="H77" s="23">
        <v>35</v>
      </c>
      <c r="I77" s="22">
        <v>40</v>
      </c>
      <c r="J77" s="20">
        <v>50</v>
      </c>
      <c r="K77" s="23">
        <v>55</v>
      </c>
      <c r="L77" s="21" t="s">
        <v>58</v>
      </c>
      <c r="M77" s="17">
        <f t="shared" si="6"/>
        <v>40</v>
      </c>
      <c r="N77" s="17">
        <f t="shared" si="7"/>
        <v>55</v>
      </c>
      <c r="O77" s="22">
        <f t="shared" si="8"/>
        <v>95</v>
      </c>
      <c r="P77" s="24">
        <v>6</v>
      </c>
      <c r="Q77" s="25">
        <f t="shared" si="9"/>
        <v>128.60152327365466</v>
      </c>
    </row>
    <row r="78" spans="1:17" ht="12.75">
      <c r="A78" s="14">
        <v>37</v>
      </c>
      <c r="B78" s="22" t="s">
        <v>157</v>
      </c>
      <c r="C78" s="27">
        <v>2005</v>
      </c>
      <c r="D78" s="17" t="s">
        <v>99</v>
      </c>
      <c r="E78" s="18">
        <v>58.2</v>
      </c>
      <c r="F78" s="19">
        <f t="shared" si="5"/>
        <v>1.4886633351750593</v>
      </c>
      <c r="G78" s="20">
        <v>50</v>
      </c>
      <c r="H78" s="21" t="s">
        <v>158</v>
      </c>
      <c r="I78" s="33" t="s">
        <v>158</v>
      </c>
      <c r="J78" s="20">
        <v>60</v>
      </c>
      <c r="K78" s="21" t="s">
        <v>159</v>
      </c>
      <c r="L78" s="23">
        <v>63</v>
      </c>
      <c r="M78" s="17">
        <f t="shared" si="6"/>
        <v>50</v>
      </c>
      <c r="N78" s="17">
        <f t="shared" si="7"/>
        <v>63</v>
      </c>
      <c r="O78" s="22">
        <f t="shared" si="8"/>
        <v>113</v>
      </c>
      <c r="P78" s="24">
        <v>5</v>
      </c>
      <c r="Q78" s="25">
        <f t="shared" si="9"/>
        <v>168.2189568747817</v>
      </c>
    </row>
    <row r="79" spans="1:17" ht="12.75">
      <c r="A79" s="28">
        <v>39</v>
      </c>
      <c r="B79" s="29" t="s">
        <v>160</v>
      </c>
      <c r="C79" s="30" t="s">
        <v>98</v>
      </c>
      <c r="D79" s="31" t="s">
        <v>161</v>
      </c>
      <c r="E79" s="32">
        <v>55.7</v>
      </c>
      <c r="F79" s="19">
        <f t="shared" si="5"/>
        <v>1.537504317692509</v>
      </c>
      <c r="G79" s="20">
        <v>50</v>
      </c>
      <c r="H79" s="23">
        <v>55</v>
      </c>
      <c r="I79" s="33" t="s">
        <v>58</v>
      </c>
      <c r="J79" s="20">
        <v>60</v>
      </c>
      <c r="K79" s="23">
        <v>65</v>
      </c>
      <c r="L79" s="21" t="s">
        <v>67</v>
      </c>
      <c r="M79" s="17">
        <f t="shared" si="6"/>
        <v>55</v>
      </c>
      <c r="N79" s="17">
        <f t="shared" si="7"/>
        <v>65</v>
      </c>
      <c r="O79" s="22">
        <f t="shared" si="8"/>
        <v>120</v>
      </c>
      <c r="P79" s="24">
        <v>4</v>
      </c>
      <c r="Q79" s="25">
        <f t="shared" si="9"/>
        <v>184.50051812310107</v>
      </c>
    </row>
    <row r="80" spans="1:17" ht="12.75">
      <c r="A80" s="14">
        <v>33</v>
      </c>
      <c r="B80" s="62" t="s">
        <v>162</v>
      </c>
      <c r="C80" s="27" t="s">
        <v>163</v>
      </c>
      <c r="D80" s="17" t="s">
        <v>54</v>
      </c>
      <c r="E80" s="18">
        <v>67</v>
      </c>
      <c r="F80" s="19">
        <f t="shared" si="5"/>
        <v>1.3537002449858386</v>
      </c>
      <c r="G80" s="20">
        <v>78</v>
      </c>
      <c r="H80" s="23">
        <v>80</v>
      </c>
      <c r="I80" s="22">
        <v>82</v>
      </c>
      <c r="J80" s="20">
        <v>98</v>
      </c>
      <c r="K80" s="23">
        <v>101</v>
      </c>
      <c r="L80" s="21" t="s">
        <v>164</v>
      </c>
      <c r="M80" s="17">
        <f t="shared" si="6"/>
        <v>82</v>
      </c>
      <c r="N80" s="17">
        <f t="shared" si="7"/>
        <v>101</v>
      </c>
      <c r="O80" s="22">
        <f t="shared" si="8"/>
        <v>183</v>
      </c>
      <c r="P80" s="24">
        <v>3</v>
      </c>
      <c r="Q80" s="25">
        <f t="shared" si="9"/>
        <v>247.72714483240847</v>
      </c>
    </row>
    <row r="81" spans="1:17" ht="12.75">
      <c r="A81" s="14">
        <v>29</v>
      </c>
      <c r="B81" s="29" t="s">
        <v>165</v>
      </c>
      <c r="C81" s="27" t="s">
        <v>155</v>
      </c>
      <c r="D81" s="17" t="s">
        <v>43</v>
      </c>
      <c r="E81" s="18">
        <v>98</v>
      </c>
      <c r="F81" s="19">
        <f t="shared" si="5"/>
        <v>1.1172701792620827</v>
      </c>
      <c r="G81" s="20">
        <v>95</v>
      </c>
      <c r="H81" s="23">
        <v>100</v>
      </c>
      <c r="I81" s="22">
        <v>105</v>
      </c>
      <c r="J81" s="20">
        <v>120</v>
      </c>
      <c r="K81" s="21" t="s">
        <v>166</v>
      </c>
      <c r="L81" s="23">
        <v>130</v>
      </c>
      <c r="M81" s="17">
        <f t="shared" si="6"/>
        <v>105</v>
      </c>
      <c r="N81" s="17">
        <f t="shared" si="7"/>
        <v>130</v>
      </c>
      <c r="O81" s="22">
        <f t="shared" si="8"/>
        <v>235</v>
      </c>
      <c r="P81" s="24">
        <v>1</v>
      </c>
      <c r="Q81" s="25">
        <f t="shared" si="9"/>
        <v>262.55849212658944</v>
      </c>
    </row>
    <row r="82" spans="1:17" ht="12.75">
      <c r="A82" s="28">
        <v>35</v>
      </c>
      <c r="B82" s="29" t="s">
        <v>167</v>
      </c>
      <c r="C82" s="30" t="s">
        <v>168</v>
      </c>
      <c r="D82" s="31" t="s">
        <v>38</v>
      </c>
      <c r="E82" s="32">
        <v>99.5</v>
      </c>
      <c r="F82" s="19">
        <f t="shared" si="5"/>
        <v>1.1109133182699007</v>
      </c>
      <c r="G82" s="20">
        <v>100</v>
      </c>
      <c r="H82" s="21" t="s">
        <v>169</v>
      </c>
      <c r="I82" s="38">
        <v>106</v>
      </c>
      <c r="J82" s="20">
        <v>120</v>
      </c>
      <c r="K82" s="37">
        <v>127</v>
      </c>
      <c r="L82" s="21" t="s">
        <v>170</v>
      </c>
      <c r="M82" s="17">
        <f t="shared" si="6"/>
        <v>106</v>
      </c>
      <c r="N82" s="17">
        <f t="shared" si="7"/>
        <v>127</v>
      </c>
      <c r="O82" s="38">
        <f t="shared" si="8"/>
        <v>233</v>
      </c>
      <c r="P82" s="24">
        <v>2</v>
      </c>
      <c r="Q82" s="25">
        <f t="shared" si="9"/>
        <v>258.8428031568869</v>
      </c>
    </row>
    <row r="83" spans="1:17" ht="12.75">
      <c r="A83" s="100" t="s">
        <v>171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1:17" ht="12.75">
      <c r="A84" s="14">
        <v>2</v>
      </c>
      <c r="B84" s="22" t="s">
        <v>172</v>
      </c>
      <c r="C84" s="16" t="s">
        <v>173</v>
      </c>
      <c r="D84" s="63" t="s">
        <v>54</v>
      </c>
      <c r="E84" s="18">
        <v>62.7</v>
      </c>
      <c r="F84" s="19">
        <f>POWER(10,(0.75194503*(LOG10(E84/175.508)*LOG10(E84/175.508))))</f>
        <v>1.4134001501616316</v>
      </c>
      <c r="G84" s="20">
        <v>53</v>
      </c>
      <c r="H84" s="23">
        <v>56</v>
      </c>
      <c r="I84" s="33" t="s">
        <v>174</v>
      </c>
      <c r="J84" s="20">
        <v>63</v>
      </c>
      <c r="K84" s="23">
        <v>66</v>
      </c>
      <c r="L84" s="23">
        <v>68</v>
      </c>
      <c r="M84" s="17">
        <f>MAX(G84:I84)</f>
        <v>56</v>
      </c>
      <c r="N84" s="17">
        <f>MAX(J84:L84)</f>
        <v>68</v>
      </c>
      <c r="O84" s="22">
        <f>M84+N84</f>
        <v>124</v>
      </c>
      <c r="P84" s="24">
        <v>4</v>
      </c>
      <c r="Q84" s="25">
        <f>O84*F84</f>
        <v>175.26161862004233</v>
      </c>
    </row>
    <row r="85" spans="1:17" ht="12.75">
      <c r="A85" s="14">
        <v>50</v>
      </c>
      <c r="B85" s="22" t="s">
        <v>175</v>
      </c>
      <c r="C85" s="16" t="s">
        <v>176</v>
      </c>
      <c r="D85" s="17" t="s">
        <v>43</v>
      </c>
      <c r="E85" s="18">
        <v>68.3</v>
      </c>
      <c r="F85" s="19">
        <f>POWER(10,(0.75194503*(LOG10(E85/175.508)*LOG10(E85/175.508))))</f>
        <v>1.337598105484837</v>
      </c>
      <c r="G85" s="20">
        <v>62</v>
      </c>
      <c r="H85" s="23">
        <v>67</v>
      </c>
      <c r="I85" s="22">
        <v>70</v>
      </c>
      <c r="J85" s="20">
        <v>80</v>
      </c>
      <c r="K85" s="23">
        <v>83</v>
      </c>
      <c r="L85" s="21" t="s">
        <v>177</v>
      </c>
      <c r="M85" s="17">
        <f>MAX(G85:I85)</f>
        <v>70</v>
      </c>
      <c r="N85" s="17">
        <f>MAX(J85:L85)</f>
        <v>83</v>
      </c>
      <c r="O85" s="22">
        <f>M85+N85</f>
        <v>153</v>
      </c>
      <c r="P85" s="24">
        <v>3</v>
      </c>
      <c r="Q85" s="25">
        <f>O85*F85</f>
        <v>204.65251013918004</v>
      </c>
    </row>
    <row r="86" spans="1:17" ht="12.75">
      <c r="A86" s="14">
        <v>31</v>
      </c>
      <c r="B86" s="22" t="s">
        <v>178</v>
      </c>
      <c r="C86" s="16" t="s">
        <v>179</v>
      </c>
      <c r="D86" s="17" t="s">
        <v>61</v>
      </c>
      <c r="E86" s="18">
        <v>87.8</v>
      </c>
      <c r="F86" s="19">
        <f>POWER(10,(0.75194503*(LOG10(E86/175.508)*LOG10(E86/175.508))))</f>
        <v>1.1696005231248896</v>
      </c>
      <c r="G86" s="20">
        <v>83</v>
      </c>
      <c r="H86" s="23">
        <v>87</v>
      </c>
      <c r="I86" s="22">
        <v>90</v>
      </c>
      <c r="J86" s="20">
        <v>105</v>
      </c>
      <c r="K86" s="23">
        <v>110</v>
      </c>
      <c r="L86" s="34" t="s">
        <v>180</v>
      </c>
      <c r="M86" s="17">
        <f>MAX(G86:I86)</f>
        <v>90</v>
      </c>
      <c r="N86" s="17">
        <f>MAX(J86:L86)</f>
        <v>110</v>
      </c>
      <c r="O86" s="22">
        <f>M86+N86</f>
        <v>200</v>
      </c>
      <c r="P86" s="24">
        <v>2</v>
      </c>
      <c r="Q86" s="25">
        <f>O86*F86</f>
        <v>233.9201046249779</v>
      </c>
    </row>
    <row r="87" spans="1:17" ht="12.75">
      <c r="A87" s="14">
        <v>24</v>
      </c>
      <c r="B87" s="29" t="s">
        <v>181</v>
      </c>
      <c r="C87" s="64" t="s">
        <v>182</v>
      </c>
      <c r="D87" s="17" t="s">
        <v>161</v>
      </c>
      <c r="E87" s="65">
        <v>84.4</v>
      </c>
      <c r="F87" s="19">
        <f>POWER(10,(0.75194503*(LOG10(E87/175.508)*LOG10(E87/175.508))))</f>
        <v>1.1912911540588886</v>
      </c>
      <c r="G87" s="20">
        <v>107</v>
      </c>
      <c r="H87" s="23">
        <v>112</v>
      </c>
      <c r="I87" s="33" t="s">
        <v>183</v>
      </c>
      <c r="J87" s="20">
        <v>132</v>
      </c>
      <c r="K87" s="23">
        <v>140</v>
      </c>
      <c r="L87" s="23">
        <v>145</v>
      </c>
      <c r="M87" s="17">
        <f>MAX(G87:I87)</f>
        <v>112</v>
      </c>
      <c r="N87" s="17">
        <f>MAX(J87:L87)</f>
        <v>145</v>
      </c>
      <c r="O87" s="22">
        <f>M87+N87</f>
        <v>257</v>
      </c>
      <c r="P87" s="24">
        <v>1</v>
      </c>
      <c r="Q87" s="25">
        <f>O87*F87</f>
        <v>306.1618265931344</v>
      </c>
    </row>
    <row r="88" spans="3:13" ht="12.75">
      <c r="C88" s="39" t="s">
        <v>184</v>
      </c>
      <c r="D88" s="40"/>
      <c r="E88" s="1" t="s">
        <v>72</v>
      </c>
      <c r="G88" t="s">
        <v>76</v>
      </c>
      <c r="K88" t="s">
        <v>74</v>
      </c>
      <c r="M88" t="s">
        <v>130</v>
      </c>
    </row>
    <row r="89" spans="7:13" ht="12.75">
      <c r="G89" t="s">
        <v>134</v>
      </c>
      <c r="K89" t="s">
        <v>77</v>
      </c>
      <c r="M89" t="s">
        <v>79</v>
      </c>
    </row>
    <row r="90" spans="7:20" ht="12.75">
      <c r="G90" t="s">
        <v>78</v>
      </c>
      <c r="T90" s="66"/>
    </row>
    <row r="92" ht="12.75">
      <c r="D92" t="s">
        <v>185</v>
      </c>
    </row>
    <row r="93" spans="4:14" ht="12.75">
      <c r="D93" t="s">
        <v>186</v>
      </c>
      <c r="N93" t="s">
        <v>187</v>
      </c>
    </row>
    <row r="94" spans="4:14" ht="12.75">
      <c r="D94" t="s">
        <v>188</v>
      </c>
      <c r="N94" t="s">
        <v>189</v>
      </c>
    </row>
    <row r="95" ht="12.75">
      <c r="N95" t="s">
        <v>190</v>
      </c>
    </row>
    <row r="96" spans="1:17" ht="12.75">
      <c r="A96" s="106" t="s">
        <v>191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1:17" ht="12.75">
      <c r="A97" s="14">
        <v>22</v>
      </c>
      <c r="B97" s="29" t="s">
        <v>192</v>
      </c>
      <c r="C97" s="27" t="s">
        <v>193</v>
      </c>
      <c r="D97" s="17" t="s">
        <v>43</v>
      </c>
      <c r="E97" s="18">
        <v>76.6</v>
      </c>
      <c r="F97" s="19">
        <f>POWER(10,(0.75194503*(LOG10(E97/175.508)*LOG10(E97/175.508))))</f>
        <v>1.2516674964388985</v>
      </c>
      <c r="G97" s="20">
        <v>70</v>
      </c>
      <c r="H97" s="23">
        <v>75</v>
      </c>
      <c r="I97" s="33" t="s">
        <v>194</v>
      </c>
      <c r="J97" s="20">
        <v>100</v>
      </c>
      <c r="K97" s="23">
        <v>105</v>
      </c>
      <c r="L97" s="23">
        <v>110</v>
      </c>
      <c r="M97" s="17">
        <f>MAX(G97:I97)</f>
        <v>75</v>
      </c>
      <c r="N97" s="17">
        <f>MAX(J97:L97)</f>
        <v>110</v>
      </c>
      <c r="O97" s="22">
        <f>M97+N97</f>
        <v>185</v>
      </c>
      <c r="P97" s="24">
        <v>4</v>
      </c>
      <c r="Q97" s="25">
        <f>O97*F97</f>
        <v>231.5584868411962</v>
      </c>
    </row>
    <row r="98" spans="1:17" ht="12.75">
      <c r="A98" s="14">
        <v>6</v>
      </c>
      <c r="B98" s="22" t="s">
        <v>195</v>
      </c>
      <c r="C98" s="27">
        <v>1999</v>
      </c>
      <c r="D98" s="17" t="s">
        <v>99</v>
      </c>
      <c r="E98" s="18">
        <v>74.5</v>
      </c>
      <c r="F98" s="19">
        <f>POWER(10,(0.75194503*(LOG10(E98/175.508)*LOG10(E98/175.508))))</f>
        <v>1.2709716373427433</v>
      </c>
      <c r="G98" s="20">
        <v>87</v>
      </c>
      <c r="H98" s="23">
        <v>91</v>
      </c>
      <c r="I98" s="33" t="s">
        <v>196</v>
      </c>
      <c r="J98" s="20">
        <v>107</v>
      </c>
      <c r="K98" s="23">
        <v>112</v>
      </c>
      <c r="L98" s="23">
        <v>115</v>
      </c>
      <c r="M98" s="17">
        <f>MAX(G98:I98)</f>
        <v>91</v>
      </c>
      <c r="N98" s="17">
        <f>MAX(J98:L98)</f>
        <v>115</v>
      </c>
      <c r="O98" s="22">
        <f>M98+N98</f>
        <v>206</v>
      </c>
      <c r="P98" s="24">
        <v>3</v>
      </c>
      <c r="Q98" s="25">
        <f>O98*F98</f>
        <v>261.82015729260513</v>
      </c>
    </row>
    <row r="99" spans="1:17" ht="12.75">
      <c r="A99" s="14">
        <v>14</v>
      </c>
      <c r="B99" s="22" t="s">
        <v>197</v>
      </c>
      <c r="C99" s="27" t="s">
        <v>198</v>
      </c>
      <c r="D99" s="17" t="s">
        <v>199</v>
      </c>
      <c r="E99" s="18">
        <v>94.8</v>
      </c>
      <c r="F99" s="19">
        <f>POWER(10,(0.75194503*(LOG10(E99/175.508)*LOG10(E99/175.508))))</f>
        <v>1.1318836131269991</v>
      </c>
      <c r="G99" s="20">
        <v>95</v>
      </c>
      <c r="H99" s="23">
        <v>101</v>
      </c>
      <c r="I99" s="22">
        <v>107</v>
      </c>
      <c r="J99" s="20">
        <v>125</v>
      </c>
      <c r="K99" s="23">
        <v>133</v>
      </c>
      <c r="L99" s="23">
        <v>140</v>
      </c>
      <c r="M99" s="17">
        <f>MAX(G99:I99)</f>
        <v>107</v>
      </c>
      <c r="N99" s="17">
        <f>MAX(J99:L99)</f>
        <v>140</v>
      </c>
      <c r="O99" s="22">
        <f>M99+N99</f>
        <v>247</v>
      </c>
      <c r="P99" s="24">
        <v>1</v>
      </c>
      <c r="Q99" s="25">
        <f>O99*F99</f>
        <v>279.57525244236876</v>
      </c>
    </row>
    <row r="100" spans="1:17" ht="12.75">
      <c r="A100" s="14">
        <v>45</v>
      </c>
      <c r="B100" s="22" t="s">
        <v>200</v>
      </c>
      <c r="C100" s="16" t="s">
        <v>193</v>
      </c>
      <c r="D100" s="17" t="s">
        <v>99</v>
      </c>
      <c r="E100" s="18">
        <v>83.3</v>
      </c>
      <c r="F100" s="19">
        <f>POWER(10,(0.75194503*(LOG10(E100/175.508)*LOG10(E100/175.508))))</f>
        <v>1.1988550167097274</v>
      </c>
      <c r="G100" s="20">
        <v>95</v>
      </c>
      <c r="H100" s="21" t="s">
        <v>201</v>
      </c>
      <c r="I100" s="22">
        <v>100</v>
      </c>
      <c r="J100" s="20">
        <v>115</v>
      </c>
      <c r="K100" s="23">
        <v>120</v>
      </c>
      <c r="L100" s="21" t="s">
        <v>202</v>
      </c>
      <c r="M100" s="17">
        <f>MAX(G100:I100)</f>
        <v>100</v>
      </c>
      <c r="N100" s="17">
        <f>MAX(J100:L100)</f>
        <v>120</v>
      </c>
      <c r="O100" s="22">
        <f>M100+N100</f>
        <v>220</v>
      </c>
      <c r="P100" s="24">
        <v>2</v>
      </c>
      <c r="Q100" s="25">
        <f>O100*F100</f>
        <v>263.74810367614003</v>
      </c>
    </row>
    <row r="101" spans="1:17" ht="12.75">
      <c r="A101" s="100" t="s">
        <v>203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1:17" ht="12.75">
      <c r="A102" s="14">
        <v>55</v>
      </c>
      <c r="B102" s="67" t="s">
        <v>204</v>
      </c>
      <c r="C102" s="27" t="s">
        <v>205</v>
      </c>
      <c r="D102" s="17" t="s">
        <v>123</v>
      </c>
      <c r="E102" s="18">
        <v>86.1</v>
      </c>
      <c r="F102" s="19">
        <f aca="true" t="shared" si="10" ref="F102:F108">POWER(10,(0.75194503*(LOG10(E102/175.508)*LOG10(E102/175.508))))</f>
        <v>1.1801386716100772</v>
      </c>
      <c r="G102" s="68">
        <v>75</v>
      </c>
      <c r="H102" s="23">
        <v>80</v>
      </c>
      <c r="I102" s="22">
        <v>82</v>
      </c>
      <c r="J102" s="20">
        <v>95</v>
      </c>
      <c r="K102" s="21" t="s">
        <v>206</v>
      </c>
      <c r="L102" s="23">
        <v>100</v>
      </c>
      <c r="M102" s="17">
        <f aca="true" t="shared" si="11" ref="M102:M108">MAX(G102:I102)</f>
        <v>82</v>
      </c>
      <c r="N102" s="17">
        <f aca="true" t="shared" si="12" ref="N102:N108">MAX(J102:L102)</f>
        <v>100</v>
      </c>
      <c r="O102" s="22">
        <f aca="true" t="shared" si="13" ref="O102:O108">M102+N102</f>
        <v>182</v>
      </c>
      <c r="P102" s="24">
        <v>6</v>
      </c>
      <c r="Q102" s="25">
        <f aca="true" t="shared" si="14" ref="Q102:Q108">O102*F102</f>
        <v>214.78523823303405</v>
      </c>
    </row>
    <row r="103" spans="1:17" ht="12.75">
      <c r="A103" s="60">
        <v>17</v>
      </c>
      <c r="B103" s="69" t="s">
        <v>207</v>
      </c>
      <c r="C103" s="61" t="s">
        <v>205</v>
      </c>
      <c r="D103" s="17" t="s">
        <v>43</v>
      </c>
      <c r="E103" s="18">
        <v>81.5</v>
      </c>
      <c r="F103" s="19">
        <f t="shared" si="10"/>
        <v>1.2118593335965613</v>
      </c>
      <c r="G103" s="20">
        <v>91</v>
      </c>
      <c r="H103" s="23">
        <v>96</v>
      </c>
      <c r="I103" s="22">
        <v>102</v>
      </c>
      <c r="J103" s="20">
        <v>110</v>
      </c>
      <c r="K103" s="23">
        <v>118</v>
      </c>
      <c r="L103" s="21" t="s">
        <v>208</v>
      </c>
      <c r="M103" s="17">
        <f t="shared" si="11"/>
        <v>102</v>
      </c>
      <c r="N103" s="17">
        <f t="shared" si="12"/>
        <v>118</v>
      </c>
      <c r="O103" s="22">
        <f t="shared" si="13"/>
        <v>220</v>
      </c>
      <c r="P103" s="24">
        <v>5</v>
      </c>
      <c r="Q103" s="25">
        <f t="shared" si="14"/>
        <v>266.6090533912435</v>
      </c>
    </row>
    <row r="104" spans="1:17" ht="12.75">
      <c r="A104" s="14">
        <v>42</v>
      </c>
      <c r="B104" s="22" t="s">
        <v>209</v>
      </c>
      <c r="C104" s="16" t="s">
        <v>210</v>
      </c>
      <c r="D104" s="17" t="s">
        <v>211</v>
      </c>
      <c r="E104" s="18">
        <v>77.8</v>
      </c>
      <c r="F104" s="19">
        <f t="shared" si="10"/>
        <v>1.2412739774794395</v>
      </c>
      <c r="G104" s="20">
        <v>100</v>
      </c>
      <c r="H104" s="21" t="s">
        <v>212</v>
      </c>
      <c r="I104" s="22">
        <v>108</v>
      </c>
      <c r="J104" s="35" t="s">
        <v>166</v>
      </c>
      <c r="K104" s="21" t="s">
        <v>170</v>
      </c>
      <c r="L104" s="21" t="s">
        <v>170</v>
      </c>
      <c r="M104" s="17">
        <f t="shared" si="11"/>
        <v>108</v>
      </c>
      <c r="N104" s="17">
        <f t="shared" si="12"/>
        <v>0</v>
      </c>
      <c r="O104" s="22">
        <f t="shared" si="13"/>
        <v>108</v>
      </c>
      <c r="P104" s="24">
        <v>7</v>
      </c>
      <c r="Q104" s="25">
        <f t="shared" si="14"/>
        <v>134.05758956777947</v>
      </c>
    </row>
    <row r="105" spans="1:17" ht="12.75">
      <c r="A105" s="60">
        <v>21</v>
      </c>
      <c r="B105" s="69" t="s">
        <v>213</v>
      </c>
      <c r="C105" s="61" t="s">
        <v>214</v>
      </c>
      <c r="D105" s="17" t="s">
        <v>38</v>
      </c>
      <c r="E105" s="18">
        <v>83.9</v>
      </c>
      <c r="F105" s="19">
        <f t="shared" si="10"/>
        <v>1.1946944090204599</v>
      </c>
      <c r="G105" s="20">
        <v>105</v>
      </c>
      <c r="H105" s="23">
        <v>109</v>
      </c>
      <c r="I105" s="22">
        <v>112</v>
      </c>
      <c r="J105" s="20">
        <v>133</v>
      </c>
      <c r="K105" s="23">
        <v>138</v>
      </c>
      <c r="L105" s="21" t="s">
        <v>215</v>
      </c>
      <c r="M105" s="17">
        <f t="shared" si="11"/>
        <v>112</v>
      </c>
      <c r="N105" s="17">
        <f t="shared" si="12"/>
        <v>138</v>
      </c>
      <c r="O105" s="22">
        <f t="shared" si="13"/>
        <v>250</v>
      </c>
      <c r="P105" s="24">
        <v>4</v>
      </c>
      <c r="Q105" s="25">
        <f t="shared" si="14"/>
        <v>298.673602255115</v>
      </c>
    </row>
    <row r="106" spans="1:17" ht="12.75">
      <c r="A106" s="60">
        <v>3</v>
      </c>
      <c r="B106" s="69" t="s">
        <v>216</v>
      </c>
      <c r="C106" s="61" t="s">
        <v>217</v>
      </c>
      <c r="D106" s="17" t="s">
        <v>161</v>
      </c>
      <c r="E106" s="18">
        <v>69</v>
      </c>
      <c r="F106" s="19">
        <f t="shared" si="10"/>
        <v>1.3292623209708812</v>
      </c>
      <c r="G106" s="20">
        <v>110</v>
      </c>
      <c r="H106" s="21" t="s">
        <v>183</v>
      </c>
      <c r="I106" s="22">
        <v>115</v>
      </c>
      <c r="J106" s="20">
        <v>130</v>
      </c>
      <c r="K106" s="21" t="s">
        <v>218</v>
      </c>
      <c r="L106" s="21" t="s">
        <v>218</v>
      </c>
      <c r="M106" s="17">
        <f t="shared" si="11"/>
        <v>115</v>
      </c>
      <c r="N106" s="17">
        <f t="shared" si="12"/>
        <v>130</v>
      </c>
      <c r="O106" s="22">
        <f t="shared" si="13"/>
        <v>245</v>
      </c>
      <c r="P106" s="24">
        <v>2</v>
      </c>
      <c r="Q106" s="25">
        <f t="shared" si="14"/>
        <v>325.66926863786585</v>
      </c>
    </row>
    <row r="107" spans="1:17" ht="12.75">
      <c r="A107" s="14">
        <v>7</v>
      </c>
      <c r="B107" s="22" t="s">
        <v>219</v>
      </c>
      <c r="C107" s="16" t="s">
        <v>220</v>
      </c>
      <c r="D107" s="17" t="s">
        <v>221</v>
      </c>
      <c r="E107" s="18">
        <v>87.3</v>
      </c>
      <c r="F107" s="19">
        <f t="shared" si="10"/>
        <v>1.172638610268059</v>
      </c>
      <c r="G107" s="20">
        <v>117</v>
      </c>
      <c r="H107" s="21" t="s">
        <v>202</v>
      </c>
      <c r="I107" s="33" t="s">
        <v>202</v>
      </c>
      <c r="J107" s="20">
        <v>145</v>
      </c>
      <c r="K107" s="21" t="s">
        <v>222</v>
      </c>
      <c r="L107" s="34" t="s">
        <v>180</v>
      </c>
      <c r="M107" s="17">
        <f t="shared" si="11"/>
        <v>117</v>
      </c>
      <c r="N107" s="17">
        <f t="shared" si="12"/>
        <v>145</v>
      </c>
      <c r="O107" s="22">
        <f t="shared" si="13"/>
        <v>262</v>
      </c>
      <c r="P107" s="24">
        <v>3</v>
      </c>
      <c r="Q107" s="25">
        <f t="shared" si="14"/>
        <v>307.2313158902315</v>
      </c>
    </row>
    <row r="108" spans="1:17" ht="12.75">
      <c r="A108" s="60">
        <v>27</v>
      </c>
      <c r="B108" s="69" t="s">
        <v>223</v>
      </c>
      <c r="C108" s="61" t="s">
        <v>214</v>
      </c>
      <c r="D108" s="17" t="s">
        <v>161</v>
      </c>
      <c r="E108" s="18">
        <v>80.3</v>
      </c>
      <c r="F108" s="19">
        <f t="shared" si="10"/>
        <v>1.2209866718590539</v>
      </c>
      <c r="G108" s="20">
        <v>138</v>
      </c>
      <c r="H108" s="23">
        <v>142</v>
      </c>
      <c r="I108" s="33" t="s">
        <v>224</v>
      </c>
      <c r="J108" s="20">
        <v>168</v>
      </c>
      <c r="K108" s="21" t="s">
        <v>225</v>
      </c>
      <c r="L108" s="21" t="s">
        <v>225</v>
      </c>
      <c r="M108" s="17">
        <f t="shared" si="11"/>
        <v>142</v>
      </c>
      <c r="N108" s="17">
        <f t="shared" si="12"/>
        <v>168</v>
      </c>
      <c r="O108" s="22">
        <f t="shared" si="13"/>
        <v>310</v>
      </c>
      <c r="P108" s="24">
        <v>1</v>
      </c>
      <c r="Q108" s="25">
        <f t="shared" si="14"/>
        <v>378.50586827630667</v>
      </c>
    </row>
    <row r="109" spans="1:18" ht="12.75">
      <c r="A109" s="70"/>
      <c r="B109" s="71"/>
      <c r="C109" s="72"/>
      <c r="D109" s="72"/>
      <c r="E109" s="72"/>
      <c r="F109" s="72"/>
      <c r="G109" s="73"/>
      <c r="H109" s="72" t="s">
        <v>226</v>
      </c>
      <c r="I109" s="72"/>
      <c r="J109" s="72"/>
      <c r="K109" s="72"/>
      <c r="L109" s="72"/>
      <c r="M109" s="72"/>
      <c r="N109" s="72"/>
      <c r="O109" s="72"/>
      <c r="P109" s="72"/>
      <c r="Q109" s="74"/>
      <c r="R109" t="s">
        <v>227</v>
      </c>
    </row>
    <row r="110" spans="1:18" ht="12.75">
      <c r="A110" s="14">
        <v>47</v>
      </c>
      <c r="B110" s="29" t="s">
        <v>228</v>
      </c>
      <c r="C110" s="27" t="s">
        <v>229</v>
      </c>
      <c r="D110" s="17" t="s">
        <v>54</v>
      </c>
      <c r="E110" s="18">
        <v>65.8</v>
      </c>
      <c r="F110" s="19">
        <f>POWER(10,(0.75194503*(LOG10(E110/175.508)*LOG10(E110/175.508))))</f>
        <v>1.369321672471422</v>
      </c>
      <c r="G110" s="20">
        <v>40</v>
      </c>
      <c r="H110" s="23">
        <v>45</v>
      </c>
      <c r="I110" s="33" t="s">
        <v>230</v>
      </c>
      <c r="J110" s="20">
        <v>60</v>
      </c>
      <c r="K110" s="23">
        <v>65</v>
      </c>
      <c r="L110" s="21" t="s">
        <v>126</v>
      </c>
      <c r="M110" s="17">
        <f>MAX(G110:I110)</f>
        <v>45</v>
      </c>
      <c r="N110" s="17">
        <f>MAX(J110:L110)</f>
        <v>65</v>
      </c>
      <c r="O110" s="22">
        <f>M110+N110</f>
        <v>110</v>
      </c>
      <c r="P110" s="24">
        <v>4</v>
      </c>
      <c r="Q110" s="25">
        <f>O110*F110</f>
        <v>150.62538397185642</v>
      </c>
      <c r="R110">
        <v>281.21</v>
      </c>
    </row>
    <row r="111" spans="1:18" ht="12.75">
      <c r="A111" s="14">
        <v>41</v>
      </c>
      <c r="B111" s="29" t="s">
        <v>231</v>
      </c>
      <c r="C111" s="27" t="s">
        <v>232</v>
      </c>
      <c r="D111" s="17" t="s">
        <v>54</v>
      </c>
      <c r="E111" s="18">
        <v>80.8</v>
      </c>
      <c r="F111" s="19">
        <f>POWER(10,(0.75194503*(LOG10(E111/175.508)*LOG10(E111/175.508))))</f>
        <v>1.2171375293941529</v>
      </c>
      <c r="G111" s="20">
        <v>54</v>
      </c>
      <c r="H111" s="23">
        <v>58</v>
      </c>
      <c r="I111" s="22">
        <v>60</v>
      </c>
      <c r="J111" s="20">
        <v>70</v>
      </c>
      <c r="K111" s="21" t="s">
        <v>233</v>
      </c>
      <c r="L111" s="23">
        <v>80</v>
      </c>
      <c r="M111" s="17">
        <f>MAX(G111:I111)</f>
        <v>60</v>
      </c>
      <c r="N111" s="17">
        <f>MAX(J111:L111)</f>
        <v>80</v>
      </c>
      <c r="O111" s="22">
        <f>M111+N111</f>
        <v>140</v>
      </c>
      <c r="P111" s="24">
        <v>5</v>
      </c>
      <c r="Q111" s="25">
        <f>O111*F111</f>
        <v>170.3992541151814</v>
      </c>
      <c r="R111">
        <v>257.98</v>
      </c>
    </row>
    <row r="112" spans="1:18" ht="12.75">
      <c r="A112" s="14">
        <v>1</v>
      </c>
      <c r="B112" s="22" t="s">
        <v>234</v>
      </c>
      <c r="C112" s="16" t="s">
        <v>235</v>
      </c>
      <c r="D112" s="17" t="s">
        <v>61</v>
      </c>
      <c r="E112" s="18">
        <v>85.4</v>
      </c>
      <c r="F112" s="19">
        <f>POWER(10,(0.75194503*(LOG10(E112/175.508)*LOG10(E112/175.508))))</f>
        <v>1.184654090939202</v>
      </c>
      <c r="G112" s="20">
        <v>96</v>
      </c>
      <c r="H112" s="21" t="s">
        <v>236</v>
      </c>
      <c r="I112" s="33" t="s">
        <v>237</v>
      </c>
      <c r="J112" s="20">
        <v>115</v>
      </c>
      <c r="K112" s="21" t="s">
        <v>238</v>
      </c>
      <c r="L112" s="23">
        <v>121</v>
      </c>
      <c r="M112" s="17">
        <f>MAX(G112:I112)</f>
        <v>96</v>
      </c>
      <c r="N112" s="17">
        <f>MAX(J112:L112)</f>
        <v>121</v>
      </c>
      <c r="O112" s="22">
        <f>M112+N112</f>
        <v>217</v>
      </c>
      <c r="P112" s="24">
        <v>3</v>
      </c>
      <c r="Q112" s="25">
        <f>O112*F112</f>
        <v>257.06993773380685</v>
      </c>
      <c r="R112">
        <v>298.71</v>
      </c>
    </row>
    <row r="113" spans="1:18" ht="12.75">
      <c r="A113" s="14">
        <v>25</v>
      </c>
      <c r="B113" s="22" t="s">
        <v>239</v>
      </c>
      <c r="C113" s="16" t="s">
        <v>240</v>
      </c>
      <c r="D113" s="17">
        <v>35</v>
      </c>
      <c r="E113" s="18">
        <v>101.5</v>
      </c>
      <c r="F113" s="19">
        <f>POWER(10,(0.75194503*(LOG10(E113/175.508)*LOG10(E113/175.508))))</f>
        <v>1.1028911748410355</v>
      </c>
      <c r="G113" s="35" t="s">
        <v>241</v>
      </c>
      <c r="H113" s="21" t="s">
        <v>241</v>
      </c>
      <c r="I113" s="22">
        <v>111</v>
      </c>
      <c r="J113" s="20">
        <v>135</v>
      </c>
      <c r="K113" s="21" t="s">
        <v>242</v>
      </c>
      <c r="L113" s="21" t="s">
        <v>215</v>
      </c>
      <c r="M113" s="17">
        <f>MAX(G113:I113)</f>
        <v>111</v>
      </c>
      <c r="N113" s="17">
        <f>MAX(J113:L113)</f>
        <v>135</v>
      </c>
      <c r="O113" s="22">
        <f>M113+N113</f>
        <v>246</v>
      </c>
      <c r="P113" s="24">
        <v>1</v>
      </c>
      <c r="Q113" s="25">
        <f>O113*F113</f>
        <v>271.31122901089475</v>
      </c>
      <c r="R113">
        <v>338.59</v>
      </c>
    </row>
    <row r="114" spans="1:18" ht="12.75">
      <c r="A114" s="14">
        <v>54</v>
      </c>
      <c r="B114" s="22" t="s">
        <v>243</v>
      </c>
      <c r="C114" s="16" t="s">
        <v>244</v>
      </c>
      <c r="D114" s="17">
        <v>35</v>
      </c>
      <c r="E114" s="18">
        <v>118.1</v>
      </c>
      <c r="F114" s="19">
        <f>POWER(10,(0.75194503*(LOG10(E114/175.508)*LOG10(E114/175.508))))</f>
        <v>1.0525862826086265</v>
      </c>
      <c r="G114" s="35" t="s">
        <v>241</v>
      </c>
      <c r="H114" s="23">
        <v>110</v>
      </c>
      <c r="I114" s="22">
        <v>112</v>
      </c>
      <c r="J114" s="20">
        <v>140</v>
      </c>
      <c r="K114" s="23">
        <v>145</v>
      </c>
      <c r="L114" s="23">
        <v>150</v>
      </c>
      <c r="M114" s="17">
        <f>MAX(G114:I114)</f>
        <v>112</v>
      </c>
      <c r="N114" s="17">
        <f>MAX(J114:L114)</f>
        <v>150</v>
      </c>
      <c r="O114" s="22">
        <f>M114+N114</f>
        <v>262</v>
      </c>
      <c r="P114" s="24">
        <v>2</v>
      </c>
      <c r="Q114" s="25">
        <f>O114*F114</f>
        <v>275.77760604346014</v>
      </c>
      <c r="R114">
        <v>320.454</v>
      </c>
    </row>
    <row r="115" spans="1:17" ht="12.75">
      <c r="A115" s="59"/>
      <c r="B115" s="59"/>
      <c r="C115" s="59"/>
      <c r="D115" s="40"/>
      <c r="E115" s="75"/>
      <c r="F115" s="76"/>
      <c r="G115" s="59"/>
      <c r="H115" s="77"/>
      <c r="I115" s="40"/>
      <c r="J115" s="59"/>
      <c r="K115" s="77"/>
      <c r="L115" s="77"/>
      <c r="M115" s="40"/>
      <c r="N115" s="40"/>
      <c r="O115" s="40"/>
      <c r="P115" s="78"/>
      <c r="Q115" s="79"/>
    </row>
    <row r="116" spans="2:14" ht="12.75">
      <c r="B116" s="10" t="s">
        <v>71</v>
      </c>
      <c r="C116" s="39"/>
      <c r="D116" s="5"/>
      <c r="E116" s="58" t="s">
        <v>72</v>
      </c>
      <c r="F116" t="s">
        <v>79</v>
      </c>
      <c r="G116" s="58"/>
      <c r="H116" s="4"/>
      <c r="I116" s="52"/>
      <c r="J116" s="9"/>
      <c r="K116" s="56" t="s">
        <v>74</v>
      </c>
      <c r="L116" s="56"/>
      <c r="M116" s="57" t="s">
        <v>75</v>
      </c>
      <c r="N116" s="54"/>
    </row>
    <row r="117" spans="2:14" ht="12.75" customHeight="1">
      <c r="B117" s="59"/>
      <c r="C117" s="4"/>
      <c r="D117" s="5"/>
      <c r="E117" s="6"/>
      <c r="F117" s="107" t="s">
        <v>76</v>
      </c>
      <c r="G117" s="107"/>
      <c r="H117" s="4"/>
      <c r="I117" s="52"/>
      <c r="J117" s="9"/>
      <c r="K117" s="12" t="s">
        <v>77</v>
      </c>
      <c r="M117" s="57" t="s">
        <v>104</v>
      </c>
      <c r="N117" s="11"/>
    </row>
    <row r="118" spans="2:14" ht="12.75" customHeight="1">
      <c r="B118" s="3"/>
      <c r="C118" s="4"/>
      <c r="D118" s="5"/>
      <c r="E118" s="6"/>
      <c r="F118" s="107" t="s">
        <v>78</v>
      </c>
      <c r="G118" s="107"/>
      <c r="H118" s="8"/>
      <c r="J118" s="9"/>
      <c r="K118" s="9"/>
      <c r="N118" s="11"/>
    </row>
    <row r="119" spans="1:5" ht="12.75">
      <c r="A119" s="59"/>
      <c r="B119" s="80"/>
      <c r="C119" s="81"/>
      <c r="E119" s="82"/>
    </row>
    <row r="120" ht="12.75">
      <c r="A120" t="s">
        <v>245</v>
      </c>
    </row>
    <row r="122" spans="1:3" ht="12.75">
      <c r="A122" s="83"/>
      <c r="B122" s="83" t="s">
        <v>246</v>
      </c>
      <c r="C122" s="83"/>
    </row>
    <row r="123" spans="1:3" ht="12.75">
      <c r="A123" s="84" t="s">
        <v>19</v>
      </c>
      <c r="B123" s="84" t="s">
        <v>9</v>
      </c>
      <c r="C123" s="84" t="s">
        <v>20</v>
      </c>
    </row>
    <row r="124" spans="1:5" ht="12.75">
      <c r="A124" s="84"/>
      <c r="B124" s="29" t="s">
        <v>130</v>
      </c>
      <c r="C124" s="79">
        <v>215.63639046617456</v>
      </c>
      <c r="D124" s="85"/>
      <c r="E124" s="86"/>
    </row>
    <row r="125" spans="1:5" ht="12.75">
      <c r="A125" s="84"/>
      <c r="B125" s="29" t="s">
        <v>78</v>
      </c>
      <c r="C125" s="79">
        <v>188.5123811502551</v>
      </c>
      <c r="D125" s="85"/>
      <c r="E125" s="86"/>
    </row>
    <row r="126" spans="1:5" ht="12.75">
      <c r="A126" s="84"/>
      <c r="B126" s="22" t="s">
        <v>125</v>
      </c>
      <c r="C126" s="79">
        <v>157.72004308157167</v>
      </c>
      <c r="D126" s="85"/>
      <c r="E126" s="86"/>
    </row>
    <row r="127" spans="1:5" ht="12.75">
      <c r="A127" s="10"/>
      <c r="B127" s="29" t="s">
        <v>118</v>
      </c>
      <c r="C127" s="79">
        <v>156.9412460107398</v>
      </c>
      <c r="D127" s="85"/>
      <c r="E127" s="86"/>
    </row>
    <row r="128" spans="1:5" ht="12.75">
      <c r="A128" s="10"/>
      <c r="B128" s="22" t="s">
        <v>111</v>
      </c>
      <c r="C128" s="79">
        <v>155.6617530793247</v>
      </c>
      <c r="D128" s="85"/>
      <c r="E128" s="86"/>
    </row>
    <row r="129" spans="1:5" ht="12.75">
      <c r="A129" s="10"/>
      <c r="B129" s="29" t="s">
        <v>104</v>
      </c>
      <c r="C129" s="79">
        <v>147.1661760825644</v>
      </c>
      <c r="D129" s="85"/>
      <c r="E129" s="86"/>
    </row>
    <row r="130" spans="1:5" ht="12.75">
      <c r="A130" s="10"/>
      <c r="B130" s="22" t="s">
        <v>101</v>
      </c>
      <c r="C130" s="79">
        <v>147.12309013653572</v>
      </c>
      <c r="D130" s="85"/>
      <c r="E130" s="86"/>
    </row>
    <row r="131" spans="1:5" ht="12.75">
      <c r="A131" s="10"/>
      <c r="B131" s="22" t="s">
        <v>127</v>
      </c>
      <c r="C131" s="79">
        <v>146.4657453240708</v>
      </c>
      <c r="D131" s="85"/>
      <c r="E131" s="86"/>
    </row>
    <row r="132" spans="1:5" ht="12.75">
      <c r="A132" s="10"/>
      <c r="B132" s="29" t="s">
        <v>117</v>
      </c>
      <c r="C132" s="79">
        <v>146.411428314737</v>
      </c>
      <c r="D132" s="85"/>
      <c r="E132" s="86"/>
    </row>
    <row r="133" spans="1:5" ht="12.75">
      <c r="A133" s="10"/>
      <c r="B133" s="22" t="s">
        <v>97</v>
      </c>
      <c r="C133" s="79">
        <v>132.59902941712033</v>
      </c>
      <c r="D133" s="85"/>
      <c r="E133" s="86"/>
    </row>
    <row r="134" spans="1:5" ht="12.75">
      <c r="A134" s="10"/>
      <c r="B134" s="22" t="s">
        <v>94</v>
      </c>
      <c r="C134" s="87">
        <v>131.01010878181253</v>
      </c>
      <c r="D134" s="85"/>
      <c r="E134" s="86"/>
    </row>
    <row r="135" spans="1:5" ht="12.75">
      <c r="A135" s="10"/>
      <c r="B135" s="29" t="s">
        <v>91</v>
      </c>
      <c r="C135" s="87">
        <v>123.69615577786483</v>
      </c>
      <c r="D135" s="85"/>
      <c r="E135" s="86"/>
    </row>
    <row r="136" spans="1:5" ht="12.75">
      <c r="A136" s="10"/>
      <c r="B136" s="45" t="s">
        <v>121</v>
      </c>
      <c r="C136" s="79">
        <v>108.6303883600398</v>
      </c>
      <c r="D136" s="85"/>
      <c r="E136" s="86"/>
    </row>
    <row r="137" spans="1:5" ht="12.75">
      <c r="A137" s="10"/>
      <c r="B137" s="22" t="s">
        <v>108</v>
      </c>
      <c r="C137" s="79">
        <v>107.89891512663142</v>
      </c>
      <c r="D137" s="85"/>
      <c r="E137" s="86"/>
    </row>
    <row r="138" spans="1:5" ht="12.75">
      <c r="A138" s="10"/>
      <c r="B138" s="29" t="s">
        <v>89</v>
      </c>
      <c r="C138" s="87">
        <v>92.11328614135215</v>
      </c>
      <c r="D138" s="85"/>
      <c r="E138" s="86"/>
    </row>
    <row r="139" spans="1:5" ht="12.75">
      <c r="A139" s="10"/>
      <c r="B139" s="59"/>
      <c r="C139" s="79"/>
      <c r="D139" s="85"/>
      <c r="E139" s="86"/>
    </row>
    <row r="140" spans="1:5" ht="12.75">
      <c r="A140" s="10"/>
      <c r="B140" s="59"/>
      <c r="C140" s="79"/>
      <c r="D140" s="85"/>
      <c r="E140" s="86"/>
    </row>
    <row r="141" spans="1:5" ht="12.75">
      <c r="A141" s="10"/>
      <c r="B141" s="59"/>
      <c r="C141" s="79"/>
      <c r="D141" s="85"/>
      <c r="E141" s="86"/>
    </row>
    <row r="142" spans="4:5" ht="12.75">
      <c r="D142" s="88"/>
      <c r="E142" s="89"/>
    </row>
    <row r="143" spans="1:5" ht="12.75">
      <c r="A143" s="83"/>
      <c r="B143" s="83" t="s">
        <v>247</v>
      </c>
      <c r="C143" s="83"/>
      <c r="D143" s="88"/>
      <c r="E143" s="89"/>
    </row>
    <row r="144" spans="1:5" ht="12.75">
      <c r="A144" s="84" t="s">
        <v>19</v>
      </c>
      <c r="B144" s="84" t="s">
        <v>9</v>
      </c>
      <c r="C144" s="84" t="s">
        <v>20</v>
      </c>
      <c r="D144" s="88"/>
      <c r="E144" s="89"/>
    </row>
    <row r="145" spans="1:5" ht="12.75">
      <c r="A145" s="84"/>
      <c r="B145" s="69" t="s">
        <v>223</v>
      </c>
      <c r="C145">
        <v>378.50586827630667</v>
      </c>
      <c r="D145" s="85"/>
      <c r="E145" s="86"/>
    </row>
    <row r="146" spans="1:5" ht="12.75">
      <c r="A146" s="84"/>
      <c r="B146" s="69" t="s">
        <v>216</v>
      </c>
      <c r="C146">
        <v>325.66926863786585</v>
      </c>
      <c r="D146" s="85"/>
      <c r="E146" s="86"/>
    </row>
    <row r="147" spans="1:5" ht="12.75">
      <c r="A147" s="84"/>
      <c r="B147" s="22" t="s">
        <v>219</v>
      </c>
      <c r="C147">
        <v>307.2313158902315</v>
      </c>
      <c r="D147" s="85"/>
      <c r="E147" s="86"/>
    </row>
    <row r="148" spans="1:5" ht="12.75">
      <c r="A148" s="10"/>
      <c r="B148" s="29" t="s">
        <v>181</v>
      </c>
      <c r="C148">
        <v>306.1618265931344</v>
      </c>
      <c r="D148" s="85"/>
      <c r="E148" s="86"/>
    </row>
    <row r="149" spans="1:5" ht="12.75">
      <c r="A149" s="10"/>
      <c r="B149" s="69" t="s">
        <v>213</v>
      </c>
      <c r="C149">
        <v>298.673602255115</v>
      </c>
      <c r="D149" s="85"/>
      <c r="E149" s="86"/>
    </row>
    <row r="150" spans="1:5" ht="12.75">
      <c r="A150" s="10"/>
      <c r="B150" s="22" t="s">
        <v>197</v>
      </c>
      <c r="C150" s="25">
        <v>279.57525244236876</v>
      </c>
      <c r="D150" s="85"/>
      <c r="E150" s="86"/>
    </row>
    <row r="151" spans="1:5" ht="12.75">
      <c r="A151" s="10"/>
      <c r="B151" s="22" t="s">
        <v>243</v>
      </c>
      <c r="C151">
        <v>275.77760604346014</v>
      </c>
      <c r="D151" s="85"/>
      <c r="E151" s="86"/>
    </row>
    <row r="152" spans="1:5" ht="12.75">
      <c r="A152" s="10"/>
      <c r="B152" s="22" t="s">
        <v>239</v>
      </c>
      <c r="C152">
        <v>271.31122901089475</v>
      </c>
      <c r="D152" s="85"/>
      <c r="E152" s="86"/>
    </row>
    <row r="153" spans="1:5" ht="12.75">
      <c r="A153" s="10"/>
      <c r="B153" s="69" t="s">
        <v>207</v>
      </c>
      <c r="C153">
        <v>266.6090533912435</v>
      </c>
      <c r="D153" s="85"/>
      <c r="E153" s="86"/>
    </row>
    <row r="154" spans="1:5" ht="12.75">
      <c r="A154" s="10"/>
      <c r="B154" s="22" t="s">
        <v>200</v>
      </c>
      <c r="C154" s="25">
        <v>263.74810367614</v>
      </c>
      <c r="D154" s="85"/>
      <c r="E154" s="86"/>
    </row>
    <row r="155" spans="1:5" ht="12.75">
      <c r="A155" s="10"/>
      <c r="B155" s="29" t="s">
        <v>165</v>
      </c>
      <c r="C155">
        <v>262.55849212658944</v>
      </c>
      <c r="D155" s="85"/>
      <c r="E155" s="86"/>
    </row>
    <row r="156" spans="1:5" ht="12.75">
      <c r="A156" s="10"/>
      <c r="B156" s="22" t="s">
        <v>195</v>
      </c>
      <c r="C156" s="25">
        <v>261.82015729260513</v>
      </c>
      <c r="D156" s="85"/>
      <c r="E156" s="86"/>
    </row>
    <row r="157" spans="1:5" ht="12.75">
      <c r="A157" s="10"/>
      <c r="B157" s="29" t="s">
        <v>167</v>
      </c>
      <c r="C157">
        <v>258.8428031568869</v>
      </c>
      <c r="D157" s="85"/>
      <c r="E157" s="86"/>
    </row>
    <row r="158" spans="1:5" ht="12.75">
      <c r="A158" s="10"/>
      <c r="B158" s="22" t="s">
        <v>234</v>
      </c>
      <c r="C158">
        <v>257.06993773380685</v>
      </c>
      <c r="D158" s="85"/>
      <c r="E158" s="86"/>
    </row>
    <row r="159" spans="1:5" ht="12.75">
      <c r="A159" s="10"/>
      <c r="B159" s="62" t="s">
        <v>162</v>
      </c>
      <c r="C159">
        <v>247.72714483240847</v>
      </c>
      <c r="D159" s="85"/>
      <c r="E159" s="86"/>
    </row>
    <row r="160" spans="1:5" ht="12.75">
      <c r="A160" s="10"/>
      <c r="B160" s="15" t="s">
        <v>69</v>
      </c>
      <c r="C160">
        <v>239.6659499769423</v>
      </c>
      <c r="D160" s="85"/>
      <c r="E160" s="86"/>
    </row>
    <row r="161" spans="1:5" ht="12.75">
      <c r="A161" s="10"/>
      <c r="B161" s="22" t="s">
        <v>178</v>
      </c>
      <c r="C161">
        <v>233.9201046249779</v>
      </c>
      <c r="D161" s="85"/>
      <c r="E161" s="86"/>
    </row>
    <row r="162" spans="1:5" ht="12.75">
      <c r="A162" s="10"/>
      <c r="B162" s="29" t="s">
        <v>192</v>
      </c>
      <c r="C162" s="25">
        <v>231.5584868411962</v>
      </c>
      <c r="D162" s="85"/>
      <c r="E162" s="86"/>
    </row>
    <row r="163" spans="1:5" ht="12.75">
      <c r="A163" s="10"/>
      <c r="B163" s="67" t="s">
        <v>204</v>
      </c>
      <c r="C163">
        <v>214.78523823303405</v>
      </c>
      <c r="D163" s="85"/>
      <c r="E163" s="86"/>
    </row>
    <row r="164" spans="1:5" ht="12.75">
      <c r="A164" s="10"/>
      <c r="B164" s="22" t="s">
        <v>175</v>
      </c>
      <c r="C164">
        <v>204.65251013918004</v>
      </c>
      <c r="D164" s="85"/>
      <c r="E164" s="86"/>
    </row>
    <row r="165" spans="2:3" ht="12.75">
      <c r="B165" s="15" t="s">
        <v>47</v>
      </c>
      <c r="C165">
        <v>199.90257126410603</v>
      </c>
    </row>
    <row r="166" spans="2:3" ht="12.75">
      <c r="B166" s="29" t="s">
        <v>59</v>
      </c>
      <c r="C166">
        <v>185.9140235205008</v>
      </c>
    </row>
    <row r="167" spans="2:3" ht="12.75">
      <c r="B167" s="29" t="s">
        <v>36</v>
      </c>
      <c r="C167">
        <v>185.70456455211104</v>
      </c>
    </row>
    <row r="168" spans="2:3" ht="12.75">
      <c r="B168" s="29" t="s">
        <v>160</v>
      </c>
      <c r="C168">
        <v>184.50051812310107</v>
      </c>
    </row>
    <row r="169" spans="2:3" ht="12.75">
      <c r="B169" s="22" t="s">
        <v>172</v>
      </c>
      <c r="C169">
        <v>175.26161862004233</v>
      </c>
    </row>
    <row r="170" spans="2:3" ht="12.75">
      <c r="B170" s="29" t="s">
        <v>231</v>
      </c>
      <c r="C170">
        <v>170.3992541151814</v>
      </c>
    </row>
    <row r="171" spans="2:3" ht="12.75">
      <c r="B171" s="22" t="s">
        <v>157</v>
      </c>
      <c r="C171">
        <v>168.2189568747817</v>
      </c>
    </row>
    <row r="172" spans="2:3" ht="12.75">
      <c r="B172" s="29" t="s">
        <v>228</v>
      </c>
      <c r="C172">
        <v>150.6253839718564</v>
      </c>
    </row>
    <row r="173" spans="2:3" ht="12.75">
      <c r="B173" s="29" t="s">
        <v>64</v>
      </c>
      <c r="C173">
        <v>146.11720548448992</v>
      </c>
    </row>
    <row r="174" spans="2:3" ht="12.75">
      <c r="B174" s="29" t="s">
        <v>55</v>
      </c>
      <c r="C174">
        <v>144.50376112907395</v>
      </c>
    </row>
    <row r="175" spans="2:3" ht="12.75">
      <c r="B175" s="29" t="s">
        <v>44</v>
      </c>
      <c r="C175">
        <v>143.29231145673504</v>
      </c>
    </row>
    <row r="176" spans="2:3" ht="12.75">
      <c r="B176" s="22" t="s">
        <v>209</v>
      </c>
      <c r="C176">
        <v>134.05758956777947</v>
      </c>
    </row>
    <row r="177" spans="2:3" ht="12.75">
      <c r="B177" s="29" t="s">
        <v>154</v>
      </c>
      <c r="C177">
        <v>128.60152327365466</v>
      </c>
    </row>
    <row r="178" spans="2:3" ht="12.75">
      <c r="B178" s="15" t="s">
        <v>41</v>
      </c>
      <c r="C178">
        <v>122.84446105504101</v>
      </c>
    </row>
    <row r="179" spans="2:3" ht="12.75">
      <c r="B179" s="22" t="s">
        <v>152</v>
      </c>
      <c r="C179">
        <v>118.09288415833758</v>
      </c>
    </row>
    <row r="180" spans="2:3" ht="12.75">
      <c r="B180" s="15" t="s">
        <v>52</v>
      </c>
      <c r="C180">
        <v>114.41777706039755</v>
      </c>
    </row>
    <row r="181" spans="2:3" ht="12.75">
      <c r="B181" s="26" t="s">
        <v>28</v>
      </c>
      <c r="C181">
        <v>106.66470807653977</v>
      </c>
    </row>
    <row r="182" spans="2:3" ht="12.75">
      <c r="B182" s="15" t="s">
        <v>32</v>
      </c>
      <c r="C182">
        <v>92.97939365750918</v>
      </c>
    </row>
    <row r="183" spans="2:3" ht="12.75">
      <c r="B183" s="15" t="s">
        <v>22</v>
      </c>
      <c r="C183">
        <v>89.28170888352183</v>
      </c>
    </row>
    <row r="184" spans="2:3" ht="12.75">
      <c r="B184" s="29" t="s">
        <v>149</v>
      </c>
      <c r="C184">
        <v>82.93917740380785</v>
      </c>
    </row>
    <row r="185" spans="2:3" ht="12.75">
      <c r="B185" s="15" t="s">
        <v>26</v>
      </c>
      <c r="C185">
        <v>75.67583933099677</v>
      </c>
    </row>
  </sheetData>
  <sheetProtection selectLockedCells="1" selectUnlockedCells="1"/>
  <mergeCells count="50">
    <mergeCell ref="A96:Q96"/>
    <mergeCell ref="A101:Q101"/>
    <mergeCell ref="F117:G117"/>
    <mergeCell ref="F118:G118"/>
    <mergeCell ref="A53:Q53"/>
    <mergeCell ref="F59:G59"/>
    <mergeCell ref="L59:M59"/>
    <mergeCell ref="L60:M60"/>
    <mergeCell ref="A74:Q74"/>
    <mergeCell ref="A83:Q83"/>
    <mergeCell ref="P36:P37"/>
    <mergeCell ref="Q36:Q37"/>
    <mergeCell ref="A38:Q38"/>
    <mergeCell ref="A42:Q42"/>
    <mergeCell ref="A46:Q46"/>
    <mergeCell ref="A50:Q50"/>
    <mergeCell ref="F36:F37"/>
    <mergeCell ref="G36:I36"/>
    <mergeCell ref="J36:L36"/>
    <mergeCell ref="M36:M37"/>
    <mergeCell ref="N36:N37"/>
    <mergeCell ref="O36:O37"/>
    <mergeCell ref="Q8:Q9"/>
    <mergeCell ref="A10:Q10"/>
    <mergeCell ref="A35:F35"/>
    <mergeCell ref="G35:L35"/>
    <mergeCell ref="M35:Q35"/>
    <mergeCell ref="A36:A37"/>
    <mergeCell ref="B36:B37"/>
    <mergeCell ref="C36:C37"/>
    <mergeCell ref="D36:D37"/>
    <mergeCell ref="E36:E37"/>
    <mergeCell ref="G8:I8"/>
    <mergeCell ref="J8:L8"/>
    <mergeCell ref="M8:M9"/>
    <mergeCell ref="N8:N9"/>
    <mergeCell ref="O8:O9"/>
    <mergeCell ref="P8:P9"/>
    <mergeCell ref="A8:A9"/>
    <mergeCell ref="B8:B9"/>
    <mergeCell ref="C8:C9"/>
    <mergeCell ref="D8:D9"/>
    <mergeCell ref="E8:E9"/>
    <mergeCell ref="F8:F9"/>
    <mergeCell ref="A1:Q1"/>
    <mergeCell ref="A2:Q2"/>
    <mergeCell ref="A3:Q3"/>
    <mergeCell ref="A7:F7"/>
    <mergeCell ref="G7:L7"/>
    <mergeCell ref="M7:Q7"/>
  </mergeCells>
  <printOptions/>
  <pageMargins left="0" right="0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C45"/>
  <sheetViews>
    <sheetView zoomScale="120" zoomScaleNormal="120" zoomScalePageLayoutView="0" workbookViewId="0" topLeftCell="A33">
      <selection activeCell="A5" sqref="A5"/>
    </sheetView>
  </sheetViews>
  <sheetFormatPr defaultColWidth="11.00390625" defaultRowHeight="12.75"/>
  <cols>
    <col min="1" max="1" width="21.57421875" style="0" customWidth="1"/>
  </cols>
  <sheetData>
    <row r="5" spans="1:2" ht="12.75">
      <c r="A5" s="69" t="s">
        <v>223</v>
      </c>
      <c r="B5">
        <v>378.50586827630667</v>
      </c>
    </row>
    <row r="6" spans="1:2" ht="12.75">
      <c r="A6" s="69" t="s">
        <v>216</v>
      </c>
      <c r="B6">
        <v>325.66926863786585</v>
      </c>
    </row>
    <row r="7" spans="1:2" ht="12.75">
      <c r="A7" s="22" t="s">
        <v>219</v>
      </c>
      <c r="B7">
        <v>307.2313158902315</v>
      </c>
    </row>
    <row r="8" spans="1:3" ht="12.75">
      <c r="A8" s="29" t="s">
        <v>181</v>
      </c>
      <c r="B8">
        <v>306.1618265931344</v>
      </c>
      <c r="C8">
        <v>4</v>
      </c>
    </row>
    <row r="9" spans="1:3" ht="12.75">
      <c r="A9" s="69" t="s">
        <v>213</v>
      </c>
      <c r="B9">
        <v>298.673602255115</v>
      </c>
      <c r="C9">
        <v>5</v>
      </c>
    </row>
    <row r="10" spans="1:3" ht="12.75">
      <c r="A10" s="22" t="s">
        <v>197</v>
      </c>
      <c r="B10" s="25">
        <v>279.57525244236876</v>
      </c>
      <c r="C10">
        <v>6</v>
      </c>
    </row>
    <row r="11" spans="1:3" ht="12.75">
      <c r="A11" s="22" t="s">
        <v>243</v>
      </c>
      <c r="B11">
        <v>275.77760604346014</v>
      </c>
      <c r="C11">
        <v>7</v>
      </c>
    </row>
    <row r="12" spans="1:3" ht="12.75">
      <c r="A12" s="22" t="s">
        <v>239</v>
      </c>
      <c r="B12">
        <v>271.31122901089475</v>
      </c>
      <c r="C12">
        <v>8</v>
      </c>
    </row>
    <row r="13" spans="1:3" ht="12.75">
      <c r="A13" s="69" t="s">
        <v>207</v>
      </c>
      <c r="B13">
        <v>266.6090533912435</v>
      </c>
      <c r="C13">
        <v>9</v>
      </c>
    </row>
    <row r="14" spans="1:3" ht="12.75">
      <c r="A14" s="22" t="s">
        <v>200</v>
      </c>
      <c r="B14" s="25">
        <v>263.74810367614</v>
      </c>
      <c r="C14">
        <v>10</v>
      </c>
    </row>
    <row r="15" spans="1:3" ht="12.75">
      <c r="A15" s="29" t="s">
        <v>165</v>
      </c>
      <c r="B15">
        <v>262.55849212658944</v>
      </c>
      <c r="C15">
        <v>11</v>
      </c>
    </row>
    <row r="16" spans="1:3" ht="12.75">
      <c r="A16" s="22" t="s">
        <v>195</v>
      </c>
      <c r="B16" s="25">
        <v>261.82015729260513</v>
      </c>
      <c r="C16">
        <v>12</v>
      </c>
    </row>
    <row r="17" spans="1:3" ht="12.75">
      <c r="A17" s="29" t="s">
        <v>167</v>
      </c>
      <c r="B17">
        <v>258.8428031568869</v>
      </c>
      <c r="C17">
        <v>13</v>
      </c>
    </row>
    <row r="18" spans="1:3" ht="12.75">
      <c r="A18" s="22" t="s">
        <v>234</v>
      </c>
      <c r="B18">
        <v>257.06993773380685</v>
      </c>
      <c r="C18">
        <v>14</v>
      </c>
    </row>
    <row r="19" spans="1:3" ht="12.75">
      <c r="A19" s="62" t="s">
        <v>162</v>
      </c>
      <c r="B19">
        <v>247.72714483240847</v>
      </c>
      <c r="C19">
        <v>15</v>
      </c>
    </row>
    <row r="20" spans="1:2" ht="12.75">
      <c r="A20" s="15" t="s">
        <v>69</v>
      </c>
      <c r="B20">
        <v>239.6659499769423</v>
      </c>
    </row>
    <row r="21" spans="1:2" ht="12.75">
      <c r="A21" s="22" t="s">
        <v>178</v>
      </c>
      <c r="B21">
        <v>233.9201046249779</v>
      </c>
    </row>
    <row r="22" spans="1:2" ht="12.75">
      <c r="A22" s="29" t="s">
        <v>192</v>
      </c>
      <c r="B22" s="25">
        <v>231.5584868411962</v>
      </c>
    </row>
    <row r="23" spans="1:2" ht="12.75">
      <c r="A23" s="67" t="s">
        <v>204</v>
      </c>
      <c r="B23">
        <v>214.78523823303405</v>
      </c>
    </row>
    <row r="24" spans="1:2" ht="12.75">
      <c r="A24" s="22" t="s">
        <v>175</v>
      </c>
      <c r="B24">
        <v>204.65251013918004</v>
      </c>
    </row>
    <row r="25" spans="1:2" ht="12.75">
      <c r="A25" s="15" t="s">
        <v>47</v>
      </c>
      <c r="B25">
        <v>199.90257126410603</v>
      </c>
    </row>
    <row r="26" spans="1:2" ht="12.75">
      <c r="A26" s="29" t="s">
        <v>59</v>
      </c>
      <c r="B26">
        <v>185.9140235205008</v>
      </c>
    </row>
    <row r="27" spans="1:2" ht="12.75">
      <c r="A27" s="29" t="s">
        <v>36</v>
      </c>
      <c r="B27">
        <v>185.70456455211104</v>
      </c>
    </row>
    <row r="28" spans="1:2" ht="12.75">
      <c r="A28" s="29" t="s">
        <v>160</v>
      </c>
      <c r="B28">
        <v>184.50051812310107</v>
      </c>
    </row>
    <row r="29" spans="1:2" ht="12.75">
      <c r="A29" s="22" t="s">
        <v>172</v>
      </c>
      <c r="B29">
        <v>175.26161862004233</v>
      </c>
    </row>
    <row r="30" spans="1:2" ht="12.75">
      <c r="A30" s="29" t="s">
        <v>231</v>
      </c>
      <c r="B30">
        <v>170.3992541151814</v>
      </c>
    </row>
    <row r="31" spans="1:2" ht="12.75">
      <c r="A31" s="22" t="s">
        <v>157</v>
      </c>
      <c r="B31">
        <v>168.2189568747817</v>
      </c>
    </row>
    <row r="32" spans="1:2" ht="12.75">
      <c r="A32" s="29" t="s">
        <v>228</v>
      </c>
      <c r="B32">
        <v>150.6253839718564</v>
      </c>
    </row>
    <row r="33" spans="1:2" ht="12.75">
      <c r="A33" s="29" t="s">
        <v>64</v>
      </c>
      <c r="B33">
        <v>146.11720548448992</v>
      </c>
    </row>
    <row r="34" spans="1:2" ht="12.75">
      <c r="A34" s="29" t="s">
        <v>55</v>
      </c>
      <c r="B34">
        <v>144.50376112907395</v>
      </c>
    </row>
    <row r="35" spans="1:2" ht="12.75">
      <c r="A35" s="29" t="s">
        <v>44</v>
      </c>
      <c r="B35">
        <v>143.29231145673504</v>
      </c>
    </row>
    <row r="36" spans="1:2" ht="12.75">
      <c r="A36" s="22" t="s">
        <v>209</v>
      </c>
      <c r="B36">
        <v>134.05758956777947</v>
      </c>
    </row>
    <row r="37" spans="1:2" ht="12.75">
      <c r="A37" s="29" t="s">
        <v>154</v>
      </c>
      <c r="B37">
        <v>128.60152327365466</v>
      </c>
    </row>
    <row r="38" spans="1:2" ht="12.75">
      <c r="A38" s="15" t="s">
        <v>41</v>
      </c>
      <c r="B38">
        <v>122.84446105504101</v>
      </c>
    </row>
    <row r="39" spans="1:2" ht="12.75">
      <c r="A39" s="22" t="s">
        <v>152</v>
      </c>
      <c r="B39">
        <v>118.09288415833758</v>
      </c>
    </row>
    <row r="40" spans="1:2" ht="12.75">
      <c r="A40" s="15" t="s">
        <v>52</v>
      </c>
      <c r="B40">
        <v>114.41777706039755</v>
      </c>
    </row>
    <row r="41" spans="1:2" ht="12.75">
      <c r="A41" s="26" t="s">
        <v>28</v>
      </c>
      <c r="B41">
        <v>106.66470807653977</v>
      </c>
    </row>
    <row r="42" spans="1:2" ht="12.75">
      <c r="A42" s="15" t="s">
        <v>32</v>
      </c>
      <c r="B42">
        <v>92.97939365750918</v>
      </c>
    </row>
    <row r="43" spans="1:2" ht="12.75">
      <c r="A43" s="15" t="s">
        <v>22</v>
      </c>
      <c r="B43">
        <v>89.28170888352183</v>
      </c>
    </row>
    <row r="44" spans="1:2" ht="12.75">
      <c r="A44" s="29" t="s">
        <v>149</v>
      </c>
      <c r="B44">
        <v>82.93917740380785</v>
      </c>
    </row>
    <row r="45" spans="1:2" ht="12.75">
      <c r="A45" s="15" t="s">
        <v>26</v>
      </c>
      <c r="B45">
        <v>75.67583933099677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Roman,Harilik"&amp;12&amp;A</oddHeader>
    <oddFooter>&amp;C&amp;"Times New Roman,Harilik"&amp;12Page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2019-10-28T09:58:39Z</dcterms:created>
  <dcterms:modified xsi:type="dcterms:W3CDTF">2019-10-28T09:58:39Z</dcterms:modified>
  <cp:category/>
  <cp:version/>
  <cp:contentType/>
  <cp:contentStatus/>
</cp:coreProperties>
</file>