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ETL_võistluse_blankett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<sst xmlns="http://schemas.openxmlformats.org/spreadsheetml/2006/main" count="226" uniqueCount="69">
  <si>
    <t>KOHT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</si>
  <si>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</si>
  <si>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</si>
  <si>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</si>
  <si>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</si>
  <si>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</si>
  <si>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</si>
  <si>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</si>
  <si>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</si>
  <si>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</si>
  <si>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</si>
  <si>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</si>
  <si>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</si>
  <si>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</si>
  <si>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</si>
  <si>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</si>
  <si>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</si>
  <si>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</si>
  <si>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</si>
  <si>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</si>
  <si>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</si>
  <si>
    <t>RAPLA MAAKONNA MEISTRIVÕISTLUSED TÕSTMISES 2023.a.</t>
  </si>
  <si>
    <t xml:space="preserve"> 6 mai 2023.a.</t>
  </si>
  <si>
    <t>Rapla Sadolini Spordihoone</t>
  </si>
  <si>
    <t>N -59</t>
  </si>
  <si>
    <t>N +81</t>
  </si>
  <si>
    <t>M -61</t>
  </si>
  <si>
    <t>M -89</t>
  </si>
  <si>
    <t>M -102</t>
  </si>
  <si>
    <t>M +102</t>
  </si>
  <si>
    <t>Kaalumine: 8:00-9:00</t>
  </si>
  <si>
    <t>Võistluse algus: 10:00</t>
  </si>
  <si>
    <t>ABS</t>
  </si>
  <si>
    <t>Kalev Kotto</t>
  </si>
  <si>
    <t>Vello Vainola</t>
  </si>
  <si>
    <t>Andrus Ründal</t>
  </si>
  <si>
    <t>Jorma Vangonen</t>
  </si>
  <si>
    <t xml:space="preserve">Mihkel Laurits </t>
  </si>
  <si>
    <t>Kristjan Kotto</t>
  </si>
  <si>
    <t>Noored</t>
  </si>
  <si>
    <t>Melissa Välman</t>
  </si>
  <si>
    <t>Rapla RJ SK</t>
  </si>
  <si>
    <t>Gerda Sõõrumaa</t>
  </si>
  <si>
    <t>Martin Kask</t>
  </si>
  <si>
    <t>Märten Osijärv</t>
  </si>
  <si>
    <t>Tanel Männisalu</t>
  </si>
  <si>
    <t>Tarvo Heinroos</t>
  </si>
  <si>
    <t>Armin Liivat</t>
  </si>
  <si>
    <t>Karl Aleksander Aedla</t>
  </si>
  <si>
    <t>Marten Oberg</t>
  </si>
  <si>
    <t>Artur Rosenthal</t>
  </si>
  <si>
    <t>Andre-Andy Bernhardt</t>
  </si>
  <si>
    <t>Martin Milling</t>
  </si>
  <si>
    <t xml:space="preserve">Rapla  </t>
  </si>
  <si>
    <t>Ketter Linna</t>
  </si>
  <si>
    <t>Märjamaa Power</t>
  </si>
  <si>
    <t>Greta Kallau</t>
  </si>
  <si>
    <t>Linda-Kimberli Viigipuu</t>
  </si>
  <si>
    <t>Oliver Sale</t>
  </si>
  <si>
    <t xml:space="preserve">Kert Ustav </t>
  </si>
  <si>
    <t>Väljaspool arvestust</t>
  </si>
  <si>
    <t>SK Jõud</t>
  </si>
  <si>
    <t xml:space="preserve">                    Assistendid:</t>
  </si>
  <si>
    <t>Tanel Volmer</t>
  </si>
  <si>
    <t>Raido Laes</t>
  </si>
  <si>
    <t>Parimad noored Sinclair’i punktide järgi - sünniaastaga 2006 ja hiljem sündinud</t>
  </si>
  <si>
    <t xml:space="preserve"> </t>
  </si>
  <si>
    <t>x</t>
  </si>
  <si>
    <t>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</si>
</sst>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0;[Red]0.00"/>
  </numFmts>
  <fonts count="55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9"/>
      <color indexed="62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7030A0"/>
      <name val="Arial"/>
      <family val="2"/>
    </font>
    <font>
      <b/>
      <sz val="12"/>
      <color rgb="FF002060"/>
      <name val="Arial"/>
      <family val="2"/>
    </font>
    <font>
      <b/>
      <sz val="14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0" fontId="6" fillId="0" borderId="0">
      <alignment/>
      <protection/>
    </xf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0" fillId="24" borderId="6" applyNumberFormat="0" applyFont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0" borderId="10" applyNumberFormat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49" fillId="0" borderId="0" xfId="0" applyFon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50" fillId="0" borderId="12" xfId="0" applyFont="1" applyBorder="1" applyAlignment="1" applyProtection="1">
      <alignment/>
      <protection locked="0"/>
    </xf>
    <xf numFmtId="2" fontId="50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center"/>
    </xf>
    <xf numFmtId="49" fontId="3" fillId="37" borderId="0" xfId="0" applyNumberFormat="1" applyFont="1" applyFill="1" applyBorder="1" applyAlignment="1">
      <alignment horizontal="center"/>
    </xf>
    <xf numFmtId="49" fontId="3" fillId="37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 1" xfId="46"/>
    <cellStyle name="Pealkiri 2" xfId="47"/>
    <cellStyle name="Pealkiri 3" xfId="48"/>
    <cellStyle name="Pealkiri 4" xfId="49"/>
    <cellStyle name="Percent" xfId="50"/>
    <cellStyle name="Record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Success" xfId="60"/>
    <cellStyle name="Currency" xfId="61"/>
    <cellStyle name="Currency [0]" xfId="62"/>
    <cellStyle name="Väljund" xfId="63"/>
    <cellStyle name="Üldpealkiri" xfId="64"/>
  </cellStyles>
  <dxfs count="258"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400050</xdr:colOff>
      <xdr:row>26</xdr:row>
      <xdr:rowOff>85725</xdr:rowOff>
    </xdr:from>
    <xdr:to>
      <xdr:col>22</xdr:col>
      <xdr:colOff>466725</xdr:colOff>
      <xdr:row>32</xdr:row>
      <xdr:rowOff>142875</xdr:rowOff>
    </xdr:to>
    <xdr:pic>
      <xdr:nvPicPr>
        <xdr:cNvPr id="1" name="Pilt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362450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171450</xdr:rowOff>
    </xdr:from>
    <xdr:to>
      <xdr:col>2</xdr:col>
      <xdr:colOff>676275</xdr:colOff>
      <xdr:row>7</xdr:row>
      <xdr:rowOff>57150</xdr:rowOff>
    </xdr:to>
    <xdr:pic>
      <xdr:nvPicPr>
        <xdr:cNvPr id="2" name="Pil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71450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85725</xdr:rowOff>
    </xdr:from>
    <xdr:to>
      <xdr:col>2</xdr:col>
      <xdr:colOff>638175</xdr:colOff>
      <xdr:row>32</xdr:row>
      <xdr:rowOff>142875</xdr:rowOff>
    </xdr:to>
    <xdr:pic>
      <xdr:nvPicPr>
        <xdr:cNvPr id="3" name="Pil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3624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114300</xdr:rowOff>
    </xdr:from>
    <xdr:to>
      <xdr:col>1</xdr:col>
      <xdr:colOff>1114425</xdr:colOff>
      <xdr:row>60</xdr:row>
      <xdr:rowOff>28575</xdr:rowOff>
    </xdr:to>
    <xdr:pic>
      <xdr:nvPicPr>
        <xdr:cNvPr id="4" name="Pilt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353550"/>
          <a:ext cx="1038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56</xdr:row>
      <xdr:rowOff>104775</xdr:rowOff>
    </xdr:from>
    <xdr:to>
      <xdr:col>25</xdr:col>
      <xdr:colOff>142875</xdr:colOff>
      <xdr:row>60</xdr:row>
      <xdr:rowOff>38100</xdr:rowOff>
    </xdr:to>
    <xdr:pic>
      <xdr:nvPicPr>
        <xdr:cNvPr id="5" name="Pilt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344025"/>
          <a:ext cx="104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0</xdr:row>
      <xdr:rowOff>161925</xdr:rowOff>
    </xdr:from>
    <xdr:to>
      <xdr:col>22</xdr:col>
      <xdr:colOff>485775</xdr:colOff>
      <xdr:row>7</xdr:row>
      <xdr:rowOff>47625</xdr:rowOff>
    </xdr:to>
    <xdr:pic>
      <xdr:nvPicPr>
        <xdr:cNvPr id="6" name="Pil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61925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="70" zoomScaleNormal="70" zoomScalePageLayoutView="0" workbookViewId="0" topLeftCell="A1">
      <selection activeCell="O8" sqref="O8"/>
    </sheetView>
  </sheetViews>
  <sheetFormatPr defaultColWidth="8.710937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71093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5.75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2.75">
      <c r="A6" s="43"/>
      <c r="B6" s="43"/>
      <c r="C6" s="43"/>
      <c r="D6" s="47" t="s">
        <v>30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43"/>
      <c r="B7" s="43"/>
      <c r="C7" s="43"/>
      <c r="D7" s="47" t="s">
        <v>31</v>
      </c>
      <c r="E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2.75">
      <c r="A8" s="5"/>
      <c r="B8" s="3"/>
      <c r="D8" s="43"/>
      <c r="E8" s="7"/>
      <c r="F8" s="5"/>
      <c r="G8" s="5"/>
      <c r="H8" s="5"/>
      <c r="I8" s="5"/>
      <c r="J8" s="5"/>
      <c r="K8" s="5"/>
      <c r="L8" s="5"/>
      <c r="M8" s="4"/>
      <c r="N8" s="4"/>
      <c r="O8" s="8"/>
      <c r="P8" s="8"/>
      <c r="Q8" s="8"/>
      <c r="R8" s="8"/>
      <c r="S8" s="9"/>
      <c r="T8" s="10"/>
      <c r="U8" s="10"/>
      <c r="V8" s="11"/>
      <c r="W8" s="10"/>
    </row>
    <row r="9" spans="1:26" ht="12.75">
      <c r="A9" s="88" t="s">
        <v>1</v>
      </c>
      <c r="B9" s="89"/>
      <c r="C9" s="89"/>
      <c r="D9" s="89"/>
      <c r="E9" s="89"/>
      <c r="F9" s="90"/>
      <c r="G9" s="88" t="s">
        <v>2</v>
      </c>
      <c r="H9" s="89"/>
      <c r="I9" s="89"/>
      <c r="J9" s="89"/>
      <c r="K9" s="89"/>
      <c r="L9" s="89"/>
      <c r="M9" s="89"/>
      <c r="N9" s="89"/>
      <c r="O9" s="89"/>
      <c r="P9" s="89"/>
      <c r="Q9" s="90"/>
      <c r="R9" s="12"/>
      <c r="S9" s="88" t="s">
        <v>3</v>
      </c>
      <c r="T9" s="89"/>
      <c r="U9" s="89"/>
      <c r="V9" s="89"/>
      <c r="W9" s="90"/>
      <c r="X9" s="51" t="s">
        <v>39</v>
      </c>
      <c r="Z9" s="51" t="s">
        <v>39</v>
      </c>
    </row>
    <row r="10" spans="1:26" ht="12.75" customHeight="1">
      <c r="A10" s="91" t="s">
        <v>4</v>
      </c>
      <c r="B10" s="92" t="s">
        <v>5</v>
      </c>
      <c r="C10" s="92" t="s">
        <v>6</v>
      </c>
      <c r="D10" s="92" t="s">
        <v>7</v>
      </c>
      <c r="E10" s="95" t="s">
        <v>8</v>
      </c>
      <c r="F10" s="79" t="s">
        <v>9</v>
      </c>
      <c r="G10" s="81" t="s">
        <v>10</v>
      </c>
      <c r="H10" s="82"/>
      <c r="I10" s="82"/>
      <c r="J10" s="82"/>
      <c r="K10" s="83"/>
      <c r="L10" s="13"/>
      <c r="M10" s="81" t="s">
        <v>11</v>
      </c>
      <c r="N10" s="82"/>
      <c r="O10" s="82"/>
      <c r="P10" s="82"/>
      <c r="Q10" s="83"/>
      <c r="R10" s="13"/>
      <c r="S10" s="84" t="s">
        <v>12</v>
      </c>
      <c r="T10" s="84" t="s">
        <v>13</v>
      </c>
      <c r="U10" s="84" t="s">
        <v>14</v>
      </c>
      <c r="V10" s="72" t="s">
        <v>15</v>
      </c>
      <c r="W10" s="74" t="s">
        <v>16</v>
      </c>
      <c r="Y10" s="1" t="s">
        <v>32</v>
      </c>
      <c r="Z10" s="51" t="s">
        <v>32</v>
      </c>
    </row>
    <row r="11" spans="1:26" ht="12.75">
      <c r="A11" s="91"/>
      <c r="B11" s="93"/>
      <c r="C11" s="93"/>
      <c r="D11" s="93"/>
      <c r="E11" s="96"/>
      <c r="F11" s="80"/>
      <c r="G11" s="13">
        <v>1</v>
      </c>
      <c r="H11" s="13"/>
      <c r="I11" s="13">
        <v>2</v>
      </c>
      <c r="J11" s="13"/>
      <c r="K11" s="13">
        <v>3</v>
      </c>
      <c r="L11" s="13"/>
      <c r="M11" s="13">
        <v>1</v>
      </c>
      <c r="N11" s="13"/>
      <c r="O11" s="13">
        <v>2</v>
      </c>
      <c r="P11" s="13"/>
      <c r="Q11" s="13">
        <v>3</v>
      </c>
      <c r="R11" s="13"/>
      <c r="S11" s="85"/>
      <c r="T11" s="85"/>
      <c r="U11" s="85"/>
      <c r="V11" s="73"/>
      <c r="W11" s="75"/>
      <c r="Y11" s="1" t="s">
        <v>0</v>
      </c>
      <c r="Z11" s="51" t="s">
        <v>0</v>
      </c>
    </row>
    <row r="12" spans="1:26" ht="12.75">
      <c r="A12" s="69" t="s">
        <v>24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51"/>
      <c r="Z12" s="51"/>
    </row>
    <row r="13" spans="1:26" ht="12.75">
      <c r="A13" s="14"/>
      <c r="B13" s="45" t="s">
        <v>40</v>
      </c>
      <c r="C13" s="57">
        <v>39460</v>
      </c>
      <c r="D13" s="55" t="s">
        <v>41</v>
      </c>
      <c r="E13" s="17">
        <v>52.2</v>
      </c>
      <c r="F13" s="18">
        <f>POWER(10,(0.783497476*(LOG10(E13/153.655)*LOG10(E13/153.655))))</f>
        <v>1.4867841160919142</v>
      </c>
      <c r="G13" s="14">
        <v>23</v>
      </c>
      <c r="H13" s="19" t="s">
        <v>68</v>
      </c>
      <c r="I13" s="20">
        <v>25</v>
      </c>
      <c r="J13" s="19" t="s">
        <v>68</v>
      </c>
      <c r="K13" s="14">
        <v>27</v>
      </c>
      <c r="L13" s="19" t="s">
        <v>68</v>
      </c>
      <c r="M13" s="14">
        <v>30</v>
      </c>
      <c r="N13" s="19" t="s">
        <v>68</v>
      </c>
      <c r="O13" s="14">
        <v>33</v>
      </c>
      <c r="P13" s="19" t="s">
        <v>68</v>
      </c>
      <c r="Q13" s="14">
        <v>35</v>
      </c>
      <c r="R13" s="19" t="s">
        <v>68</v>
      </c>
      <c r="S13" s="21">
        <f>MAX(IF(H13="x",0,G13),IF(J13="x",0,I13),IF(L13="x",0,K13))</f>
        <v>27</v>
      </c>
      <c r="T13" s="21">
        <f>MAX(IF(N13="x",0,M13),IF(P13="x",0,O13),IF(R13="x",0,Q13))</f>
        <v>35</v>
      </c>
      <c r="U13" s="22">
        <f>S13+T13</f>
        <v>62</v>
      </c>
      <c r="V13" s="46">
        <f>_xlfn.RANK.EQ(U13,$U$13:$U$15,0)</f>
        <v>3</v>
      </c>
      <c r="W13" s="23">
        <f>U13*F13</f>
        <v>92.18061519769869</v>
      </c>
      <c r="X13" s="52">
        <f>W13</f>
        <v>92.18061519769869</v>
      </c>
      <c r="Y13" s="46">
        <f>_xlfn.RANK.EQ(W13,$W$12:$W$18,0)</f>
        <v>2</v>
      </c>
      <c r="Z13" s="53">
        <f>_xlfn.RANK.EQ(X13,$X$12:$X$18,0)</f>
        <v>1</v>
      </c>
    </row>
    <row r="14" spans="1:26" ht="12.75">
      <c r="A14" s="14"/>
      <c r="B14" s="45" t="s">
        <v>57</v>
      </c>
      <c r="C14" s="16">
        <v>38641</v>
      </c>
      <c r="D14" s="55" t="s">
        <v>41</v>
      </c>
      <c r="E14" s="17">
        <v>55.5</v>
      </c>
      <c r="F14" s="18">
        <f>POWER(10,(0.783497476*(LOG10(E14/153.655)*LOG10(E14/153.655))))</f>
        <v>1.4231247659024586</v>
      </c>
      <c r="G14" s="14">
        <v>23</v>
      </c>
      <c r="H14" s="19" t="s">
        <v>68</v>
      </c>
      <c r="I14" s="20">
        <v>25</v>
      </c>
      <c r="J14" s="19" t="s">
        <v>68</v>
      </c>
      <c r="K14" s="14">
        <v>27</v>
      </c>
      <c r="L14" s="19" t="s">
        <v>68</v>
      </c>
      <c r="M14" s="14">
        <v>33</v>
      </c>
      <c r="N14" s="19" t="s">
        <v>68</v>
      </c>
      <c r="O14" s="14">
        <v>35</v>
      </c>
      <c r="P14" s="19" t="s">
        <v>68</v>
      </c>
      <c r="Q14" s="14">
        <v>37</v>
      </c>
      <c r="R14" s="19" t="s">
        <v>68</v>
      </c>
      <c r="S14" s="21">
        <f>MAX(IF(H14="x",0,G14),IF(J14="x",0,I14),IF(L14="x",0,K14))</f>
        <v>27</v>
      </c>
      <c r="T14" s="21">
        <f>MAX(IF(N14="x",0,M14),IF(P14="x",0,O14),IF(R14="x",0,Q14))</f>
        <v>37</v>
      </c>
      <c r="U14" s="22">
        <f>S14+T14</f>
        <v>64</v>
      </c>
      <c r="V14" s="46">
        <f>_xlfn.RANK.EQ(U14,$U$13:$U$15,0)</f>
        <v>1</v>
      </c>
      <c r="W14" s="23">
        <f>U14*F14</f>
        <v>91.07998501775735</v>
      </c>
      <c r="X14" s="52"/>
      <c r="Y14" s="46">
        <f>_xlfn.RANK.EQ(W14,$W$12:$W$18,0)</f>
        <v>3</v>
      </c>
      <c r="Z14" s="53"/>
    </row>
    <row r="15" spans="1:26" ht="12.75">
      <c r="A15" s="14"/>
      <c r="B15" s="45" t="s">
        <v>42</v>
      </c>
      <c r="C15" s="56">
        <v>36725</v>
      </c>
      <c r="D15" s="55" t="s">
        <v>41</v>
      </c>
      <c r="E15" s="17">
        <v>57.7</v>
      </c>
      <c r="F15" s="18">
        <f>POWER(10,(0.783497476*(LOG10(E15/153.655)*LOG10(E15/153.655))))</f>
        <v>1.3860099177085285</v>
      </c>
      <c r="G15" s="14">
        <v>23</v>
      </c>
      <c r="H15" s="19" t="s">
        <v>67</v>
      </c>
      <c r="I15" s="20">
        <v>23</v>
      </c>
      <c r="J15" s="19" t="s">
        <v>68</v>
      </c>
      <c r="K15" s="14">
        <v>25</v>
      </c>
      <c r="L15" s="19" t="s">
        <v>67</v>
      </c>
      <c r="M15" s="14">
        <v>35</v>
      </c>
      <c r="N15" s="19" t="s">
        <v>68</v>
      </c>
      <c r="O15" s="14">
        <v>37</v>
      </c>
      <c r="P15" s="19" t="s">
        <v>68</v>
      </c>
      <c r="Q15" s="14">
        <v>40</v>
      </c>
      <c r="R15" s="19" t="s">
        <v>68</v>
      </c>
      <c r="S15" s="21">
        <f>MAX(IF(H15="x",0,G15),IF(J15="x",0,I15),IF(L15="x",0,K15))</f>
        <v>23</v>
      </c>
      <c r="T15" s="21">
        <f>MAX(IF(N15="x",0,M15),IF(P15="x",0,O15),IF(R15="x",0,Q15))</f>
        <v>40</v>
      </c>
      <c r="U15" s="22">
        <f>S15+T15</f>
        <v>63</v>
      </c>
      <c r="V15" s="46">
        <f>_xlfn.RANK.EQ(U15,$U$13:$U$15,0)</f>
        <v>2</v>
      </c>
      <c r="W15" s="23">
        <f>U15*F15</f>
        <v>87.31862481563729</v>
      </c>
      <c r="X15" s="52"/>
      <c r="Y15" s="46">
        <f>_xlfn.RANK.EQ(W15,$W$12:$W$18,0)</f>
        <v>4</v>
      </c>
      <c r="Z15" s="53"/>
    </row>
    <row r="16" spans="1:26" ht="12" customHeight="1">
      <c r="A16" s="69" t="s">
        <v>25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51"/>
      <c r="Z16" s="51"/>
    </row>
    <row r="17" spans="1:26" ht="12" customHeight="1">
      <c r="A17" s="14"/>
      <c r="B17" s="45" t="s">
        <v>56</v>
      </c>
      <c r="C17" s="57">
        <v>39693</v>
      </c>
      <c r="D17" s="59" t="s">
        <v>55</v>
      </c>
      <c r="E17" s="17">
        <v>87.6</v>
      </c>
      <c r="F17" s="18">
        <f>POWER(10,(0.783497476*(LOG10(E17/153.655)*LOG10(E17/153.655))))</f>
        <v>1.113429161501121</v>
      </c>
      <c r="G17" s="14">
        <v>25</v>
      </c>
      <c r="H17" s="19" t="s">
        <v>68</v>
      </c>
      <c r="I17" s="20">
        <v>30</v>
      </c>
      <c r="J17" s="19" t="s">
        <v>68</v>
      </c>
      <c r="K17" s="14">
        <v>33</v>
      </c>
      <c r="L17" s="19" t="s">
        <v>68</v>
      </c>
      <c r="M17" s="14">
        <v>30</v>
      </c>
      <c r="N17" s="19" t="s">
        <v>68</v>
      </c>
      <c r="O17" s="14">
        <v>40</v>
      </c>
      <c r="P17" s="19" t="s">
        <v>68</v>
      </c>
      <c r="Q17" s="44">
        <v>45</v>
      </c>
      <c r="R17" s="19" t="s">
        <v>68</v>
      </c>
      <c r="S17" s="21">
        <f>MAX(IF(H17="x",0,G17),IF(J17="x",0,I17),IF(L17="x",0,K17))</f>
        <v>33</v>
      </c>
      <c r="T17" s="21">
        <f>MAX(IF(N17="x",0,M17),IF(P17="x",0,O17),IF(R17="x",0,Q17))</f>
        <v>45</v>
      </c>
      <c r="U17" s="22">
        <f>S17+T17</f>
        <v>78</v>
      </c>
      <c r="V17" s="46">
        <f>_xlfn.RANK.EQ(U17,$U$17:$U$18,0)</f>
        <v>2</v>
      </c>
      <c r="W17" s="23">
        <f>U17*F17</f>
        <v>86.84747459708743</v>
      </c>
      <c r="X17" s="52">
        <f>W17</f>
        <v>86.84747459708743</v>
      </c>
      <c r="Y17" s="46">
        <f>_xlfn.RANK.EQ(W17,$W$12:$W$18,0)</f>
        <v>5</v>
      </c>
      <c r="Z17" s="53">
        <f>_xlfn.RANK.EQ(X17,$X$12:$X$18,0)</f>
        <v>2</v>
      </c>
    </row>
    <row r="18" spans="1:26" ht="12" customHeight="1">
      <c r="A18" s="14"/>
      <c r="B18" s="45" t="s">
        <v>54</v>
      </c>
      <c r="C18" s="16">
        <v>36089</v>
      </c>
      <c r="D18" s="59" t="s">
        <v>55</v>
      </c>
      <c r="E18" s="17">
        <v>81.9</v>
      </c>
      <c r="F18" s="18">
        <f>POWER(10,(0.783497476*(LOG10(E18/153.655)*LOG10(E18/153.655))))</f>
        <v>1.144210051438606</v>
      </c>
      <c r="G18" s="14">
        <v>40</v>
      </c>
      <c r="H18" s="19" t="s">
        <v>68</v>
      </c>
      <c r="I18" s="20">
        <v>45</v>
      </c>
      <c r="J18" s="19" t="s">
        <v>67</v>
      </c>
      <c r="K18" s="14">
        <v>45</v>
      </c>
      <c r="L18" s="19" t="s">
        <v>68</v>
      </c>
      <c r="M18" s="14">
        <v>55</v>
      </c>
      <c r="N18" s="19" t="s">
        <v>68</v>
      </c>
      <c r="O18" s="14">
        <v>60</v>
      </c>
      <c r="P18" s="19" t="s">
        <v>68</v>
      </c>
      <c r="Q18" s="14">
        <v>65</v>
      </c>
      <c r="R18" s="19" t="s">
        <v>68</v>
      </c>
      <c r="S18" s="21">
        <f>MAX(G18:K18)</f>
        <v>45</v>
      </c>
      <c r="T18" s="21">
        <f>MAX(IF(N18="x",0,M18),IF(P18="x",0,O18),IF(R18="x",0,Q18))</f>
        <v>65</v>
      </c>
      <c r="U18" s="22">
        <f>S18+T18</f>
        <v>110</v>
      </c>
      <c r="V18" s="46">
        <f>_xlfn.RANK.EQ(U18,$U$17:$U$18,0)</f>
        <v>1</v>
      </c>
      <c r="W18" s="23">
        <f>U18*F18</f>
        <v>125.86310565824665</v>
      </c>
      <c r="X18" s="52"/>
      <c r="Y18" s="46">
        <f>_xlfn.RANK.EQ(W18,$W$12:$W$18,0)</f>
        <v>1</v>
      </c>
      <c r="Z18" s="53"/>
    </row>
    <row r="19" spans="1:23" ht="12" customHeight="1">
      <c r="A19" s="24"/>
      <c r="B19" s="24"/>
      <c r="C19" s="24"/>
      <c r="D19" s="25"/>
      <c r="E19" s="26"/>
      <c r="F19" s="27"/>
      <c r="G19" s="24"/>
      <c r="H19" s="24"/>
      <c r="I19" s="28"/>
      <c r="J19" s="28"/>
      <c r="K19" s="25"/>
      <c r="L19" s="25"/>
      <c r="M19" s="24"/>
      <c r="N19" s="24"/>
      <c r="O19" s="28"/>
      <c r="P19" s="28"/>
      <c r="Q19" s="28"/>
      <c r="R19" s="28"/>
      <c r="S19" s="25"/>
      <c r="T19" s="25"/>
      <c r="U19" s="25"/>
      <c r="V19" s="29"/>
      <c r="W19" s="30"/>
    </row>
    <row r="20" spans="1:23" ht="12.75">
      <c r="A20" s="24"/>
      <c r="B20" s="24"/>
      <c r="C20" s="24"/>
      <c r="D20" s="25"/>
      <c r="E20" s="26"/>
      <c r="F20" s="27"/>
      <c r="G20" s="24"/>
      <c r="H20" s="24"/>
      <c r="I20" s="28"/>
      <c r="J20" s="28"/>
      <c r="K20" s="25"/>
      <c r="L20" s="25"/>
      <c r="M20" s="24"/>
      <c r="N20" s="24"/>
      <c r="O20" s="28"/>
      <c r="P20" s="28"/>
      <c r="Q20" s="28"/>
      <c r="R20" s="28"/>
      <c r="S20" s="25"/>
      <c r="T20" s="25"/>
      <c r="U20" s="25"/>
      <c r="V20" s="29"/>
      <c r="W20" s="30"/>
    </row>
    <row r="21" spans="2:23" ht="12.75">
      <c r="B21" s="31" t="s">
        <v>17</v>
      </c>
      <c r="C21" s="32" t="s">
        <v>33</v>
      </c>
      <c r="D21" s="33"/>
      <c r="E21" s="1"/>
      <c r="F21" s="34" t="s">
        <v>18</v>
      </c>
      <c r="G21" s="32" t="s">
        <v>34</v>
      </c>
      <c r="H21" s="32"/>
      <c r="I21" s="32"/>
      <c r="J21" s="32"/>
      <c r="K21" s="35"/>
      <c r="L21" s="35"/>
      <c r="M21" s="8"/>
      <c r="N21" s="8"/>
      <c r="O21" s="31" t="s">
        <v>19</v>
      </c>
      <c r="P21" s="63" t="s">
        <v>37</v>
      </c>
      <c r="Q21" s="31"/>
      <c r="R21" s="31"/>
      <c r="S21" s="36"/>
      <c r="T21" s="37"/>
      <c r="V21" s="31" t="s">
        <v>62</v>
      </c>
      <c r="W21" s="62" t="s">
        <v>63</v>
      </c>
    </row>
    <row r="22" spans="2:23" ht="12.75">
      <c r="B22" s="24"/>
      <c r="C22" s="32"/>
      <c r="D22" s="33"/>
      <c r="E22" s="38"/>
      <c r="F22" s="9"/>
      <c r="G22" s="32" t="s">
        <v>35</v>
      </c>
      <c r="H22" s="32"/>
      <c r="I22" s="32"/>
      <c r="J22" s="32"/>
      <c r="K22" s="35"/>
      <c r="L22" s="35"/>
      <c r="M22" s="8"/>
      <c r="N22" s="8"/>
      <c r="P22" s="63" t="s">
        <v>38</v>
      </c>
      <c r="R22" s="39"/>
      <c r="S22" s="36"/>
      <c r="T22" s="6"/>
      <c r="V22" s="31"/>
      <c r="W22" s="64" t="s">
        <v>64</v>
      </c>
    </row>
    <row r="23" spans="7:16" ht="12.75">
      <c r="G23" s="63" t="s">
        <v>36</v>
      </c>
      <c r="O23" s="39" t="s">
        <v>20</v>
      </c>
      <c r="P23" s="35" t="s">
        <v>36</v>
      </c>
    </row>
    <row r="27" ht="12.75"/>
    <row r="28" ht="12.75"/>
    <row r="29" ht="12.75"/>
    <row r="30" spans="1:23" ht="18">
      <c r="A30" s="94" t="s">
        <v>21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ht="15.75">
      <c r="A31" s="86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ht="12.75">
      <c r="A32" s="87" t="s">
        <v>23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2.75">
      <c r="A33" s="24"/>
      <c r="B33" s="40"/>
      <c r="C33" s="41"/>
      <c r="E33" s="42"/>
      <c r="M33" s="3"/>
      <c r="N33" s="3"/>
    </row>
    <row r="34" spans="1:26" ht="12.75">
      <c r="A34" s="88" t="s">
        <v>1</v>
      </c>
      <c r="B34" s="89"/>
      <c r="C34" s="89"/>
      <c r="D34" s="89"/>
      <c r="E34" s="89"/>
      <c r="F34" s="90"/>
      <c r="G34" s="88" t="s">
        <v>2</v>
      </c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12"/>
      <c r="S34" s="88" t="s">
        <v>3</v>
      </c>
      <c r="T34" s="89"/>
      <c r="U34" s="89"/>
      <c r="V34" s="89"/>
      <c r="W34" s="90"/>
      <c r="X34" s="51" t="s">
        <v>39</v>
      </c>
      <c r="Z34" s="51" t="s">
        <v>39</v>
      </c>
    </row>
    <row r="35" spans="1:26" ht="12.75" customHeight="1">
      <c r="A35" s="91" t="s">
        <v>4</v>
      </c>
      <c r="B35" s="92" t="s">
        <v>5</v>
      </c>
      <c r="C35" s="92" t="s">
        <v>6</v>
      </c>
      <c r="D35" s="92" t="s">
        <v>7</v>
      </c>
      <c r="E35" s="95" t="s">
        <v>8</v>
      </c>
      <c r="F35" s="79" t="s">
        <v>9</v>
      </c>
      <c r="G35" s="81" t="s">
        <v>10</v>
      </c>
      <c r="H35" s="82"/>
      <c r="I35" s="82"/>
      <c r="J35" s="82"/>
      <c r="K35" s="83"/>
      <c r="L35" s="13"/>
      <c r="M35" s="81" t="s">
        <v>11</v>
      </c>
      <c r="N35" s="82"/>
      <c r="O35" s="82"/>
      <c r="P35" s="82"/>
      <c r="Q35" s="83"/>
      <c r="R35" s="13"/>
      <c r="S35" s="84" t="s">
        <v>12</v>
      </c>
      <c r="T35" s="84" t="s">
        <v>13</v>
      </c>
      <c r="U35" s="84" t="s">
        <v>14</v>
      </c>
      <c r="V35" s="72" t="s">
        <v>15</v>
      </c>
      <c r="W35" s="74" t="s">
        <v>16</v>
      </c>
      <c r="Y35" s="1" t="s">
        <v>32</v>
      </c>
      <c r="Z35" s="51" t="s">
        <v>32</v>
      </c>
    </row>
    <row r="36" spans="1:26" ht="12.75">
      <c r="A36" s="91"/>
      <c r="B36" s="93"/>
      <c r="C36" s="93"/>
      <c r="D36" s="93"/>
      <c r="E36" s="96"/>
      <c r="F36" s="80"/>
      <c r="G36" s="13">
        <v>1</v>
      </c>
      <c r="H36" s="13"/>
      <c r="I36" s="13">
        <v>2</v>
      </c>
      <c r="J36" s="13"/>
      <c r="K36" s="13">
        <v>3</v>
      </c>
      <c r="L36" s="13"/>
      <c r="M36" s="13">
        <v>1</v>
      </c>
      <c r="N36" s="13"/>
      <c r="O36" s="13">
        <v>2</v>
      </c>
      <c r="P36" s="13"/>
      <c r="Q36" s="13">
        <v>3</v>
      </c>
      <c r="R36" s="13"/>
      <c r="S36" s="85"/>
      <c r="T36" s="85"/>
      <c r="U36" s="85"/>
      <c r="V36" s="73"/>
      <c r="W36" s="75"/>
      <c r="Y36" s="1" t="s">
        <v>0</v>
      </c>
      <c r="Z36" s="51" t="s">
        <v>0</v>
      </c>
    </row>
    <row r="37" spans="1:23" ht="12.75">
      <c r="A37" s="76" t="s">
        <v>26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</row>
    <row r="38" spans="1:26" ht="12.75">
      <c r="A38" s="14"/>
      <c r="B38" s="45" t="s">
        <v>50</v>
      </c>
      <c r="C38" s="57">
        <v>38952</v>
      </c>
      <c r="D38" s="55" t="s">
        <v>41</v>
      </c>
      <c r="E38" s="17">
        <v>59.9</v>
      </c>
      <c r="F38" s="18">
        <f>POWER(10,(0.75194503*(LOG10(E38/175.508)*LOG10(E38/175.508))))</f>
        <v>1.4584774468233244</v>
      </c>
      <c r="G38" s="14">
        <v>30</v>
      </c>
      <c r="H38" s="19" t="s">
        <v>68</v>
      </c>
      <c r="I38" s="20">
        <v>33</v>
      </c>
      <c r="J38" s="19" t="s">
        <v>68</v>
      </c>
      <c r="K38" s="14">
        <v>35</v>
      </c>
      <c r="L38" s="19" t="s">
        <v>67</v>
      </c>
      <c r="M38" s="14">
        <v>35</v>
      </c>
      <c r="N38" s="19" t="s">
        <v>68</v>
      </c>
      <c r="O38" s="14">
        <v>40</v>
      </c>
      <c r="P38" s="19" t="s">
        <v>68</v>
      </c>
      <c r="Q38" s="14">
        <v>45</v>
      </c>
      <c r="R38" s="19" t="s">
        <v>68</v>
      </c>
      <c r="S38" s="21">
        <f>MAX(IF(H38="x",0,G38),IF(J38="x",0,I38),IF(L38="x",0,K38))</f>
        <v>33</v>
      </c>
      <c r="T38" s="21">
        <f>MAX(IF(N38="x",0,M38),IF(P38="x",0,O38),IF(R38="x",0,Q38))</f>
        <v>45</v>
      </c>
      <c r="U38" s="22">
        <f>S38+T38</f>
        <v>78</v>
      </c>
      <c r="V38" s="46">
        <f>_xlfn.RANK.EQ(U38,$U$38:$U$38,0)</f>
        <v>1</v>
      </c>
      <c r="W38" s="23">
        <f>U38*F38</f>
        <v>113.7612408522193</v>
      </c>
      <c r="X38" s="54">
        <f>W38</f>
        <v>113.7612408522193</v>
      </c>
      <c r="Y38" s="46">
        <f>_xlfn.RANK.EQ(W38,$W$38:$W$51,0)</f>
        <v>10</v>
      </c>
      <c r="Z38" s="53">
        <f>_xlfn.RANK.EQ(X38,$X$38:$X$51,0)</f>
        <v>3</v>
      </c>
    </row>
    <row r="39" spans="1:23" ht="12.75">
      <c r="A39" s="66" t="s">
        <v>27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spans="1:26" ht="12.75">
      <c r="A40" s="14"/>
      <c r="B40" s="45" t="s">
        <v>45</v>
      </c>
      <c r="C40" s="16">
        <v>36300</v>
      </c>
      <c r="D40" s="55" t="s">
        <v>41</v>
      </c>
      <c r="E40" s="17">
        <v>83.2</v>
      </c>
      <c r="F40" s="18">
        <f aca="true" t="shared" si="0" ref="F40:F45">POWER(10,(0.75194503*(LOG10(E40/175.508)*LOG10(E40/175.508))))</f>
        <v>1.199556720269038</v>
      </c>
      <c r="G40" s="14">
        <v>60</v>
      </c>
      <c r="H40" s="19" t="s">
        <v>68</v>
      </c>
      <c r="I40" s="20">
        <v>70</v>
      </c>
      <c r="J40" s="19" t="s">
        <v>68</v>
      </c>
      <c r="K40" s="14">
        <v>78</v>
      </c>
      <c r="L40" s="19" t="s">
        <v>67</v>
      </c>
      <c r="M40" s="14">
        <v>85</v>
      </c>
      <c r="N40" s="19" t="s">
        <v>68</v>
      </c>
      <c r="O40" s="14">
        <v>95</v>
      </c>
      <c r="P40" s="19" t="s">
        <v>68</v>
      </c>
      <c r="Q40" s="14">
        <v>105</v>
      </c>
      <c r="R40" s="19" t="s">
        <v>68</v>
      </c>
      <c r="S40" s="21">
        <f>MAX(IF(H41="x",0,G40),IF(J40="x",0,I40),IF(L40="x",0,K40))</f>
        <v>70</v>
      </c>
      <c r="T40" s="21">
        <f aca="true" t="shared" si="1" ref="T40:T45">MAX(IF(N40="x",0,M40),IF(P40="x",0,O40),IF(R40="x",0,Q40))</f>
        <v>105</v>
      </c>
      <c r="U40" s="22">
        <f aca="true" t="shared" si="2" ref="U40:U45">S40+T40</f>
        <v>175</v>
      </c>
      <c r="V40" s="46">
        <f aca="true" t="shared" si="3" ref="V40:V45">_xlfn.RANK.EQ(U40,$U$40:$U$45,0)</f>
        <v>2</v>
      </c>
      <c r="W40" s="23">
        <f aca="true" t="shared" si="4" ref="W40:W45">U40*F40</f>
        <v>209.92242604708164</v>
      </c>
      <c r="X40" s="54"/>
      <c r="Y40" s="46">
        <f aca="true" t="shared" si="5" ref="Y40:Y45">_xlfn.RANK.EQ(W40,$W$38:$W$51,0)</f>
        <v>3</v>
      </c>
      <c r="Z40" s="53"/>
    </row>
    <row r="41" spans="1:26" ht="12.75">
      <c r="A41" s="14"/>
      <c r="B41" s="45" t="s">
        <v>46</v>
      </c>
      <c r="C41" s="16">
        <v>35344</v>
      </c>
      <c r="D41" s="55" t="s">
        <v>41</v>
      </c>
      <c r="E41" s="17">
        <v>84</v>
      </c>
      <c r="F41" s="18">
        <f t="shared" si="0"/>
        <v>1.19400915359344</v>
      </c>
      <c r="G41" s="14">
        <v>65</v>
      </c>
      <c r="H41" s="19" t="s">
        <v>68</v>
      </c>
      <c r="I41" s="20">
        <v>75</v>
      </c>
      <c r="J41" s="19" t="s">
        <v>68</v>
      </c>
      <c r="K41" s="14">
        <v>80</v>
      </c>
      <c r="L41" s="19" t="s">
        <v>67</v>
      </c>
      <c r="M41" s="14">
        <v>95</v>
      </c>
      <c r="N41" s="19" t="s">
        <v>68</v>
      </c>
      <c r="O41" s="14">
        <v>105</v>
      </c>
      <c r="P41" s="19" t="s">
        <v>68</v>
      </c>
      <c r="Q41" s="14">
        <v>110</v>
      </c>
      <c r="R41" s="19" t="s">
        <v>68</v>
      </c>
      <c r="S41" s="21">
        <f>MAX(IF(H42="x",0,G41),IF(J41="x",0,I41),IF(L41="x",0,K41))</f>
        <v>75</v>
      </c>
      <c r="T41" s="21">
        <f t="shared" si="1"/>
        <v>110</v>
      </c>
      <c r="U41" s="22">
        <f t="shared" si="2"/>
        <v>185</v>
      </c>
      <c r="V41" s="46">
        <f t="shared" si="3"/>
        <v>1</v>
      </c>
      <c r="W41" s="23">
        <f t="shared" si="4"/>
        <v>220.8916934147864</v>
      </c>
      <c r="X41" s="54"/>
      <c r="Y41" s="46">
        <f t="shared" si="5"/>
        <v>1</v>
      </c>
      <c r="Z41" s="53"/>
    </row>
    <row r="42" spans="1:26" ht="12.75">
      <c r="A42" s="14"/>
      <c r="B42" s="45" t="s">
        <v>47</v>
      </c>
      <c r="C42" s="16">
        <v>26164</v>
      </c>
      <c r="D42" s="55" t="s">
        <v>41</v>
      </c>
      <c r="E42" s="17">
        <v>80.9</v>
      </c>
      <c r="F42" s="18">
        <f t="shared" si="0"/>
        <v>1.2163756682400173</v>
      </c>
      <c r="G42" s="14">
        <v>35</v>
      </c>
      <c r="H42" s="19" t="s">
        <v>68</v>
      </c>
      <c r="I42" s="20">
        <v>43</v>
      </c>
      <c r="J42" s="19" t="s">
        <v>67</v>
      </c>
      <c r="K42" s="14">
        <v>45</v>
      </c>
      <c r="L42" s="19" t="s">
        <v>68</v>
      </c>
      <c r="M42" s="14">
        <v>50</v>
      </c>
      <c r="N42" s="19" t="s">
        <v>68</v>
      </c>
      <c r="O42" s="14">
        <v>60</v>
      </c>
      <c r="P42" s="19" t="s">
        <v>68</v>
      </c>
      <c r="Q42" s="14">
        <v>66</v>
      </c>
      <c r="R42" s="19" t="s">
        <v>68</v>
      </c>
      <c r="S42" s="21">
        <f>MAX(IF(H42="x",0,G42),IF(J42="x",0,I42),IF(L42="x",0,K42))</f>
        <v>45</v>
      </c>
      <c r="T42" s="21">
        <f t="shared" si="1"/>
        <v>66</v>
      </c>
      <c r="U42" s="22">
        <f t="shared" si="2"/>
        <v>111</v>
      </c>
      <c r="V42" s="46">
        <f t="shared" si="3"/>
        <v>4</v>
      </c>
      <c r="W42" s="23">
        <f t="shared" si="4"/>
        <v>135.01769917464193</v>
      </c>
      <c r="X42" s="54"/>
      <c r="Y42" s="46">
        <f t="shared" si="5"/>
        <v>7</v>
      </c>
      <c r="Z42" s="53"/>
    </row>
    <row r="43" spans="1:26" ht="12.75">
      <c r="A43" s="14"/>
      <c r="B43" s="45" t="s">
        <v>49</v>
      </c>
      <c r="C43" s="16">
        <v>38008</v>
      </c>
      <c r="D43" s="55" t="s">
        <v>41</v>
      </c>
      <c r="E43" s="17">
        <v>81.2</v>
      </c>
      <c r="F43" s="18">
        <f t="shared" si="0"/>
        <v>1.214105817376475</v>
      </c>
      <c r="G43" s="14">
        <v>45</v>
      </c>
      <c r="H43" s="19" t="s">
        <v>68</v>
      </c>
      <c r="I43" s="20">
        <v>50</v>
      </c>
      <c r="J43" s="19" t="s">
        <v>68</v>
      </c>
      <c r="K43" s="14">
        <v>55</v>
      </c>
      <c r="L43" s="19" t="s">
        <v>67</v>
      </c>
      <c r="M43" s="14">
        <v>50</v>
      </c>
      <c r="N43" s="19" t="s">
        <v>68</v>
      </c>
      <c r="O43" s="14">
        <v>55</v>
      </c>
      <c r="P43" s="19" t="s">
        <v>68</v>
      </c>
      <c r="Q43" s="14">
        <v>65</v>
      </c>
      <c r="R43" s="19" t="s">
        <v>67</v>
      </c>
      <c r="S43" s="21">
        <f>MAX(IF(H43="x",0,G43),IF(J43="x",0,I43),IF(L43="x",0,K43))</f>
        <v>50</v>
      </c>
      <c r="T43" s="21">
        <f t="shared" si="1"/>
        <v>55</v>
      </c>
      <c r="U43" s="22">
        <f t="shared" si="2"/>
        <v>105</v>
      </c>
      <c r="V43" s="46">
        <f t="shared" si="3"/>
        <v>5</v>
      </c>
      <c r="W43" s="23">
        <f t="shared" si="4"/>
        <v>127.48111082452986</v>
      </c>
      <c r="X43" s="54"/>
      <c r="Y43" s="46">
        <f t="shared" si="5"/>
        <v>9</v>
      </c>
      <c r="Z43" s="53"/>
    </row>
    <row r="44" spans="1:26" ht="12.75">
      <c r="A44" s="14"/>
      <c r="B44" s="15" t="s">
        <v>58</v>
      </c>
      <c r="C44" s="57">
        <v>39616</v>
      </c>
      <c r="D44" s="59" t="s">
        <v>55</v>
      </c>
      <c r="E44" s="17">
        <v>75.2</v>
      </c>
      <c r="F44" s="18">
        <f t="shared" si="0"/>
        <v>1.2643728801069969</v>
      </c>
      <c r="G44" s="14">
        <v>40</v>
      </c>
      <c r="H44" s="19" t="s">
        <v>68</v>
      </c>
      <c r="I44" s="20">
        <v>45</v>
      </c>
      <c r="J44" s="19" t="s">
        <v>68</v>
      </c>
      <c r="K44" s="14">
        <v>52</v>
      </c>
      <c r="L44" s="19" t="s">
        <v>68</v>
      </c>
      <c r="M44" s="14">
        <v>55</v>
      </c>
      <c r="N44" s="19" t="s">
        <v>68</v>
      </c>
      <c r="O44" s="14">
        <v>60</v>
      </c>
      <c r="P44" s="19" t="s">
        <v>68</v>
      </c>
      <c r="Q44" s="14">
        <v>70</v>
      </c>
      <c r="R44" s="19" t="s">
        <v>67</v>
      </c>
      <c r="S44" s="21">
        <f>MAX(IF(H44="x",0,G44),IF(J44="x",0,I44),IF(L44="x",0,K44))</f>
        <v>52</v>
      </c>
      <c r="T44" s="21">
        <f t="shared" si="1"/>
        <v>60</v>
      </c>
      <c r="U44" s="22">
        <f t="shared" si="2"/>
        <v>112</v>
      </c>
      <c r="V44" s="46">
        <f t="shared" si="3"/>
        <v>3</v>
      </c>
      <c r="W44" s="23">
        <f t="shared" si="4"/>
        <v>141.60976257198365</v>
      </c>
      <c r="X44" s="54">
        <f>W44</f>
        <v>141.60976257198365</v>
      </c>
      <c r="Y44" s="46">
        <f t="shared" si="5"/>
        <v>6</v>
      </c>
      <c r="Z44" s="53">
        <f>_xlfn.RANK.EQ(X44,$X$38:$X$51,0)</f>
        <v>2</v>
      </c>
    </row>
    <row r="45" spans="1:26" ht="12.75">
      <c r="A45" s="14"/>
      <c r="B45" s="15" t="s">
        <v>51</v>
      </c>
      <c r="C45" s="16">
        <v>36822</v>
      </c>
      <c r="D45" s="55" t="s">
        <v>41</v>
      </c>
      <c r="E45" s="17">
        <v>87.4</v>
      </c>
      <c r="F45" s="18">
        <f t="shared" si="0"/>
        <v>1.1720269706598714</v>
      </c>
      <c r="G45" s="14">
        <v>35</v>
      </c>
      <c r="H45" s="19" t="s">
        <v>67</v>
      </c>
      <c r="I45" s="20">
        <v>35</v>
      </c>
      <c r="J45" s="19" t="s">
        <v>67</v>
      </c>
      <c r="K45" s="14">
        <v>36</v>
      </c>
      <c r="L45" s="19" t="s">
        <v>68</v>
      </c>
      <c r="M45" s="14">
        <v>45</v>
      </c>
      <c r="N45" s="19" t="s">
        <v>68</v>
      </c>
      <c r="O45" s="14">
        <v>50</v>
      </c>
      <c r="P45" s="19" t="s">
        <v>68</v>
      </c>
      <c r="Q45" s="14">
        <v>54</v>
      </c>
      <c r="R45" s="19" t="s">
        <v>68</v>
      </c>
      <c r="S45" s="21">
        <f>MAX(IF(H45="x",0,G45),IF(J45="x",0,I45),IF(L45="x",0,K45))</f>
        <v>36</v>
      </c>
      <c r="T45" s="21">
        <f t="shared" si="1"/>
        <v>54</v>
      </c>
      <c r="U45" s="22">
        <f t="shared" si="2"/>
        <v>90</v>
      </c>
      <c r="V45" s="46">
        <f t="shared" si="3"/>
        <v>6</v>
      </c>
      <c r="W45" s="23">
        <f t="shared" si="4"/>
        <v>105.48242735938842</v>
      </c>
      <c r="X45" s="54"/>
      <c r="Y45" s="46">
        <f t="shared" si="5"/>
        <v>11</v>
      </c>
      <c r="Z45" s="53"/>
    </row>
    <row r="46" spans="1:23" ht="12.75">
      <c r="A46" s="66" t="s">
        <v>28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8"/>
    </row>
    <row r="47" spans="1:26" ht="12.75">
      <c r="A47" s="14"/>
      <c r="B47" s="45" t="s">
        <v>44</v>
      </c>
      <c r="C47" s="16">
        <v>30989</v>
      </c>
      <c r="D47" s="55" t="s">
        <v>41</v>
      </c>
      <c r="E47" s="17">
        <v>98.8</v>
      </c>
      <c r="F47" s="18">
        <f>POWER(10,(0.75194503*(LOG10(E47/175.508)*LOG10(E47/175.508))))</f>
        <v>1.1138424511994065</v>
      </c>
      <c r="G47" s="14">
        <v>40</v>
      </c>
      <c r="H47" s="19" t="s">
        <v>68</v>
      </c>
      <c r="I47" s="20">
        <v>50</v>
      </c>
      <c r="J47" s="19" t="s">
        <v>68</v>
      </c>
      <c r="K47" s="14">
        <v>55</v>
      </c>
      <c r="L47" s="19" t="s">
        <v>68</v>
      </c>
      <c r="M47" s="14">
        <v>60</v>
      </c>
      <c r="N47" s="19" t="s">
        <v>68</v>
      </c>
      <c r="O47" s="14">
        <v>66</v>
      </c>
      <c r="P47" s="19" t="s">
        <v>68</v>
      </c>
      <c r="Q47" s="14">
        <v>75</v>
      </c>
      <c r="R47" s="19" t="s">
        <v>67</v>
      </c>
      <c r="S47" s="21">
        <f>MAX(IF(H47="x",0,G47),IF(J47="x",0,I47),IF(L47="x",0,K47))</f>
        <v>55</v>
      </c>
      <c r="T47" s="21">
        <f>MAX(IF(N47="x",0,M47),IF(P47="x",0,O47),IF(R47="x",0,Q47))</f>
        <v>66</v>
      </c>
      <c r="U47" s="22">
        <f>S47+T47</f>
        <v>121</v>
      </c>
      <c r="V47" s="46">
        <f>_xlfn.RANK.EQ(U47,$U$47:$U$48,0)</f>
        <v>2</v>
      </c>
      <c r="W47" s="23">
        <f>U47*F47</f>
        <v>134.7749365951282</v>
      </c>
      <c r="X47" s="54"/>
      <c r="Y47" s="46">
        <f>_xlfn.RANK.EQ(W47,$W$38:$W$51,0)</f>
        <v>8</v>
      </c>
      <c r="Z47" s="53"/>
    </row>
    <row r="48" spans="1:26" ht="12.75">
      <c r="A48" s="14"/>
      <c r="B48" s="45" t="s">
        <v>48</v>
      </c>
      <c r="C48" s="57">
        <v>38923</v>
      </c>
      <c r="D48" s="55" t="s">
        <v>41</v>
      </c>
      <c r="E48" s="17">
        <v>97.4</v>
      </c>
      <c r="F48" s="18">
        <f>POWER(10,(0.75194503*(LOG10(E48/175.508)*LOG10(E48/175.508))))</f>
        <v>1.1198984329497692</v>
      </c>
      <c r="G48" s="14">
        <v>70</v>
      </c>
      <c r="H48" s="19" t="s">
        <v>68</v>
      </c>
      <c r="I48" s="20">
        <v>77</v>
      </c>
      <c r="J48" s="19" t="s">
        <v>68</v>
      </c>
      <c r="K48" s="14">
        <v>85</v>
      </c>
      <c r="L48" s="19" t="s">
        <v>67</v>
      </c>
      <c r="M48" s="14">
        <v>100</v>
      </c>
      <c r="N48" s="19" t="s">
        <v>68</v>
      </c>
      <c r="O48" s="14">
        <v>110</v>
      </c>
      <c r="P48" s="19" t="s">
        <v>67</v>
      </c>
      <c r="Q48" s="14">
        <v>110</v>
      </c>
      <c r="R48" s="19" t="s">
        <v>67</v>
      </c>
      <c r="S48" s="21">
        <f>MAX(IF(H48="x",0,G48),IF(J48="x",0,I48),IF(L48="x",0,K48))</f>
        <v>77</v>
      </c>
      <c r="T48" s="21">
        <f>MAX(IF(N48="x",0,M48),IF(P48="x",0,O48),IF(R48="x",0,Q48))</f>
        <v>100</v>
      </c>
      <c r="U48" s="22">
        <f>S48+T48</f>
        <v>177</v>
      </c>
      <c r="V48" s="46">
        <f>_xlfn.RANK.EQ(U48,$U$47:$U$48,0)</f>
        <v>1</v>
      </c>
      <c r="W48" s="23">
        <f>U48*F48</f>
        <v>198.22202263210914</v>
      </c>
      <c r="X48" s="54">
        <f>W48</f>
        <v>198.22202263210914</v>
      </c>
      <c r="Y48" s="46">
        <f>_xlfn.RANK.EQ(W48,$W$38:$W$51,0)</f>
        <v>4</v>
      </c>
      <c r="Z48" s="53">
        <f>_xlfn.RANK.EQ(X48,$X$38:$X$51,0)</f>
        <v>1</v>
      </c>
    </row>
    <row r="49" spans="1:23" ht="12.75">
      <c r="A49" s="66" t="s">
        <v>29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</row>
    <row r="50" spans="1:26" ht="12.75">
      <c r="A50" s="14"/>
      <c r="B50" s="45" t="s">
        <v>43</v>
      </c>
      <c r="C50" s="16">
        <v>32117</v>
      </c>
      <c r="D50" s="55" t="s">
        <v>41</v>
      </c>
      <c r="E50" s="17">
        <v>130</v>
      </c>
      <c r="F50" s="18">
        <f>POWER(10,(0.75194503*(LOG10(E50/175.508)*LOG10(E50/175.508))))</f>
        <v>1.029857388198802</v>
      </c>
      <c r="G50" s="14">
        <v>70</v>
      </c>
      <c r="H50" s="19" t="s">
        <v>68</v>
      </c>
      <c r="I50" s="20">
        <v>80</v>
      </c>
      <c r="J50" s="19" t="s">
        <v>68</v>
      </c>
      <c r="K50" s="14">
        <v>85</v>
      </c>
      <c r="L50" s="19" t="s">
        <v>67</v>
      </c>
      <c r="M50" s="14">
        <v>90</v>
      </c>
      <c r="N50" s="19" t="s">
        <v>68</v>
      </c>
      <c r="O50" s="14">
        <v>100</v>
      </c>
      <c r="P50" s="19" t="s">
        <v>68</v>
      </c>
      <c r="Q50" s="14">
        <v>110</v>
      </c>
      <c r="R50" s="19" t="s">
        <v>68</v>
      </c>
      <c r="S50" s="21">
        <f>MAX(IF(H50="x",0,G50),IF(J50="x",0,I50),IF(L50="x",0,K50))</f>
        <v>80</v>
      </c>
      <c r="T50" s="21">
        <f>MAX(IF(N50="x",0,M50),IF(P50="x",0,O50),IF(R50="x",0,Q50))</f>
        <v>110</v>
      </c>
      <c r="U50" s="22">
        <f>S50+T50</f>
        <v>190</v>
      </c>
      <c r="V50" s="46">
        <f>_xlfn.RANK.EQ(U50,$U$50:$U$51,0)</f>
        <v>2</v>
      </c>
      <c r="W50" s="23">
        <f>U50*F50</f>
        <v>195.6729037577724</v>
      </c>
      <c r="X50" s="54"/>
      <c r="Y50" s="46">
        <f>_xlfn.RANK.EQ(W50,$W$38:$W$51,0)</f>
        <v>5</v>
      </c>
      <c r="Z50" s="53"/>
    </row>
    <row r="51" spans="1:26" ht="12.75">
      <c r="A51" s="14"/>
      <c r="B51" s="45" t="s">
        <v>52</v>
      </c>
      <c r="C51" s="16">
        <v>32940</v>
      </c>
      <c r="D51" s="58" t="s">
        <v>53</v>
      </c>
      <c r="E51" s="17">
        <v>110.2</v>
      </c>
      <c r="F51" s="18">
        <f>POWER(10,(0.75194503*(LOG10(E51/175.508)*LOG10(E51/175.508))))</f>
        <v>1.0732908042208598</v>
      </c>
      <c r="G51" s="14">
        <v>85</v>
      </c>
      <c r="H51" s="19" t="s">
        <v>68</v>
      </c>
      <c r="I51" s="20">
        <v>90</v>
      </c>
      <c r="J51" s="19" t="s">
        <v>67</v>
      </c>
      <c r="K51" s="14">
        <v>90</v>
      </c>
      <c r="L51" s="19" t="s">
        <v>67</v>
      </c>
      <c r="M51" s="14">
        <v>115</v>
      </c>
      <c r="N51" s="19" t="s">
        <v>67</v>
      </c>
      <c r="O51" s="14">
        <v>115</v>
      </c>
      <c r="P51" s="19" t="s">
        <v>68</v>
      </c>
      <c r="Q51" s="14">
        <v>120</v>
      </c>
      <c r="R51" s="19" t="s">
        <v>68</v>
      </c>
      <c r="S51" s="21">
        <f>MAX(IF(H51="x",0,G51),IF(J51="x",0,I51),IF(L51="x",0,K51))</f>
        <v>85</v>
      </c>
      <c r="T51" s="21">
        <f>MAX(IF(N51="x",0,M51),IF(P51="x",0,O51),IF(R51="x",0,Q51))</f>
        <v>120</v>
      </c>
      <c r="U51" s="22">
        <f>S51+T51</f>
        <v>205</v>
      </c>
      <c r="V51" s="46">
        <f>_xlfn.RANK.EQ(U51,$U$50:$U$51,0)</f>
        <v>1</v>
      </c>
      <c r="W51" s="23">
        <f>U51*F51</f>
        <v>220.02461486527625</v>
      </c>
      <c r="X51" s="54"/>
      <c r="Y51" s="46">
        <f>_xlfn.RANK.EQ(W51,$W$38:$W$51,0)</f>
        <v>2</v>
      </c>
      <c r="Z51" s="53"/>
    </row>
    <row r="52" spans="1:23" ht="12.75">
      <c r="A52" s="66" t="s">
        <v>60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8"/>
    </row>
    <row r="53" spans="1:23" ht="12.75">
      <c r="A53" s="14"/>
      <c r="B53" s="45" t="s">
        <v>59</v>
      </c>
      <c r="C53" s="16">
        <v>33196</v>
      </c>
      <c r="D53" s="58" t="s">
        <v>61</v>
      </c>
      <c r="E53" s="17">
        <v>93.6</v>
      </c>
      <c r="F53" s="18">
        <f>POWER(10,(0.75194503*(LOG10(E53/175.508)*LOG10(E53/175.508))))</f>
        <v>1.1377592143479882</v>
      </c>
      <c r="G53" s="14">
        <v>105</v>
      </c>
      <c r="H53" s="19" t="s">
        <v>68</v>
      </c>
      <c r="I53" s="20">
        <v>115</v>
      </c>
      <c r="J53" s="19" t="s">
        <v>68</v>
      </c>
      <c r="K53" s="14">
        <v>120</v>
      </c>
      <c r="L53" s="19" t="s">
        <v>67</v>
      </c>
      <c r="M53" s="14">
        <v>135</v>
      </c>
      <c r="N53" s="19" t="s">
        <v>68</v>
      </c>
      <c r="O53" s="14">
        <v>143</v>
      </c>
      <c r="P53" s="19" t="s">
        <v>68</v>
      </c>
      <c r="Q53" s="14">
        <v>148</v>
      </c>
      <c r="R53" s="19" t="s">
        <v>67</v>
      </c>
      <c r="S53" s="21">
        <f>MAX(IF(H53="x",0,G53),IF(J53="x",0,I53),IF(L53="x",0,K53))</f>
        <v>115</v>
      </c>
      <c r="T53" s="21">
        <f>MAX(IF(N53="x",0,M53),IF(P53="x",0,O53),IF(R53="x",0,Q53))</f>
        <v>143</v>
      </c>
      <c r="U53" s="22">
        <f>S53+T53</f>
        <v>258</v>
      </c>
      <c r="V53" s="46">
        <f>_xlfn.RANK.EQ(U53,$U$53,0)</f>
        <v>1</v>
      </c>
      <c r="W53" s="23">
        <f>U53*F53</f>
        <v>293.54187730178097</v>
      </c>
    </row>
    <row r="54" spans="3:23" ht="12.75">
      <c r="C54" s="48"/>
      <c r="E54" s="1"/>
      <c r="V54" s="1"/>
      <c r="W54" s="61"/>
    </row>
    <row r="55" spans="2:22" ht="12.75">
      <c r="B55" s="50" t="s">
        <v>65</v>
      </c>
      <c r="E55" s="1"/>
      <c r="V55" s="1"/>
    </row>
    <row r="56" spans="5:24" ht="12.75">
      <c r="E56" s="1"/>
      <c r="V56" s="1"/>
      <c r="X56" s="39"/>
    </row>
    <row r="57" spans="2:23" ht="12.75">
      <c r="B57" s="31" t="s">
        <v>17</v>
      </c>
      <c r="C57" s="32" t="s">
        <v>33</v>
      </c>
      <c r="D57" s="33"/>
      <c r="E57" s="1"/>
      <c r="F57" s="34" t="s">
        <v>18</v>
      </c>
      <c r="G57" s="32" t="s">
        <v>34</v>
      </c>
      <c r="H57" s="32"/>
      <c r="I57" s="32"/>
      <c r="J57" s="32"/>
      <c r="K57" s="35"/>
      <c r="L57" s="35"/>
      <c r="M57" s="8"/>
      <c r="N57" s="8"/>
      <c r="O57" s="31" t="s">
        <v>19</v>
      </c>
      <c r="P57" s="49" t="s">
        <v>37</v>
      </c>
      <c r="Q57" s="31"/>
      <c r="R57" s="31"/>
      <c r="S57" s="36"/>
      <c r="T57" s="37"/>
      <c r="V57" s="65" t="s">
        <v>62</v>
      </c>
      <c r="W57" s="62" t="s">
        <v>63</v>
      </c>
    </row>
    <row r="58" spans="2:23" ht="12.75">
      <c r="B58" s="24"/>
      <c r="C58" s="32"/>
      <c r="D58" s="33"/>
      <c r="E58" s="38"/>
      <c r="F58" s="9"/>
      <c r="G58" s="32" t="s">
        <v>35</v>
      </c>
      <c r="H58" s="32"/>
      <c r="I58" s="32"/>
      <c r="J58" s="32"/>
      <c r="K58" s="35"/>
      <c r="L58" s="35"/>
      <c r="M58" s="8"/>
      <c r="N58" s="8"/>
      <c r="P58" s="35" t="s">
        <v>38</v>
      </c>
      <c r="S58" s="36"/>
      <c r="T58" s="6"/>
      <c r="V58" s="31"/>
      <c r="W58" s="62" t="s">
        <v>64</v>
      </c>
    </row>
    <row r="59" spans="7:24" ht="12.75">
      <c r="G59" s="35" t="s">
        <v>36</v>
      </c>
      <c r="P59" s="60" t="s">
        <v>42</v>
      </c>
      <c r="R59" s="39"/>
      <c r="V59" s="31"/>
      <c r="W59" s="31"/>
      <c r="X59" s="31"/>
    </row>
    <row r="60" spans="3:22" ht="12.75">
      <c r="C60" s="48"/>
      <c r="E60" s="1"/>
      <c r="O60" s="39" t="s">
        <v>20</v>
      </c>
      <c r="P60" s="35" t="s">
        <v>36</v>
      </c>
      <c r="V60" s="1"/>
    </row>
    <row r="61" spans="3:22" ht="12.75">
      <c r="C61" s="48"/>
      <c r="E61" s="1"/>
      <c r="T61" s="1" t="s">
        <v>66</v>
      </c>
      <c r="V61" s="1"/>
    </row>
    <row r="62" spans="3:22" ht="12.75">
      <c r="C62" s="48"/>
      <c r="E62" s="1"/>
      <c r="V62" s="1"/>
    </row>
    <row r="63" spans="5:22" ht="12.75">
      <c r="E63" s="1"/>
      <c r="V63" s="1"/>
    </row>
    <row r="64" spans="3:22" ht="12.75">
      <c r="C64" s="48"/>
      <c r="E64" s="1"/>
      <c r="V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pans="5:22" ht="12.75">
      <c r="E81" s="1"/>
      <c r="V81" s="1"/>
    </row>
    <row r="82" spans="5:22" ht="12.75">
      <c r="E82" s="1"/>
      <c r="V82" s="1"/>
    </row>
    <row r="83" spans="5:22" ht="12.75">
      <c r="E83" s="1"/>
      <c r="V83" s="1"/>
    </row>
    <row r="84" spans="5:22" ht="12.75">
      <c r="E84" s="1"/>
      <c r="V84" s="1"/>
    </row>
    <row r="85" spans="5:22" ht="12.75">
      <c r="E85" s="1"/>
      <c r="V85" s="1"/>
    </row>
    <row r="86" spans="5:22" ht="12.75">
      <c r="E86" s="1"/>
      <c r="V86" s="1"/>
    </row>
    <row r="87" spans="5:22" ht="12.75">
      <c r="E87" s="1"/>
      <c r="V87" s="1"/>
    </row>
    <row r="88" spans="5:22" ht="12.75">
      <c r="E88" s="1"/>
      <c r="V88" s="1"/>
    </row>
    <row r="89" spans="3:22" ht="12.75">
      <c r="C89" s="48"/>
      <c r="E89" s="1"/>
      <c r="V89" s="1"/>
    </row>
    <row r="90" spans="3:22" ht="12.75">
      <c r="C90" s="48"/>
      <c r="E90" s="1"/>
      <c r="V90" s="1"/>
    </row>
    <row r="91" spans="3:22" ht="12.75">
      <c r="C91" s="48"/>
      <c r="E91" s="1"/>
      <c r="V91" s="1"/>
    </row>
    <row r="92" spans="3:22" ht="12.75">
      <c r="C92" s="48"/>
      <c r="E92" s="1"/>
      <c r="V92" s="1"/>
    </row>
    <row r="93" spans="3:22" ht="12.75">
      <c r="C93" s="48"/>
      <c r="E93" s="1"/>
      <c r="V93" s="1"/>
    </row>
    <row r="94" spans="3:22" ht="12.75">
      <c r="C94" s="48"/>
      <c r="E94" s="1"/>
      <c r="V94" s="1"/>
    </row>
    <row r="95" spans="3:22" ht="12.75">
      <c r="C95" s="48"/>
      <c r="E95" s="1"/>
      <c r="V95" s="1"/>
    </row>
    <row r="96" spans="3:22" ht="12.75">
      <c r="C96" s="48"/>
      <c r="E96" s="1"/>
      <c r="V96" s="1"/>
    </row>
    <row r="97" spans="3:22" ht="12.75">
      <c r="C97" s="48"/>
      <c r="E97" s="1"/>
      <c r="V97" s="1"/>
    </row>
    <row r="98" spans="3:22" ht="12.75">
      <c r="C98" s="48"/>
      <c r="E98" s="1"/>
      <c r="V98" s="1"/>
    </row>
    <row r="99" spans="3:22" ht="12.75">
      <c r="C99" s="48"/>
      <c r="E99" s="1"/>
      <c r="V99" s="1"/>
    </row>
    <row r="100" spans="3:22" ht="12.75">
      <c r="C100" s="48"/>
      <c r="E100" s="1"/>
      <c r="V100" s="1"/>
    </row>
    <row r="101" spans="3:22" ht="12.75">
      <c r="C101" s="48"/>
      <c r="E101" s="1"/>
      <c r="V101" s="1"/>
    </row>
    <row r="102" spans="3:22" ht="12.75">
      <c r="C102" s="48"/>
      <c r="E102" s="1"/>
      <c r="V102" s="1"/>
    </row>
    <row r="103" spans="3:22" ht="12.75">
      <c r="C103" s="48"/>
      <c r="E103" s="1"/>
      <c r="V103" s="1"/>
    </row>
  </sheetData>
  <sheetProtection password="DFC4" sheet="1" formatCells="0" formatColumns="0" formatRows="0" insertColumns="0" insertRows="0" insertHyperlinks="0" deleteColumns="0" deleteRows="0" selectLockedCells="1" sort="0" autoFilter="0" pivotTables="0"/>
  <mergeCells count="45">
    <mergeCell ref="A52:W52"/>
    <mergeCell ref="A1:W1"/>
    <mergeCell ref="A2:W2"/>
    <mergeCell ref="A3:W3"/>
    <mergeCell ref="A9:F9"/>
    <mergeCell ref="G9:Q9"/>
    <mergeCell ref="S9:W9"/>
    <mergeCell ref="A10:A11"/>
    <mergeCell ref="B10:B11"/>
    <mergeCell ref="C10:C11"/>
    <mergeCell ref="M35:Q35"/>
    <mergeCell ref="S35:S36"/>
    <mergeCell ref="T35:T36"/>
    <mergeCell ref="D10:D11"/>
    <mergeCell ref="E10:E11"/>
    <mergeCell ref="F10:F11"/>
    <mergeCell ref="G10:K10"/>
    <mergeCell ref="M10:Q10"/>
    <mergeCell ref="S10:S11"/>
    <mergeCell ref="W10:W11"/>
    <mergeCell ref="A12:W12"/>
    <mergeCell ref="A30:W30"/>
    <mergeCell ref="T10:T11"/>
    <mergeCell ref="U10:U11"/>
    <mergeCell ref="V10:V11"/>
    <mergeCell ref="A31:W31"/>
    <mergeCell ref="A32:W32"/>
    <mergeCell ref="A34:F34"/>
    <mergeCell ref="G34:Q34"/>
    <mergeCell ref="S34:W34"/>
    <mergeCell ref="A35:A36"/>
    <mergeCell ref="B35:B36"/>
    <mergeCell ref="C35:C36"/>
    <mergeCell ref="D35:D36"/>
    <mergeCell ref="E35:E36"/>
    <mergeCell ref="A39:W39"/>
    <mergeCell ref="A46:W46"/>
    <mergeCell ref="A49:W49"/>
    <mergeCell ref="A16:W16"/>
    <mergeCell ref="V35:V36"/>
    <mergeCell ref="W35:W36"/>
    <mergeCell ref="A37:W37"/>
    <mergeCell ref="F35:F36"/>
    <mergeCell ref="G35:K35"/>
    <mergeCell ref="U35:U36"/>
  </mergeCells>
  <conditionalFormatting sqref="G53 I53 K53 M53 O53 Q53 G14:G15 I14:I15 K14:K15 M14:M15 O14:O15 Q14:Q15 G42:G45 I42:I45 K42:K45 M42:M45 O42:O45 Q42:Q45 G48 I48 K48 M48 O48 Q48">
    <cfRule type="expression" priority="865" dxfId="255" stopIfTrue="1">
      <formula>H14="x"</formula>
    </cfRule>
  </conditionalFormatting>
  <conditionalFormatting sqref="G53 I53 K53 M53 O53 Q53 G14:G15 I14:I15 K14:K15 M14:M15 O14:O15 Q14:Q15 G42:G45 I42:I45 K42:K45 M42:M45 O42:O45 Q42:Q45 G48 I48 K48 M48 O48 Q48">
    <cfRule type="expression" priority="866" dxfId="256" stopIfTrue="1">
      <formula>H14="o"</formula>
    </cfRule>
    <cfRule type="expression" priority="867" dxfId="257" stopIfTrue="1">
      <formula>H14="r"</formula>
    </cfRule>
  </conditionalFormatting>
  <conditionalFormatting sqref="G12">
    <cfRule type="expression" priority="889" dxfId="255" stopIfTrue="1">
      <formula>H12="x"</formula>
    </cfRule>
  </conditionalFormatting>
  <conditionalFormatting sqref="G12">
    <cfRule type="expression" priority="890" dxfId="256" stopIfTrue="1">
      <formula>H12="o"</formula>
    </cfRule>
    <cfRule type="expression" priority="891" dxfId="257" stopIfTrue="1">
      <formula>H12="r"</formula>
    </cfRule>
  </conditionalFormatting>
  <conditionalFormatting sqref="G13">
    <cfRule type="expression" priority="892" dxfId="255" stopIfTrue="1">
      <formula>H13="x"</formula>
    </cfRule>
  </conditionalFormatting>
  <conditionalFormatting sqref="G13">
    <cfRule type="expression" priority="893" dxfId="256" stopIfTrue="1">
      <formula>H13="o"</formula>
    </cfRule>
    <cfRule type="expression" priority="894" dxfId="257" stopIfTrue="1">
      <formula>H13="r"</formula>
    </cfRule>
  </conditionalFormatting>
  <conditionalFormatting sqref="I12">
    <cfRule type="expression" priority="931" dxfId="255" stopIfTrue="1">
      <formula>J12="x"</formula>
    </cfRule>
  </conditionalFormatting>
  <conditionalFormatting sqref="I12">
    <cfRule type="expression" priority="932" dxfId="256" stopIfTrue="1">
      <formula>J12="o"</formula>
    </cfRule>
    <cfRule type="expression" priority="933" dxfId="257" stopIfTrue="1">
      <formula>J12="r"</formula>
    </cfRule>
  </conditionalFormatting>
  <conditionalFormatting sqref="I13">
    <cfRule type="expression" priority="934" dxfId="255" stopIfTrue="1">
      <formula>J13="x"</formula>
    </cfRule>
  </conditionalFormatting>
  <conditionalFormatting sqref="I13">
    <cfRule type="expression" priority="935" dxfId="256" stopIfTrue="1">
      <formula>J13="o"</formula>
    </cfRule>
    <cfRule type="expression" priority="936" dxfId="257" stopIfTrue="1">
      <formula>J13="r"</formula>
    </cfRule>
  </conditionalFormatting>
  <conditionalFormatting sqref="K12">
    <cfRule type="expression" priority="973" dxfId="255" stopIfTrue="1">
      <formula>L12="x"</formula>
    </cfRule>
  </conditionalFormatting>
  <conditionalFormatting sqref="K12">
    <cfRule type="expression" priority="974" dxfId="256" stopIfTrue="1">
      <formula>L12="o"</formula>
    </cfRule>
    <cfRule type="expression" priority="975" dxfId="257" stopIfTrue="1">
      <formula>L12="r"</formula>
    </cfRule>
  </conditionalFormatting>
  <conditionalFormatting sqref="K13">
    <cfRule type="expression" priority="976" dxfId="255" stopIfTrue="1">
      <formula>L13="x"</formula>
    </cfRule>
  </conditionalFormatting>
  <conditionalFormatting sqref="K13">
    <cfRule type="expression" priority="977" dxfId="256" stopIfTrue="1">
      <formula>L13="o"</formula>
    </cfRule>
    <cfRule type="expression" priority="978" dxfId="257" stopIfTrue="1">
      <formula>L13="r"</formula>
    </cfRule>
  </conditionalFormatting>
  <conditionalFormatting sqref="M12">
    <cfRule type="expression" priority="1015" dxfId="255" stopIfTrue="1">
      <formula>N12="x"</formula>
    </cfRule>
  </conditionalFormatting>
  <conditionalFormatting sqref="M12">
    <cfRule type="expression" priority="1016" dxfId="256" stopIfTrue="1">
      <formula>N12="o"</formula>
    </cfRule>
    <cfRule type="expression" priority="1017" dxfId="257" stopIfTrue="1">
      <formula>N12="r"</formula>
    </cfRule>
  </conditionalFormatting>
  <conditionalFormatting sqref="M13">
    <cfRule type="expression" priority="1018" dxfId="255" stopIfTrue="1">
      <formula>N13="x"</formula>
    </cfRule>
  </conditionalFormatting>
  <conditionalFormatting sqref="M13">
    <cfRule type="expression" priority="1019" dxfId="256" stopIfTrue="1">
      <formula>N13="o"</formula>
    </cfRule>
    <cfRule type="expression" priority="1020" dxfId="257" stopIfTrue="1">
      <formula>N13="r"</formula>
    </cfRule>
  </conditionalFormatting>
  <conditionalFormatting sqref="O12">
    <cfRule type="expression" priority="1057" dxfId="255" stopIfTrue="1">
      <formula>P12="x"</formula>
    </cfRule>
  </conditionalFormatting>
  <conditionalFormatting sqref="O12">
    <cfRule type="expression" priority="1058" dxfId="256" stopIfTrue="1">
      <formula>P12="o"</formula>
    </cfRule>
    <cfRule type="expression" priority="1059" dxfId="257" stopIfTrue="1">
      <formula>P12="r"</formula>
    </cfRule>
  </conditionalFormatting>
  <conditionalFormatting sqref="O13">
    <cfRule type="expression" priority="1060" dxfId="255" stopIfTrue="1">
      <formula>P13="x"</formula>
    </cfRule>
  </conditionalFormatting>
  <conditionalFormatting sqref="O13">
    <cfRule type="expression" priority="1061" dxfId="256" stopIfTrue="1">
      <formula>P13="o"</formula>
    </cfRule>
    <cfRule type="expression" priority="1062" dxfId="257" stopIfTrue="1">
      <formula>P13="r"</formula>
    </cfRule>
  </conditionalFormatting>
  <conditionalFormatting sqref="Q12">
    <cfRule type="expression" priority="1099" dxfId="255" stopIfTrue="1">
      <formula>R12="x"</formula>
    </cfRule>
  </conditionalFormatting>
  <conditionalFormatting sqref="Q12">
    <cfRule type="expression" priority="1100" dxfId="256" stopIfTrue="1">
      <formula>R12="o"</formula>
    </cfRule>
    <cfRule type="expression" priority="1101" dxfId="257" stopIfTrue="1">
      <formula>R12="r"</formula>
    </cfRule>
  </conditionalFormatting>
  <conditionalFormatting sqref="Q13">
    <cfRule type="expression" priority="1102" dxfId="255" stopIfTrue="1">
      <formula>R13="x"</formula>
    </cfRule>
  </conditionalFormatting>
  <conditionalFormatting sqref="Q13">
    <cfRule type="expression" priority="1103" dxfId="256" stopIfTrue="1">
      <formula>R13="o"</formula>
    </cfRule>
    <cfRule type="expression" priority="1104" dxfId="257" stopIfTrue="1">
      <formula>R13="r"</formula>
    </cfRule>
  </conditionalFormatting>
  <conditionalFormatting sqref="G38">
    <cfRule type="expression" priority="1135" dxfId="255" stopIfTrue="1">
      <formula>H38="x"</formula>
    </cfRule>
  </conditionalFormatting>
  <conditionalFormatting sqref="G38">
    <cfRule type="expression" priority="1136" dxfId="256" stopIfTrue="1">
      <formula>H38="o"</formula>
    </cfRule>
    <cfRule type="expression" priority="1137" dxfId="257" stopIfTrue="1">
      <formula>H38="r"</formula>
    </cfRule>
  </conditionalFormatting>
  <conditionalFormatting sqref="I38">
    <cfRule type="expression" priority="1156" dxfId="255" stopIfTrue="1">
      <formula>J38="x"</formula>
    </cfRule>
  </conditionalFormatting>
  <conditionalFormatting sqref="I38">
    <cfRule type="expression" priority="1157" dxfId="256" stopIfTrue="1">
      <formula>J38="o"</formula>
    </cfRule>
    <cfRule type="expression" priority="1158" dxfId="257" stopIfTrue="1">
      <formula>J38="r"</formula>
    </cfRule>
  </conditionalFormatting>
  <conditionalFormatting sqref="K38">
    <cfRule type="expression" priority="1177" dxfId="255" stopIfTrue="1">
      <formula>L38="x"</formula>
    </cfRule>
  </conditionalFormatting>
  <conditionalFormatting sqref="K38">
    <cfRule type="expression" priority="1178" dxfId="256" stopIfTrue="1">
      <formula>L38="o"</formula>
    </cfRule>
    <cfRule type="expression" priority="1179" dxfId="257" stopIfTrue="1">
      <formula>L38="r"</formula>
    </cfRule>
  </conditionalFormatting>
  <conditionalFormatting sqref="M38">
    <cfRule type="expression" priority="1198" dxfId="255" stopIfTrue="1">
      <formula>N38="x"</formula>
    </cfRule>
  </conditionalFormatting>
  <conditionalFormatting sqref="M38">
    <cfRule type="expression" priority="1199" dxfId="256" stopIfTrue="1">
      <formula>N38="o"</formula>
    </cfRule>
    <cfRule type="expression" priority="1200" dxfId="257" stopIfTrue="1">
      <formula>N38="r"</formula>
    </cfRule>
  </conditionalFormatting>
  <conditionalFormatting sqref="O38">
    <cfRule type="expression" priority="1219" dxfId="255" stopIfTrue="1">
      <formula>P38="x"</formula>
    </cfRule>
  </conditionalFormatting>
  <conditionalFormatting sqref="O38">
    <cfRule type="expression" priority="1220" dxfId="256" stopIfTrue="1">
      <formula>P38="o"</formula>
    </cfRule>
    <cfRule type="expression" priority="1221" dxfId="257" stopIfTrue="1">
      <formula>P38="r"</formula>
    </cfRule>
  </conditionalFormatting>
  <conditionalFormatting sqref="Q38">
    <cfRule type="expression" priority="1240" dxfId="255" stopIfTrue="1">
      <formula>R38="x"</formula>
    </cfRule>
  </conditionalFormatting>
  <conditionalFormatting sqref="Q38">
    <cfRule type="expression" priority="1241" dxfId="256" stopIfTrue="1">
      <formula>R38="o"</formula>
    </cfRule>
    <cfRule type="expression" priority="1242" dxfId="257" stopIfTrue="1">
      <formula>R38="r"</formula>
    </cfRule>
  </conditionalFormatting>
  <conditionalFormatting sqref="G40">
    <cfRule type="expression" priority="1441" dxfId="255" stopIfTrue="1">
      <formula>H40="x"</formula>
    </cfRule>
  </conditionalFormatting>
  <conditionalFormatting sqref="G40">
    <cfRule type="expression" priority="1442" dxfId="256" stopIfTrue="1">
      <formula>H40="o"</formula>
    </cfRule>
    <cfRule type="expression" priority="1443" dxfId="257" stopIfTrue="1">
      <formula>H40="r"</formula>
    </cfRule>
  </conditionalFormatting>
  <conditionalFormatting sqref="G41">
    <cfRule type="expression" priority="1444" dxfId="255" stopIfTrue="1">
      <formula>H41="x"</formula>
    </cfRule>
  </conditionalFormatting>
  <conditionalFormatting sqref="G41">
    <cfRule type="expression" priority="1445" dxfId="256" stopIfTrue="1">
      <formula>H41="o"</formula>
    </cfRule>
    <cfRule type="expression" priority="1446" dxfId="257" stopIfTrue="1">
      <formula>H41="r"</formula>
    </cfRule>
  </conditionalFormatting>
  <conditionalFormatting sqref="G46">
    <cfRule type="expression" priority="1450" dxfId="255" stopIfTrue="1">
      <formula>H46="x"</formula>
    </cfRule>
  </conditionalFormatting>
  <conditionalFormatting sqref="G46">
    <cfRule type="expression" priority="1451" dxfId="256" stopIfTrue="1">
      <formula>H46="o"</formula>
    </cfRule>
    <cfRule type="expression" priority="1452" dxfId="257" stopIfTrue="1">
      <formula>H46="r"</formula>
    </cfRule>
  </conditionalFormatting>
  <conditionalFormatting sqref="G47">
    <cfRule type="expression" priority="1453" dxfId="255" stopIfTrue="1">
      <formula>H47="x"</formula>
    </cfRule>
  </conditionalFormatting>
  <conditionalFormatting sqref="G47">
    <cfRule type="expression" priority="1454" dxfId="256" stopIfTrue="1">
      <formula>H47="o"</formula>
    </cfRule>
    <cfRule type="expression" priority="1455" dxfId="257" stopIfTrue="1">
      <formula>H47="r"</formula>
    </cfRule>
  </conditionalFormatting>
  <conditionalFormatting sqref="G49">
    <cfRule type="expression" priority="1462" dxfId="255" stopIfTrue="1">
      <formula>H49="x"</formula>
    </cfRule>
  </conditionalFormatting>
  <conditionalFormatting sqref="G49">
    <cfRule type="expression" priority="1463" dxfId="256" stopIfTrue="1">
      <formula>H49="o"</formula>
    </cfRule>
    <cfRule type="expression" priority="1464" dxfId="257" stopIfTrue="1">
      <formula>H49="r"</formula>
    </cfRule>
  </conditionalFormatting>
  <conditionalFormatting sqref="G50">
    <cfRule type="expression" priority="1465" dxfId="255" stopIfTrue="1">
      <formula>H50="x"</formula>
    </cfRule>
  </conditionalFormatting>
  <conditionalFormatting sqref="G50">
    <cfRule type="expression" priority="1466" dxfId="256" stopIfTrue="1">
      <formula>H50="o"</formula>
    </cfRule>
    <cfRule type="expression" priority="1467" dxfId="257" stopIfTrue="1">
      <formula>H50="r"</formula>
    </cfRule>
  </conditionalFormatting>
  <conditionalFormatting sqref="G51">
    <cfRule type="expression" priority="1468" dxfId="255" stopIfTrue="1">
      <formula>H51="x"</formula>
    </cfRule>
  </conditionalFormatting>
  <conditionalFormatting sqref="G51">
    <cfRule type="expression" priority="1469" dxfId="256" stopIfTrue="1">
      <formula>H51="o"</formula>
    </cfRule>
    <cfRule type="expression" priority="1470" dxfId="257" stopIfTrue="1">
      <formula>H51="r"</formula>
    </cfRule>
  </conditionalFormatting>
  <conditionalFormatting sqref="I40">
    <cfRule type="expression" priority="1474" dxfId="255" stopIfTrue="1">
      <formula>J40="x"</formula>
    </cfRule>
  </conditionalFormatting>
  <conditionalFormatting sqref="I40">
    <cfRule type="expression" priority="1475" dxfId="256" stopIfTrue="1">
      <formula>J40="o"</formula>
    </cfRule>
    <cfRule type="expression" priority="1476" dxfId="257" stopIfTrue="1">
      <formula>J40="r"</formula>
    </cfRule>
  </conditionalFormatting>
  <conditionalFormatting sqref="I41">
    <cfRule type="expression" priority="1477" dxfId="255" stopIfTrue="1">
      <formula>J41="x"</formula>
    </cfRule>
  </conditionalFormatting>
  <conditionalFormatting sqref="I41">
    <cfRule type="expression" priority="1478" dxfId="256" stopIfTrue="1">
      <formula>J41="o"</formula>
    </cfRule>
    <cfRule type="expression" priority="1479" dxfId="257" stopIfTrue="1">
      <formula>J41="r"</formula>
    </cfRule>
  </conditionalFormatting>
  <conditionalFormatting sqref="I46">
    <cfRule type="expression" priority="1483" dxfId="255" stopIfTrue="1">
      <formula>J46="x"</formula>
    </cfRule>
  </conditionalFormatting>
  <conditionalFormatting sqref="I46">
    <cfRule type="expression" priority="1484" dxfId="256" stopIfTrue="1">
      <formula>J46="o"</formula>
    </cfRule>
    <cfRule type="expression" priority="1485" dxfId="257" stopIfTrue="1">
      <formula>J46="r"</formula>
    </cfRule>
  </conditionalFormatting>
  <conditionalFormatting sqref="I47">
    <cfRule type="expression" priority="1486" dxfId="255" stopIfTrue="1">
      <formula>J47="x"</formula>
    </cfRule>
  </conditionalFormatting>
  <conditionalFormatting sqref="I47">
    <cfRule type="expression" priority="1487" dxfId="256" stopIfTrue="1">
      <formula>J47="o"</formula>
    </cfRule>
    <cfRule type="expression" priority="1488" dxfId="257" stopIfTrue="1">
      <formula>J47="r"</formula>
    </cfRule>
  </conditionalFormatting>
  <conditionalFormatting sqref="I49">
    <cfRule type="expression" priority="1495" dxfId="255" stopIfTrue="1">
      <formula>J49="x"</formula>
    </cfRule>
  </conditionalFormatting>
  <conditionalFormatting sqref="I49">
    <cfRule type="expression" priority="1496" dxfId="256" stopIfTrue="1">
      <formula>J49="o"</formula>
    </cfRule>
    <cfRule type="expression" priority="1497" dxfId="257" stopIfTrue="1">
      <formula>J49="r"</formula>
    </cfRule>
  </conditionalFormatting>
  <conditionalFormatting sqref="I50">
    <cfRule type="expression" priority="1498" dxfId="255" stopIfTrue="1">
      <formula>J50="x"</formula>
    </cfRule>
  </conditionalFormatting>
  <conditionalFormatting sqref="I50">
    <cfRule type="expression" priority="1499" dxfId="256" stopIfTrue="1">
      <formula>J50="o"</formula>
    </cfRule>
    <cfRule type="expression" priority="1500" dxfId="257" stopIfTrue="1">
      <formula>J50="r"</formula>
    </cfRule>
  </conditionalFormatting>
  <conditionalFormatting sqref="I51">
    <cfRule type="expression" priority="1501" dxfId="255" stopIfTrue="1">
      <formula>J51="x"</formula>
    </cfRule>
  </conditionalFormatting>
  <conditionalFormatting sqref="I51">
    <cfRule type="expression" priority="1502" dxfId="256" stopIfTrue="1">
      <formula>J51="o"</formula>
    </cfRule>
    <cfRule type="expression" priority="1503" dxfId="257" stopIfTrue="1">
      <formula>J51="r"</formula>
    </cfRule>
  </conditionalFormatting>
  <conditionalFormatting sqref="K40">
    <cfRule type="expression" priority="1507" dxfId="255" stopIfTrue="1">
      <formula>L40="x"</formula>
    </cfRule>
  </conditionalFormatting>
  <conditionalFormatting sqref="K40">
    <cfRule type="expression" priority="1508" dxfId="256" stopIfTrue="1">
      <formula>L40="o"</formula>
    </cfRule>
    <cfRule type="expression" priority="1509" dxfId="257" stopIfTrue="1">
      <formula>L40="r"</formula>
    </cfRule>
  </conditionalFormatting>
  <conditionalFormatting sqref="K41">
    <cfRule type="expression" priority="1510" dxfId="255" stopIfTrue="1">
      <formula>L41="x"</formula>
    </cfRule>
  </conditionalFormatting>
  <conditionalFormatting sqref="K41">
    <cfRule type="expression" priority="1511" dxfId="256" stopIfTrue="1">
      <formula>L41="o"</formula>
    </cfRule>
    <cfRule type="expression" priority="1512" dxfId="257" stopIfTrue="1">
      <formula>L41="r"</formula>
    </cfRule>
  </conditionalFormatting>
  <conditionalFormatting sqref="K46">
    <cfRule type="expression" priority="1516" dxfId="255" stopIfTrue="1">
      <formula>L46="x"</formula>
    </cfRule>
  </conditionalFormatting>
  <conditionalFormatting sqref="K46">
    <cfRule type="expression" priority="1517" dxfId="256" stopIfTrue="1">
      <formula>L46="o"</formula>
    </cfRule>
    <cfRule type="expression" priority="1518" dxfId="257" stopIfTrue="1">
      <formula>L46="r"</formula>
    </cfRule>
  </conditionalFormatting>
  <conditionalFormatting sqref="K47">
    <cfRule type="expression" priority="1519" dxfId="255" stopIfTrue="1">
      <formula>L47="x"</formula>
    </cfRule>
  </conditionalFormatting>
  <conditionalFormatting sqref="K47">
    <cfRule type="expression" priority="1520" dxfId="256" stopIfTrue="1">
      <formula>L47="o"</formula>
    </cfRule>
    <cfRule type="expression" priority="1521" dxfId="257" stopIfTrue="1">
      <formula>L47="r"</formula>
    </cfRule>
  </conditionalFormatting>
  <conditionalFormatting sqref="K49">
    <cfRule type="expression" priority="1528" dxfId="255" stopIfTrue="1">
      <formula>L49="x"</formula>
    </cfRule>
  </conditionalFormatting>
  <conditionalFormatting sqref="K49">
    <cfRule type="expression" priority="1529" dxfId="256" stopIfTrue="1">
      <formula>L49="o"</formula>
    </cfRule>
    <cfRule type="expression" priority="1530" dxfId="257" stopIfTrue="1">
      <formula>L49="r"</formula>
    </cfRule>
  </conditionalFormatting>
  <conditionalFormatting sqref="K50">
    <cfRule type="expression" priority="1531" dxfId="255" stopIfTrue="1">
      <formula>L50="x"</formula>
    </cfRule>
  </conditionalFormatting>
  <conditionalFormatting sqref="K50">
    <cfRule type="expression" priority="1532" dxfId="256" stopIfTrue="1">
      <formula>L50="o"</formula>
    </cfRule>
    <cfRule type="expression" priority="1533" dxfId="257" stopIfTrue="1">
      <formula>L50="r"</formula>
    </cfRule>
  </conditionalFormatting>
  <conditionalFormatting sqref="K51">
    <cfRule type="expression" priority="1534" dxfId="255" stopIfTrue="1">
      <formula>L51="x"</formula>
    </cfRule>
  </conditionalFormatting>
  <conditionalFormatting sqref="K51">
    <cfRule type="expression" priority="1535" dxfId="256" stopIfTrue="1">
      <formula>L51="o"</formula>
    </cfRule>
    <cfRule type="expression" priority="1536" dxfId="257" stopIfTrue="1">
      <formula>L51="r"</formula>
    </cfRule>
  </conditionalFormatting>
  <conditionalFormatting sqref="M40">
    <cfRule type="expression" priority="1540" dxfId="255" stopIfTrue="1">
      <formula>N40="x"</formula>
    </cfRule>
  </conditionalFormatting>
  <conditionalFormatting sqref="M40">
    <cfRule type="expression" priority="1541" dxfId="256" stopIfTrue="1">
      <formula>N40="o"</formula>
    </cfRule>
    <cfRule type="expression" priority="1542" dxfId="257" stopIfTrue="1">
      <formula>N40="r"</formula>
    </cfRule>
  </conditionalFormatting>
  <conditionalFormatting sqref="M41">
    <cfRule type="expression" priority="1543" dxfId="255" stopIfTrue="1">
      <formula>N41="x"</formula>
    </cfRule>
  </conditionalFormatting>
  <conditionalFormatting sqref="M41">
    <cfRule type="expression" priority="1544" dxfId="256" stopIfTrue="1">
      <formula>N41="o"</formula>
    </cfRule>
    <cfRule type="expression" priority="1545" dxfId="257" stopIfTrue="1">
      <formula>N41="r"</formula>
    </cfRule>
  </conditionalFormatting>
  <conditionalFormatting sqref="M46">
    <cfRule type="expression" priority="1549" dxfId="255" stopIfTrue="1">
      <formula>N46="x"</formula>
    </cfRule>
  </conditionalFormatting>
  <conditionalFormatting sqref="M46">
    <cfRule type="expression" priority="1550" dxfId="256" stopIfTrue="1">
      <formula>N46="o"</formula>
    </cfRule>
    <cfRule type="expression" priority="1551" dxfId="257" stopIfTrue="1">
      <formula>N46="r"</formula>
    </cfRule>
  </conditionalFormatting>
  <conditionalFormatting sqref="M47">
    <cfRule type="expression" priority="1552" dxfId="255" stopIfTrue="1">
      <formula>N47="x"</formula>
    </cfRule>
  </conditionalFormatting>
  <conditionalFormatting sqref="M47">
    <cfRule type="expression" priority="1553" dxfId="256" stopIfTrue="1">
      <formula>N47="o"</formula>
    </cfRule>
    <cfRule type="expression" priority="1554" dxfId="257" stopIfTrue="1">
      <formula>N47="r"</formula>
    </cfRule>
  </conditionalFormatting>
  <conditionalFormatting sqref="M49">
    <cfRule type="expression" priority="1561" dxfId="255" stopIfTrue="1">
      <formula>N49="x"</formula>
    </cfRule>
  </conditionalFormatting>
  <conditionalFormatting sqref="M49">
    <cfRule type="expression" priority="1562" dxfId="256" stopIfTrue="1">
      <formula>N49="o"</formula>
    </cfRule>
    <cfRule type="expression" priority="1563" dxfId="257" stopIfTrue="1">
      <formula>N49="r"</formula>
    </cfRule>
  </conditionalFormatting>
  <conditionalFormatting sqref="M50">
    <cfRule type="expression" priority="1564" dxfId="255" stopIfTrue="1">
      <formula>N50="x"</formula>
    </cfRule>
  </conditionalFormatting>
  <conditionalFormatting sqref="M50">
    <cfRule type="expression" priority="1565" dxfId="256" stopIfTrue="1">
      <formula>N50="o"</formula>
    </cfRule>
    <cfRule type="expression" priority="1566" dxfId="257" stopIfTrue="1">
      <formula>N50="r"</formula>
    </cfRule>
  </conditionalFormatting>
  <conditionalFormatting sqref="M51">
    <cfRule type="expression" priority="1567" dxfId="255" stopIfTrue="1">
      <formula>N51="x"</formula>
    </cfRule>
  </conditionalFormatting>
  <conditionalFormatting sqref="M51">
    <cfRule type="expression" priority="1568" dxfId="256" stopIfTrue="1">
      <formula>N51="o"</formula>
    </cfRule>
    <cfRule type="expression" priority="1569" dxfId="257" stopIfTrue="1">
      <formula>N51="r"</formula>
    </cfRule>
  </conditionalFormatting>
  <conditionalFormatting sqref="O40">
    <cfRule type="expression" priority="1573" dxfId="255" stopIfTrue="1">
      <formula>P40="x"</formula>
    </cfRule>
  </conditionalFormatting>
  <conditionalFormatting sqref="O40">
    <cfRule type="expression" priority="1574" dxfId="256" stopIfTrue="1">
      <formula>P40="o"</formula>
    </cfRule>
    <cfRule type="expression" priority="1575" dxfId="257" stopIfTrue="1">
      <formula>P40="r"</formula>
    </cfRule>
  </conditionalFormatting>
  <conditionalFormatting sqref="O41">
    <cfRule type="expression" priority="1576" dxfId="255" stopIfTrue="1">
      <formula>P41="x"</formula>
    </cfRule>
  </conditionalFormatting>
  <conditionalFormatting sqref="O41">
    <cfRule type="expression" priority="1577" dxfId="256" stopIfTrue="1">
      <formula>P41="o"</formula>
    </cfRule>
    <cfRule type="expression" priority="1578" dxfId="257" stopIfTrue="1">
      <formula>P41="r"</formula>
    </cfRule>
  </conditionalFormatting>
  <conditionalFormatting sqref="O46">
    <cfRule type="expression" priority="1582" dxfId="255" stopIfTrue="1">
      <formula>P46="x"</formula>
    </cfRule>
  </conditionalFormatting>
  <conditionalFormatting sqref="O46">
    <cfRule type="expression" priority="1583" dxfId="256" stopIfTrue="1">
      <formula>P46="o"</formula>
    </cfRule>
    <cfRule type="expression" priority="1584" dxfId="257" stopIfTrue="1">
      <formula>P46="r"</formula>
    </cfRule>
  </conditionalFormatting>
  <conditionalFormatting sqref="O47">
    <cfRule type="expression" priority="1585" dxfId="255" stopIfTrue="1">
      <formula>P47="x"</formula>
    </cfRule>
  </conditionalFormatting>
  <conditionalFormatting sqref="O47">
    <cfRule type="expression" priority="1586" dxfId="256" stopIfTrue="1">
      <formula>P47="o"</formula>
    </cfRule>
    <cfRule type="expression" priority="1587" dxfId="257" stopIfTrue="1">
      <formula>P47="r"</formula>
    </cfRule>
  </conditionalFormatting>
  <conditionalFormatting sqref="O49">
    <cfRule type="expression" priority="1594" dxfId="255" stopIfTrue="1">
      <formula>P49="x"</formula>
    </cfRule>
  </conditionalFormatting>
  <conditionalFormatting sqref="O49">
    <cfRule type="expression" priority="1595" dxfId="256" stopIfTrue="1">
      <formula>P49="o"</formula>
    </cfRule>
    <cfRule type="expression" priority="1596" dxfId="257" stopIfTrue="1">
      <formula>P49="r"</formula>
    </cfRule>
  </conditionalFormatting>
  <conditionalFormatting sqref="O50">
    <cfRule type="expression" priority="1597" dxfId="255" stopIfTrue="1">
      <formula>P50="x"</formula>
    </cfRule>
  </conditionalFormatting>
  <conditionalFormatting sqref="O50">
    <cfRule type="expression" priority="1598" dxfId="256" stopIfTrue="1">
      <formula>P50="o"</formula>
    </cfRule>
    <cfRule type="expression" priority="1599" dxfId="257" stopIfTrue="1">
      <formula>P50="r"</formula>
    </cfRule>
  </conditionalFormatting>
  <conditionalFormatting sqref="O51">
    <cfRule type="expression" priority="1600" dxfId="255" stopIfTrue="1">
      <formula>P51="x"</formula>
    </cfRule>
  </conditionalFormatting>
  <conditionalFormatting sqref="O51">
    <cfRule type="expression" priority="1601" dxfId="256" stopIfTrue="1">
      <formula>P51="o"</formula>
    </cfRule>
    <cfRule type="expression" priority="1602" dxfId="257" stopIfTrue="1">
      <formula>P51="r"</formula>
    </cfRule>
  </conditionalFormatting>
  <conditionalFormatting sqref="Q40">
    <cfRule type="expression" priority="1606" dxfId="255" stopIfTrue="1">
      <formula>R40="x"</formula>
    </cfRule>
  </conditionalFormatting>
  <conditionalFormatting sqref="Q40">
    <cfRule type="expression" priority="1607" dxfId="256" stopIfTrue="1">
      <formula>R40="o"</formula>
    </cfRule>
    <cfRule type="expression" priority="1608" dxfId="257" stopIfTrue="1">
      <formula>R40="r"</formula>
    </cfRule>
  </conditionalFormatting>
  <conditionalFormatting sqref="Q41">
    <cfRule type="expression" priority="1609" dxfId="255" stopIfTrue="1">
      <formula>R41="x"</formula>
    </cfRule>
  </conditionalFormatting>
  <conditionalFormatting sqref="Q41">
    <cfRule type="expression" priority="1610" dxfId="256" stopIfTrue="1">
      <formula>R41="o"</formula>
    </cfRule>
    <cfRule type="expression" priority="1611" dxfId="257" stopIfTrue="1">
      <formula>R41="r"</formula>
    </cfRule>
  </conditionalFormatting>
  <conditionalFormatting sqref="Q46">
    <cfRule type="expression" priority="1615" dxfId="255" stopIfTrue="1">
      <formula>R46="x"</formula>
    </cfRule>
  </conditionalFormatting>
  <conditionalFormatting sqref="Q46">
    <cfRule type="expression" priority="1616" dxfId="256" stopIfTrue="1">
      <formula>R46="o"</formula>
    </cfRule>
    <cfRule type="expression" priority="1617" dxfId="257" stopIfTrue="1">
      <formula>R46="r"</formula>
    </cfRule>
  </conditionalFormatting>
  <conditionalFormatting sqref="Q47">
    <cfRule type="expression" priority="1618" dxfId="255" stopIfTrue="1">
      <formula>R47="x"</formula>
    </cfRule>
  </conditionalFormatting>
  <conditionalFormatting sqref="Q47">
    <cfRule type="expression" priority="1619" dxfId="256" stopIfTrue="1">
      <formula>R47="o"</formula>
    </cfRule>
    <cfRule type="expression" priority="1620" dxfId="257" stopIfTrue="1">
      <formula>R47="r"</formula>
    </cfRule>
  </conditionalFormatting>
  <conditionalFormatting sqref="Q49">
    <cfRule type="expression" priority="1627" dxfId="255" stopIfTrue="1">
      <formula>R49="x"</formula>
    </cfRule>
  </conditionalFormatting>
  <conditionalFormatting sqref="Q49">
    <cfRule type="expression" priority="1628" dxfId="256" stopIfTrue="1">
      <formula>R49="o"</formula>
    </cfRule>
    <cfRule type="expression" priority="1629" dxfId="257" stopIfTrue="1">
      <formula>R49="r"</formula>
    </cfRule>
  </conditionalFormatting>
  <conditionalFormatting sqref="Q50">
    <cfRule type="expression" priority="1630" dxfId="255" stopIfTrue="1">
      <formula>R50="x"</formula>
    </cfRule>
  </conditionalFormatting>
  <conditionalFormatting sqref="Q50">
    <cfRule type="expression" priority="1631" dxfId="256" stopIfTrue="1">
      <formula>R50="o"</formula>
    </cfRule>
    <cfRule type="expression" priority="1632" dxfId="257" stopIfTrue="1">
      <formula>R50="r"</formula>
    </cfRule>
  </conditionalFormatting>
  <conditionalFormatting sqref="Q51">
    <cfRule type="expression" priority="1633" dxfId="255" stopIfTrue="1">
      <formula>R51="x"</formula>
    </cfRule>
  </conditionalFormatting>
  <conditionalFormatting sqref="Q51">
    <cfRule type="expression" priority="1634" dxfId="256" stopIfTrue="1">
      <formula>R51="o"</formula>
    </cfRule>
    <cfRule type="expression" priority="1635" dxfId="257" stopIfTrue="1">
      <formula>R51="r"</formula>
    </cfRule>
  </conditionalFormatting>
  <conditionalFormatting sqref="G16">
    <cfRule type="expression" priority="811" dxfId="255" stopIfTrue="1">
      <formula>H16="x"</formula>
    </cfRule>
  </conditionalFormatting>
  <conditionalFormatting sqref="G16">
    <cfRule type="expression" priority="812" dxfId="256" stopIfTrue="1">
      <formula>H16="o"</formula>
    </cfRule>
    <cfRule type="expression" priority="813" dxfId="257" stopIfTrue="1">
      <formula>H16="r"</formula>
    </cfRule>
  </conditionalFormatting>
  <conditionalFormatting sqref="G17">
    <cfRule type="expression" priority="814" dxfId="255" stopIfTrue="1">
      <formula>H17="x"</formula>
    </cfRule>
  </conditionalFormatting>
  <conditionalFormatting sqref="G17">
    <cfRule type="expression" priority="815" dxfId="256" stopIfTrue="1">
      <formula>H17="o"</formula>
    </cfRule>
    <cfRule type="expression" priority="816" dxfId="257" stopIfTrue="1">
      <formula>H17="r"</formula>
    </cfRule>
  </conditionalFormatting>
  <conditionalFormatting sqref="G18">
    <cfRule type="expression" priority="817" dxfId="255" stopIfTrue="1">
      <formula>H18="x"</formula>
    </cfRule>
  </conditionalFormatting>
  <conditionalFormatting sqref="G18">
    <cfRule type="expression" priority="818" dxfId="256" stopIfTrue="1">
      <formula>H18="o"</formula>
    </cfRule>
    <cfRule type="expression" priority="819" dxfId="257" stopIfTrue="1">
      <formula>H18="r"</formula>
    </cfRule>
  </conditionalFormatting>
  <conditionalFormatting sqref="I16">
    <cfRule type="expression" priority="820" dxfId="255" stopIfTrue="1">
      <formula>J16="x"</formula>
    </cfRule>
  </conditionalFormatting>
  <conditionalFormatting sqref="I16">
    <cfRule type="expression" priority="821" dxfId="256" stopIfTrue="1">
      <formula>J16="o"</formula>
    </cfRule>
    <cfRule type="expression" priority="822" dxfId="257" stopIfTrue="1">
      <formula>J16="r"</formula>
    </cfRule>
  </conditionalFormatting>
  <conditionalFormatting sqref="I17">
    <cfRule type="expression" priority="823" dxfId="255" stopIfTrue="1">
      <formula>J17="x"</formula>
    </cfRule>
  </conditionalFormatting>
  <conditionalFormatting sqref="I17">
    <cfRule type="expression" priority="824" dxfId="256" stopIfTrue="1">
      <formula>J17="o"</formula>
    </cfRule>
    <cfRule type="expression" priority="825" dxfId="257" stopIfTrue="1">
      <formula>J17="r"</formula>
    </cfRule>
  </conditionalFormatting>
  <conditionalFormatting sqref="I18">
    <cfRule type="expression" priority="826" dxfId="255" stopIfTrue="1">
      <formula>J18="x"</formula>
    </cfRule>
  </conditionalFormatting>
  <conditionalFormatting sqref="I18">
    <cfRule type="expression" priority="827" dxfId="256" stopIfTrue="1">
      <formula>J18="o"</formula>
    </cfRule>
    <cfRule type="expression" priority="828" dxfId="257" stopIfTrue="1">
      <formula>J18="r"</formula>
    </cfRule>
  </conditionalFormatting>
  <conditionalFormatting sqref="K16">
    <cfRule type="expression" priority="829" dxfId="255" stopIfTrue="1">
      <formula>L16="x"</formula>
    </cfRule>
  </conditionalFormatting>
  <conditionalFormatting sqref="K16">
    <cfRule type="expression" priority="830" dxfId="256" stopIfTrue="1">
      <formula>L16="o"</formula>
    </cfRule>
    <cfRule type="expression" priority="831" dxfId="257" stopIfTrue="1">
      <formula>L16="r"</formula>
    </cfRule>
  </conditionalFormatting>
  <conditionalFormatting sqref="K17">
    <cfRule type="expression" priority="832" dxfId="255" stopIfTrue="1">
      <formula>L17="x"</formula>
    </cfRule>
  </conditionalFormatting>
  <conditionalFormatting sqref="K17">
    <cfRule type="expression" priority="833" dxfId="256" stopIfTrue="1">
      <formula>L17="o"</formula>
    </cfRule>
    <cfRule type="expression" priority="834" dxfId="257" stopIfTrue="1">
      <formula>L17="r"</formula>
    </cfRule>
  </conditionalFormatting>
  <conditionalFormatting sqref="K18">
    <cfRule type="expression" priority="835" dxfId="255" stopIfTrue="1">
      <formula>L18="x"</formula>
    </cfRule>
  </conditionalFormatting>
  <conditionalFormatting sqref="K18">
    <cfRule type="expression" priority="836" dxfId="256" stopIfTrue="1">
      <formula>L18="o"</formula>
    </cfRule>
    <cfRule type="expression" priority="837" dxfId="257" stopIfTrue="1">
      <formula>L18="r"</formula>
    </cfRule>
  </conditionalFormatting>
  <conditionalFormatting sqref="M16">
    <cfRule type="expression" priority="838" dxfId="255" stopIfTrue="1">
      <formula>N16="x"</formula>
    </cfRule>
  </conditionalFormatting>
  <conditionalFormatting sqref="M16">
    <cfRule type="expression" priority="839" dxfId="256" stopIfTrue="1">
      <formula>N16="o"</formula>
    </cfRule>
    <cfRule type="expression" priority="840" dxfId="257" stopIfTrue="1">
      <formula>N16="r"</formula>
    </cfRule>
  </conditionalFormatting>
  <conditionalFormatting sqref="M17">
    <cfRule type="expression" priority="841" dxfId="255" stopIfTrue="1">
      <formula>N17="x"</formula>
    </cfRule>
  </conditionalFormatting>
  <conditionalFormatting sqref="M17">
    <cfRule type="expression" priority="842" dxfId="256" stopIfTrue="1">
      <formula>N17="o"</formula>
    </cfRule>
    <cfRule type="expression" priority="843" dxfId="257" stopIfTrue="1">
      <formula>N17="r"</formula>
    </cfRule>
  </conditionalFormatting>
  <conditionalFormatting sqref="M18">
    <cfRule type="expression" priority="844" dxfId="255" stopIfTrue="1">
      <formula>N18="x"</formula>
    </cfRule>
  </conditionalFormatting>
  <conditionalFormatting sqref="M18">
    <cfRule type="expression" priority="845" dxfId="256" stopIfTrue="1">
      <formula>N18="o"</formula>
    </cfRule>
    <cfRule type="expression" priority="846" dxfId="257" stopIfTrue="1">
      <formula>N18="r"</formula>
    </cfRule>
  </conditionalFormatting>
  <conditionalFormatting sqref="O16">
    <cfRule type="expression" priority="847" dxfId="255" stopIfTrue="1">
      <formula>P16="x"</formula>
    </cfRule>
  </conditionalFormatting>
  <conditionalFormatting sqref="O16">
    <cfRule type="expression" priority="848" dxfId="256" stopIfTrue="1">
      <formula>P16="o"</formula>
    </cfRule>
    <cfRule type="expression" priority="849" dxfId="257" stopIfTrue="1">
      <formula>P16="r"</formula>
    </cfRule>
  </conditionalFormatting>
  <conditionalFormatting sqref="O17">
    <cfRule type="expression" priority="850" dxfId="255" stopIfTrue="1">
      <formula>P17="x"</formula>
    </cfRule>
  </conditionalFormatting>
  <conditionalFormatting sqref="O17">
    <cfRule type="expression" priority="851" dxfId="256" stopIfTrue="1">
      <formula>P17="o"</formula>
    </cfRule>
    <cfRule type="expression" priority="852" dxfId="257" stopIfTrue="1">
      <formula>P17="r"</formula>
    </cfRule>
  </conditionalFormatting>
  <conditionalFormatting sqref="O18">
    <cfRule type="expression" priority="853" dxfId="255" stopIfTrue="1">
      <formula>P18="x"</formula>
    </cfRule>
  </conditionalFormatting>
  <conditionalFormatting sqref="O18">
    <cfRule type="expression" priority="854" dxfId="256" stopIfTrue="1">
      <formula>P18="o"</formula>
    </cfRule>
    <cfRule type="expression" priority="855" dxfId="257" stopIfTrue="1">
      <formula>P18="r"</formula>
    </cfRule>
  </conditionalFormatting>
  <conditionalFormatting sqref="Q16">
    <cfRule type="expression" priority="856" dxfId="255" stopIfTrue="1">
      <formula>R16="x"</formula>
    </cfRule>
  </conditionalFormatting>
  <conditionalFormatting sqref="Q16">
    <cfRule type="expression" priority="857" dxfId="256" stopIfTrue="1">
      <formula>R16="o"</formula>
    </cfRule>
    <cfRule type="expression" priority="858" dxfId="257" stopIfTrue="1">
      <formula>R16="r"</formula>
    </cfRule>
  </conditionalFormatting>
  <conditionalFormatting sqref="Q17">
    <cfRule type="expression" priority="859" dxfId="255" stopIfTrue="1">
      <formula>R17="x"</formula>
    </cfRule>
  </conditionalFormatting>
  <conditionalFormatting sqref="Q17">
    <cfRule type="expression" priority="860" dxfId="256" stopIfTrue="1">
      <formula>R17="o"</formula>
    </cfRule>
    <cfRule type="expression" priority="861" dxfId="257" stopIfTrue="1">
      <formula>R17="r"</formula>
    </cfRule>
  </conditionalFormatting>
  <conditionalFormatting sqref="Q18">
    <cfRule type="expression" priority="862" dxfId="255" stopIfTrue="1">
      <formula>R18="x"</formula>
    </cfRule>
  </conditionalFormatting>
  <conditionalFormatting sqref="Q18">
    <cfRule type="expression" priority="863" dxfId="256" stopIfTrue="1">
      <formula>R18="o"</formula>
    </cfRule>
    <cfRule type="expression" priority="864" dxfId="257" stopIfTrue="1">
      <formula>R18="r"</formula>
    </cfRule>
  </conditionalFormatting>
  <conditionalFormatting sqref="G52">
    <cfRule type="expression" priority="1" dxfId="255" stopIfTrue="1">
      <formula>H52="x"</formula>
    </cfRule>
  </conditionalFormatting>
  <conditionalFormatting sqref="G52">
    <cfRule type="expression" priority="2" dxfId="256" stopIfTrue="1">
      <formula>H52="o"</formula>
    </cfRule>
    <cfRule type="expression" priority="3" dxfId="257" stopIfTrue="1">
      <formula>H52="r"</formula>
    </cfRule>
  </conditionalFormatting>
  <conditionalFormatting sqref="I52">
    <cfRule type="expression" priority="7" dxfId="255" stopIfTrue="1">
      <formula>J52="x"</formula>
    </cfRule>
  </conditionalFormatting>
  <conditionalFormatting sqref="I52">
    <cfRule type="expression" priority="8" dxfId="256" stopIfTrue="1">
      <formula>J52="o"</formula>
    </cfRule>
    <cfRule type="expression" priority="9" dxfId="257" stopIfTrue="1">
      <formula>J52="r"</formula>
    </cfRule>
  </conditionalFormatting>
  <conditionalFormatting sqref="K52">
    <cfRule type="expression" priority="13" dxfId="255" stopIfTrue="1">
      <formula>L52="x"</formula>
    </cfRule>
  </conditionalFormatting>
  <conditionalFormatting sqref="K52">
    <cfRule type="expression" priority="14" dxfId="256" stopIfTrue="1">
      <formula>L52="o"</formula>
    </cfRule>
    <cfRule type="expression" priority="15" dxfId="257" stopIfTrue="1">
      <formula>L52="r"</formula>
    </cfRule>
  </conditionalFormatting>
  <conditionalFormatting sqref="M52">
    <cfRule type="expression" priority="19" dxfId="255" stopIfTrue="1">
      <formula>N52="x"</formula>
    </cfRule>
  </conditionalFormatting>
  <conditionalFormatting sqref="M52">
    <cfRule type="expression" priority="20" dxfId="256" stopIfTrue="1">
      <formula>N52="o"</formula>
    </cfRule>
    <cfRule type="expression" priority="21" dxfId="257" stopIfTrue="1">
      <formula>N52="r"</formula>
    </cfRule>
  </conditionalFormatting>
  <conditionalFormatting sqref="O52">
    <cfRule type="expression" priority="25" dxfId="255" stopIfTrue="1">
      <formula>P52="x"</formula>
    </cfRule>
  </conditionalFormatting>
  <conditionalFormatting sqref="O52">
    <cfRule type="expression" priority="26" dxfId="256" stopIfTrue="1">
      <formula>P52="o"</formula>
    </cfRule>
    <cfRule type="expression" priority="27" dxfId="257" stopIfTrue="1">
      <formula>P52="r"</formula>
    </cfRule>
  </conditionalFormatting>
  <conditionalFormatting sqref="Q52">
    <cfRule type="expression" priority="31" dxfId="255" stopIfTrue="1">
      <formula>R52="x"</formula>
    </cfRule>
  </conditionalFormatting>
  <conditionalFormatting sqref="Q52">
    <cfRule type="expression" priority="32" dxfId="256" stopIfTrue="1">
      <formula>R52="o"</formula>
    </cfRule>
    <cfRule type="expression" priority="33" dxfId="257" stopIfTrue="1">
      <formula>R52="r"</formula>
    </cfRule>
  </conditionalFormatting>
  <printOptions/>
  <pageMargins left="0" right="0" top="0.39375" bottom="0.39375" header="0.5118055555555555" footer="0.5118055555555555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Kalev Kotto</cp:lastModifiedBy>
  <cp:lastPrinted>2023-05-07T13:30:49Z</cp:lastPrinted>
  <dcterms:modified xsi:type="dcterms:W3CDTF">2023-05-14T18:12:20Z</dcterms:modified>
  <cp:category/>
  <cp:version/>
  <cp:contentType/>
  <cp:contentStatus/>
</cp:coreProperties>
</file>