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XXI Albu Cup" sheetId="1" r:id="rId1"/>
    <sheet name="Perek" sheetId="2" r:id="rId2"/>
    <sheet name="Progr." sheetId="3" r:id="rId3"/>
    <sheet name="Klubid" sheetId="4" r:id="rId4"/>
  </sheets>
  <definedNames/>
  <calcPr fullCalcOnLoad="1"/>
</workbook>
</file>

<file path=xl/sharedStrings.xml><?xml version="1.0" encoding="utf-8"?>
<sst xmlns="http://schemas.openxmlformats.org/spreadsheetml/2006/main" count="1252" uniqueCount="272">
  <si>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</si>
  <si>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</si>
  <si>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</si>
  <si>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</si>
  <si>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</si>
  <si>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</si>
  <si>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</si>
  <si>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</si>
  <si>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</si>
  <si>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</si>
  <si>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</si>
  <si>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</si>
  <si>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</si>
  <si>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</si>
  <si>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Aeg:</t>
  </si>
  <si>
    <t>Lot</t>
  </si>
  <si>
    <t>Sünniaeg</t>
  </si>
  <si>
    <t>Mehed U17</t>
  </si>
  <si>
    <t xml:space="preserve">Mehed </t>
  </si>
  <si>
    <t>IV grupp</t>
  </si>
  <si>
    <t>Vargamäe</t>
  </si>
  <si>
    <t>Mäksa</t>
  </si>
  <si>
    <t>Alex Purk</t>
  </si>
  <si>
    <t>Martin Metsma</t>
  </si>
  <si>
    <t>Teet Karbus</t>
  </si>
  <si>
    <t>Eduard Kaljapulk</t>
  </si>
  <si>
    <t>Georgi Georgijevski</t>
  </si>
  <si>
    <t>Daniel Purk</t>
  </si>
  <si>
    <t>Aleksei Kuzmin</t>
  </si>
  <si>
    <t>Rebeca Park</t>
  </si>
  <si>
    <t>Inger Iris Prants</t>
  </si>
  <si>
    <t>Merti Hein</t>
  </si>
  <si>
    <t>Ahti Uppin</t>
  </si>
  <si>
    <t>I grupp</t>
  </si>
  <si>
    <t>Mehed U13</t>
  </si>
  <si>
    <t>Arseni Vorobiov</t>
  </si>
  <si>
    <t>SK Edu</t>
  </si>
  <si>
    <t>Marta Tõnurist</t>
  </si>
  <si>
    <t>Ivan Vorobiov</t>
  </si>
  <si>
    <t xml:space="preserve">Naised </t>
  </si>
  <si>
    <t>REB</t>
  </si>
  <si>
    <t>TÕUK</t>
  </si>
  <si>
    <t>SUM</t>
  </si>
  <si>
    <t>Meeste paremus</t>
  </si>
  <si>
    <t>Sinc. p.</t>
  </si>
  <si>
    <t>Naiste paremus</t>
  </si>
  <si>
    <t>Mati  Karbus</t>
  </si>
  <si>
    <t/>
  </si>
  <si>
    <t>Naised U11</t>
  </si>
  <si>
    <t>Naised  U20</t>
  </si>
  <si>
    <t>Kait Viks</t>
  </si>
  <si>
    <t>Mehed U11</t>
  </si>
  <si>
    <t>.2006</t>
  </si>
  <si>
    <t>SK Balvi</t>
  </si>
  <si>
    <t>Maksims Bistrovs</t>
  </si>
  <si>
    <t>.2007</t>
  </si>
  <si>
    <t>Raivo Nāgels</t>
  </si>
  <si>
    <t>Daniels Būde</t>
  </si>
  <si>
    <t>Sandija Keiša</t>
  </si>
  <si>
    <t>.2005</t>
  </si>
  <si>
    <t>.2013</t>
  </si>
  <si>
    <t>Degažiai</t>
  </si>
  <si>
    <t>Akvile Vosyliute</t>
  </si>
  <si>
    <t>Toms Cipruss</t>
  </si>
  <si>
    <t>Ruslans Račuks</t>
  </si>
  <si>
    <t>.2010</t>
  </si>
  <si>
    <t>.2002</t>
  </si>
  <si>
    <t>Sparta</t>
  </si>
  <si>
    <t>Jekaterina Gritsinina</t>
  </si>
  <si>
    <t>Artur Špalov</t>
  </si>
  <si>
    <t>Olümpionik</t>
  </si>
  <si>
    <t>.2008</t>
  </si>
  <si>
    <t xml:space="preserve">Aras Šimkus </t>
  </si>
  <si>
    <t>Augustas Kvietkauskis</t>
  </si>
  <si>
    <t>Deivydas Barkus</t>
  </si>
  <si>
    <t>Linas Kvietkauskis</t>
  </si>
  <si>
    <t>Ave Bombul</t>
  </si>
  <si>
    <t>Edu</t>
  </si>
  <si>
    <t>Ludzas</t>
  </si>
  <si>
    <t>Armas Reisel</t>
  </si>
  <si>
    <t>Sinc.p</t>
  </si>
  <si>
    <t>P.kokku</t>
  </si>
  <si>
    <t>KOHT</t>
  </si>
  <si>
    <t>x1,5</t>
  </si>
  <si>
    <t>Teet (1998)</t>
  </si>
  <si>
    <t>Mati (1996)</t>
  </si>
  <si>
    <t>Armas (2001)</t>
  </si>
  <si>
    <t>Augustas (2011)</t>
  </si>
  <si>
    <t>Linas (1991)</t>
  </si>
  <si>
    <t>Karbus  Vargamäe EST</t>
  </si>
  <si>
    <t>Konfit.</t>
  </si>
  <si>
    <t>.+</t>
  </si>
  <si>
    <t>Sünd.</t>
  </si>
  <si>
    <t>Jrk</t>
  </si>
  <si>
    <t>U11</t>
  </si>
  <si>
    <t>U13</t>
  </si>
  <si>
    <t>U15</t>
  </si>
  <si>
    <t>W U11</t>
  </si>
  <si>
    <t>W U17</t>
  </si>
  <si>
    <t>W U20</t>
  </si>
  <si>
    <t>WOM</t>
  </si>
  <si>
    <t>U17</t>
  </si>
  <si>
    <t>U20</t>
  </si>
  <si>
    <t>MEN</t>
  </si>
  <si>
    <t>KOKKU</t>
  </si>
  <si>
    <t>Vargamäe, EST</t>
  </si>
  <si>
    <t>Degažiai, LIT</t>
  </si>
  <si>
    <t>Mäksa, EST</t>
  </si>
  <si>
    <t>Balvi, LAT</t>
  </si>
  <si>
    <t>Ludzas LAT</t>
  </si>
  <si>
    <t>Edu, EST</t>
  </si>
  <si>
    <t>Sparta, EST</t>
  </si>
  <si>
    <t>15.07.2009</t>
  </si>
  <si>
    <t>Panevežis</t>
  </si>
  <si>
    <t>Urmas Treier</t>
  </si>
  <si>
    <t>II</t>
  </si>
  <si>
    <t>V</t>
  </si>
  <si>
    <t>III  grupp</t>
  </si>
  <si>
    <t>III    grupp</t>
  </si>
  <si>
    <t>Mati Karbus</t>
  </si>
  <si>
    <t>Jaanus Hiiemäe</t>
  </si>
  <si>
    <t xml:space="preserve">                               XXI ALBU CUP</t>
  </si>
  <si>
    <t xml:space="preserve">                                            03. juuni  2023 Albu rahvamaja</t>
  </si>
  <si>
    <t>Kaalumine  8.00-9.00</t>
  </si>
  <si>
    <t>Võistlus  10.00</t>
  </si>
  <si>
    <t>Tauras SIMKUS</t>
  </si>
  <si>
    <t>04.14.2017</t>
  </si>
  <si>
    <t>Naised U15</t>
  </si>
  <si>
    <t>Naised U13</t>
  </si>
  <si>
    <t>Lisann Isabel Razduvalov</t>
  </si>
  <si>
    <t>Vjatšeslav Sas</t>
  </si>
  <si>
    <t>Albatros</t>
  </si>
  <si>
    <t>Aleksei Kolotkov</t>
  </si>
  <si>
    <t>Arhip Tkachev</t>
  </si>
  <si>
    <t>Jüri Stepanov</t>
  </si>
  <si>
    <t xml:space="preserve">Anna Karolina Polli </t>
  </si>
  <si>
    <t xml:space="preserve">Joonas Aviste </t>
  </si>
  <si>
    <t xml:space="preserve">Carlis Vaino </t>
  </si>
  <si>
    <t xml:space="preserve">Ken-Kendric Lill </t>
  </si>
  <si>
    <t xml:space="preserve">Karl Jaagup Kägu </t>
  </si>
  <si>
    <t xml:space="preserve">Janis Grishkovs </t>
  </si>
  <si>
    <t>SK Ogre</t>
  </si>
  <si>
    <t xml:space="preserve">Ritvars Dukovskis </t>
  </si>
  <si>
    <t xml:space="preserve">Valts Kalejs </t>
  </si>
  <si>
    <t>..2004</t>
  </si>
  <si>
    <t xml:space="preserve">Jakob Tuisk </t>
  </si>
  <si>
    <t>SK Goodlift</t>
  </si>
  <si>
    <t>Artur Tšervov</t>
  </si>
  <si>
    <t>SS Kalev</t>
  </si>
  <si>
    <t xml:space="preserve">06.05.2015. </t>
  </si>
  <si>
    <t xml:space="preserve">Oskar Orlov  </t>
  </si>
  <si>
    <t xml:space="preserve">Kasparas Kavoliūnas </t>
  </si>
  <si>
    <t>..2007</t>
  </si>
  <si>
    <t xml:space="preserve">Domantas Jasudis </t>
  </si>
  <si>
    <t xml:space="preserve">Minvydas MIkšys </t>
  </si>
  <si>
    <t xml:space="preserve">Germantė Laucytė </t>
  </si>
  <si>
    <t>Erki Jalast</t>
  </si>
  <si>
    <t>Richard Maala</t>
  </si>
  <si>
    <t>Dmitri Dodonov</t>
  </si>
  <si>
    <t>..2008</t>
  </si>
  <si>
    <t xml:space="preserve">Johannes Muru            </t>
  </si>
  <si>
    <t>SK Sparta</t>
  </si>
  <si>
    <t xml:space="preserve">Claudia Casagrande    </t>
  </si>
  <si>
    <t xml:space="preserve">Trevor Vandel     </t>
  </si>
  <si>
    <t xml:space="preserve"> Varagamäe</t>
  </si>
  <si>
    <t>Ingela Jalast</t>
  </si>
  <si>
    <t>Leho Pent</t>
  </si>
  <si>
    <t>Mantas Domarkas</t>
  </si>
  <si>
    <t>Loreta Ciukore</t>
  </si>
  <si>
    <t>Kamile Jocaite</t>
  </si>
  <si>
    <t>Azuolas Siurkus</t>
  </si>
  <si>
    <t>Vakaris Jonusas</t>
  </si>
  <si>
    <t>Klaudijus Steckis</t>
  </si>
  <si>
    <t>Linas Raudys</t>
  </si>
  <si>
    <t xml:space="preserve">Mehed U15 </t>
  </si>
  <si>
    <t>III</t>
  </si>
  <si>
    <t xml:space="preserve">Mehed U20 </t>
  </si>
  <si>
    <t>Võistlus  11.15</t>
  </si>
  <si>
    <t>Kaalumine  9.15-10.15.</t>
  </si>
  <si>
    <t>Võistlus  12.30</t>
  </si>
  <si>
    <t>Kaalumine  10.30-11.30</t>
  </si>
  <si>
    <t>VI</t>
  </si>
  <si>
    <t>VII</t>
  </si>
  <si>
    <t>VIII</t>
  </si>
  <si>
    <t>Naised  U17</t>
  </si>
  <si>
    <t>Janette Ylisoini</t>
  </si>
  <si>
    <t>Soome</t>
  </si>
  <si>
    <t>Maria Lupan</t>
  </si>
  <si>
    <t xml:space="preserve">Lāsma Dolgiļeviča          </t>
  </si>
  <si>
    <t>Võistlus  14.00</t>
  </si>
  <si>
    <t>Kaalumine  12.00-13.00.</t>
  </si>
  <si>
    <t>Võistlus  15.30</t>
  </si>
  <si>
    <t>Kaalumine  13.30-14.30</t>
  </si>
  <si>
    <t>Cristian Payne</t>
  </si>
  <si>
    <t>SK+35</t>
  </si>
  <si>
    <t>Võistlus  17.00</t>
  </si>
  <si>
    <t>Kaalumine  15.00-16.00</t>
  </si>
  <si>
    <t>Võistlus  18.15</t>
  </si>
  <si>
    <t>Kaalumine  16.15-17.15</t>
  </si>
  <si>
    <t>Tristan Abel</t>
  </si>
  <si>
    <t>Võistlus  19.45</t>
  </si>
  <si>
    <t>Kaalumine  17.45-18.45</t>
  </si>
  <si>
    <t>Sparta, UKR</t>
  </si>
  <si>
    <t>Jalast  Vargamäe EST</t>
  </si>
  <si>
    <t>Klubi, nimed</t>
  </si>
  <si>
    <t>Tauras (2017)</t>
  </si>
  <si>
    <t>Aras (2015)</t>
  </si>
  <si>
    <t>Ingela  (1991)</t>
  </si>
  <si>
    <t>Erki  (2008)</t>
  </si>
  <si>
    <t>2023.a</t>
  </si>
  <si>
    <t>x</t>
  </si>
  <si>
    <t>W U13</t>
  </si>
  <si>
    <t>W U15</t>
  </si>
  <si>
    <t>SS Kalev, EST</t>
  </si>
  <si>
    <t>SK Goodlift, EST</t>
  </si>
  <si>
    <t>Soome, FIN</t>
  </si>
  <si>
    <t>XXI  ALBU CUP 2023 Progresseerunuim</t>
  </si>
  <si>
    <t>XXI Albu Cup 2023</t>
  </si>
  <si>
    <t>Võistkondlik arvestus sinc.p.</t>
  </si>
  <si>
    <t>Arvesse läheb üks parim tulemus, max 6</t>
  </si>
  <si>
    <r>
      <t xml:space="preserve">                                                                 (</t>
    </r>
    <r>
      <rPr>
        <b/>
        <sz val="11"/>
        <rFont val="Arial"/>
        <family val="2"/>
      </rPr>
      <t>M11, M13); (M15,M17); (M20,M); (W11,W13); (W15,W17); (W20,W)</t>
    </r>
  </si>
  <si>
    <t>XXI ALBU CUP PEREKONDADE ARVESTUS</t>
  </si>
  <si>
    <t>Olümpionik, EST</t>
  </si>
  <si>
    <t>Panevežis, LIT</t>
  </si>
  <si>
    <t>SK +35, EST</t>
  </si>
  <si>
    <t>SK Ogre, LAT</t>
  </si>
  <si>
    <t>Una Bassila</t>
  </si>
  <si>
    <t>Telšiai</t>
  </si>
  <si>
    <t>Gytis Lydis</t>
  </si>
  <si>
    <t>Rokiškis</t>
  </si>
  <si>
    <t>Rokiškis, LIT</t>
  </si>
  <si>
    <t>Meda Gurčinaitė</t>
  </si>
  <si>
    <t>Ema Mikalauskė</t>
  </si>
  <si>
    <t>Andžejs Moisenko</t>
  </si>
  <si>
    <t>Antons Bušs</t>
  </si>
  <si>
    <t xml:space="preserve"> SK Ogre</t>
  </si>
  <si>
    <t xml:space="preserve">Mantvydas Narbutis </t>
  </si>
  <si>
    <t>Mante Rekašiute</t>
  </si>
  <si>
    <t>o</t>
  </si>
  <si>
    <t xml:space="preserve">Dainotas Valeišis </t>
  </si>
  <si>
    <t>r</t>
  </si>
  <si>
    <t xml:space="preserve">U15 Eesti rekord </t>
  </si>
  <si>
    <t xml:space="preserve">Artur Špalov </t>
  </si>
  <si>
    <t>kk -61</t>
  </si>
  <si>
    <t xml:space="preserve">rebimine </t>
  </si>
  <si>
    <t>79kg</t>
  </si>
  <si>
    <t>Tõuk.</t>
  </si>
  <si>
    <t>91kg</t>
  </si>
  <si>
    <t>Sum.</t>
  </si>
  <si>
    <t>169kg</t>
  </si>
  <si>
    <t>170kg</t>
  </si>
  <si>
    <t>Nele Marie Palmeos</t>
  </si>
  <si>
    <t xml:space="preserve">                 Inger Iris Prants tõukamine 70kg</t>
  </si>
  <si>
    <t xml:space="preserve">     U13 kk+71kg Eesti rekord  </t>
  </si>
  <si>
    <t>U15 kk-67kg Eesti rekord</t>
  </si>
  <si>
    <t>Ivan Vorobiov rebimine 80kg ja 82kg, summas 177kg</t>
  </si>
  <si>
    <t>U15 kk-81kg Eesti rekord</t>
  </si>
  <si>
    <t xml:space="preserve">            Aleksei Kuzmin rebimine 111kg, tõukamine 141kg ja summa 252kg</t>
  </si>
  <si>
    <t>I</t>
  </si>
  <si>
    <t>Kvietkauskis  Telšiai LIT</t>
  </si>
  <si>
    <t>169.29</t>
  </si>
  <si>
    <t>Simkus Telšiai, LIT</t>
  </si>
  <si>
    <t>0.</t>
  </si>
  <si>
    <t>Telšiai, LIT</t>
  </si>
  <si>
    <t>Albatros, EST</t>
  </si>
  <si>
    <t>184.84</t>
  </si>
  <si>
    <t>Nendas Kniezauskas</t>
  </si>
  <si>
    <t>Arvydas Simkus</t>
  </si>
  <si>
    <t>.1998</t>
  </si>
  <si>
    <t>Karolis Andrijauskas</t>
  </si>
  <si>
    <t>.2004</t>
  </si>
  <si>
    <t xml:space="preserve">                            Ei lähe arvesse punasega arvud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</si>
</sst>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  <numFmt numFmtId="187" formatCode="[$-409]m/d/yyyy"/>
    <numFmt numFmtId="188" formatCode="d\.mm\.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dd\.mm\.yyyy;@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Calibri"/>
      <family val="2"/>
    </font>
    <font>
      <b/>
      <sz val="12"/>
      <color indexed="17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Calibri"/>
      <family val="2"/>
    </font>
    <font>
      <b/>
      <sz val="12"/>
      <color rgb="FF00B050"/>
      <name val="Arial"/>
      <family val="2"/>
    </font>
    <font>
      <b/>
      <sz val="14"/>
      <color rgb="FF0070C0"/>
      <name val="Arial"/>
      <family val="2"/>
    </font>
    <font>
      <b/>
      <sz val="14"/>
      <color rgb="FF00B05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3" applyNumberFormat="0" applyAlignment="0" applyProtection="0"/>
    <xf numFmtId="0" fontId="2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0" fillId="24" borderId="5" applyNumberFormat="0" applyFont="0" applyAlignment="0" applyProtection="0"/>
    <xf numFmtId="0" fontId="57" fillId="25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0" borderId="9" applyNumberFormat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33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88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92" fontId="0" fillId="0" borderId="12" xfId="0" applyNumberForma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9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3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92" fontId="0" fillId="0" borderId="19" xfId="0" applyNumberForma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92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4" fillId="0" borderId="0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0" fillId="0" borderId="0" xfId="0" applyNumberFormat="1" applyFont="1" applyAlignment="1">
      <alignment horizontal="center"/>
    </xf>
    <xf numFmtId="183" fontId="0" fillId="0" borderId="12" xfId="0" applyNumberFormat="1" applyFont="1" applyBorder="1" applyAlignment="1">
      <alignment horizontal="center"/>
    </xf>
    <xf numFmtId="183" fontId="0" fillId="0" borderId="27" xfId="0" applyNumberFormat="1" applyFont="1" applyBorder="1" applyAlignment="1">
      <alignment horizontal="center"/>
    </xf>
    <xf numFmtId="183" fontId="0" fillId="0" borderId="0" xfId="0" applyNumberFormat="1" applyFont="1" applyBorder="1" applyAlignment="1" applyProtection="1">
      <alignment horizontal="right"/>
      <protection locked="0"/>
    </xf>
    <xf numFmtId="183" fontId="0" fillId="0" borderId="0" xfId="0" applyNumberFormat="1" applyFont="1" applyAlignment="1">
      <alignment horizontal="center"/>
    </xf>
    <xf numFmtId="183" fontId="0" fillId="0" borderId="13" xfId="0" applyNumberFormat="1" applyFon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0" fillId="0" borderId="19" xfId="0" applyNumberFormat="1" applyFont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32" xfId="0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92" fontId="0" fillId="0" borderId="27" xfId="0" applyNumberFormat="1" applyFont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8" fontId="0" fillId="0" borderId="27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35" borderId="39" xfId="0" applyNumberFormat="1" applyFont="1" applyFill="1" applyBorder="1" applyAlignment="1">
      <alignment horizontal="center"/>
    </xf>
    <xf numFmtId="14" fontId="0" fillId="0" borderId="39" xfId="0" applyNumberFormat="1" applyBorder="1" applyAlignment="1">
      <alignment horizontal="center"/>
    </xf>
    <xf numFmtId="192" fontId="0" fillId="0" borderId="19" xfId="0" applyNumberFormat="1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65" fillId="0" borderId="39" xfId="0" applyFont="1" applyBorder="1" applyAlignment="1">
      <alignment/>
    </xf>
    <xf numFmtId="0" fontId="65" fillId="0" borderId="39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1" fillId="0" borderId="0" xfId="0" applyFont="1" applyAlignment="1">
      <alignment/>
    </xf>
    <xf numFmtId="0" fontId="68" fillId="0" borderId="0" xfId="0" applyFont="1" applyBorder="1" applyAlignment="1">
      <alignment/>
    </xf>
    <xf numFmtId="14" fontId="68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0" fontId="67" fillId="0" borderId="39" xfId="0" applyFont="1" applyBorder="1" applyAlignment="1">
      <alignment/>
    </xf>
    <xf numFmtId="14" fontId="67" fillId="0" borderId="39" xfId="0" applyNumberFormat="1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2" fontId="67" fillId="0" borderId="39" xfId="0" applyNumberFormat="1" applyFont="1" applyBorder="1" applyAlignment="1">
      <alignment horizontal="center"/>
    </xf>
    <xf numFmtId="2" fontId="69" fillId="0" borderId="39" xfId="0" applyNumberFormat="1" applyFont="1" applyBorder="1" applyAlignment="1">
      <alignment horizontal="center"/>
    </xf>
    <xf numFmtId="0" fontId="35" fillId="0" borderId="39" xfId="0" applyFont="1" applyFill="1" applyBorder="1" applyAlignment="1">
      <alignment/>
    </xf>
    <xf numFmtId="14" fontId="35" fillId="0" borderId="39" xfId="0" applyNumberFormat="1" applyFont="1" applyBorder="1" applyAlignment="1">
      <alignment horizontal="left"/>
    </xf>
    <xf numFmtId="0" fontId="35" fillId="0" borderId="39" xfId="0" applyFont="1" applyBorder="1" applyAlignment="1">
      <alignment horizontal="center"/>
    </xf>
    <xf numFmtId="0" fontId="35" fillId="0" borderId="39" xfId="0" applyFont="1" applyBorder="1" applyAlignment="1">
      <alignment/>
    </xf>
    <xf numFmtId="2" fontId="35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0" fontId="65" fillId="0" borderId="41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65" fillId="0" borderId="44" xfId="0" applyFont="1" applyBorder="1" applyAlignment="1">
      <alignment/>
    </xf>
    <xf numFmtId="0" fontId="66" fillId="0" borderId="41" xfId="0" applyFont="1" applyBorder="1" applyAlignment="1">
      <alignment horizontal="center"/>
    </xf>
    <xf numFmtId="0" fontId="65" fillId="0" borderId="42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0" fillId="0" borderId="47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2" fontId="0" fillId="0" borderId="0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92" fontId="0" fillId="0" borderId="50" xfId="0" applyNumberFormat="1" applyBorder="1" applyAlignment="1">
      <alignment horizontal="center"/>
    </xf>
    <xf numFmtId="0" fontId="0" fillId="0" borderId="50" xfId="0" applyFont="1" applyBorder="1" applyAlignment="1">
      <alignment horizontal="center"/>
    </xf>
    <xf numFmtId="2" fontId="0" fillId="0" borderId="50" xfId="0" applyNumberFormat="1" applyFont="1" applyBorder="1" applyAlignment="1" applyProtection="1">
      <alignment horizontal="center"/>
      <protection locked="0"/>
    </xf>
    <xf numFmtId="183" fontId="0" fillId="0" borderId="50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>
      <alignment horizontal="center"/>
    </xf>
    <xf numFmtId="0" fontId="0" fillId="33" borderId="5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66" fillId="0" borderId="42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0" fillId="0" borderId="68" xfId="0" applyBorder="1" applyAlignment="1">
      <alignment/>
    </xf>
    <xf numFmtId="2" fontId="3" fillId="0" borderId="69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0" borderId="10" xfId="0" applyFill="1" applyBorder="1" applyAlignment="1">
      <alignment horizontal="center"/>
    </xf>
    <xf numFmtId="0" fontId="0" fillId="36" borderId="12" xfId="0" applyNumberFormat="1" applyFont="1" applyFill="1" applyBorder="1" applyAlignment="1">
      <alignment horizontal="center"/>
    </xf>
    <xf numFmtId="0" fontId="71" fillId="30" borderId="10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2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188" fontId="0" fillId="0" borderId="13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9" fillId="0" borderId="39" xfId="0" applyFont="1" applyBorder="1" applyAlignment="1">
      <alignment/>
    </xf>
    <xf numFmtId="14" fontId="69" fillId="0" borderId="39" xfId="0" applyNumberFormat="1" applyFont="1" applyBorder="1" applyAlignment="1">
      <alignment horizontal="left"/>
    </xf>
    <xf numFmtId="0" fontId="69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49" fontId="5" fillId="39" borderId="70" xfId="0" applyNumberFormat="1" applyFont="1" applyFill="1" applyBorder="1" applyAlignment="1">
      <alignment horizontal="center"/>
    </xf>
    <xf numFmtId="49" fontId="5" fillId="39" borderId="66" xfId="0" applyNumberFormat="1" applyFont="1" applyFill="1" applyBorder="1" applyAlignment="1">
      <alignment horizontal="center"/>
    </xf>
    <xf numFmtId="49" fontId="5" fillId="39" borderId="71" xfId="0" applyNumberFormat="1" applyFont="1" applyFill="1" applyBorder="1" applyAlignment="1">
      <alignment horizontal="center"/>
    </xf>
    <xf numFmtId="49" fontId="5" fillId="40" borderId="72" xfId="0" applyNumberFormat="1" applyFont="1" applyFill="1" applyBorder="1" applyAlignment="1">
      <alignment horizontal="center"/>
    </xf>
    <xf numFmtId="49" fontId="5" fillId="40" borderId="31" xfId="0" applyNumberFormat="1" applyFont="1" applyFill="1" applyBorder="1" applyAlignment="1">
      <alignment horizontal="center"/>
    </xf>
    <xf numFmtId="49" fontId="5" fillId="40" borderId="7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83" fontId="10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2" fontId="10" fillId="0" borderId="84" xfId="0" applyNumberFormat="1" applyFont="1" applyBorder="1" applyAlignment="1">
      <alignment horizontal="center" vertical="center"/>
    </xf>
    <xf numFmtId="2" fontId="10" fillId="0" borderId="85" xfId="0" applyNumberFormat="1" applyFont="1" applyBorder="1" applyAlignment="1">
      <alignment horizontal="center" vertical="center"/>
    </xf>
    <xf numFmtId="49" fontId="5" fillId="40" borderId="86" xfId="0" applyNumberFormat="1" applyFont="1" applyFill="1" applyBorder="1" applyAlignment="1">
      <alignment horizontal="center"/>
    </xf>
    <xf numFmtId="49" fontId="5" fillId="40" borderId="22" xfId="0" applyNumberFormat="1" applyFont="1" applyFill="1" applyBorder="1" applyAlignment="1">
      <alignment horizontal="center"/>
    </xf>
    <xf numFmtId="49" fontId="5" fillId="40" borderId="87" xfId="0" applyNumberFormat="1" applyFont="1" applyFill="1" applyBorder="1" applyAlignment="1">
      <alignment horizontal="center"/>
    </xf>
    <xf numFmtId="49" fontId="5" fillId="40" borderId="88" xfId="0" applyNumberFormat="1" applyFont="1" applyFill="1" applyBorder="1" applyAlignment="1">
      <alignment horizontal="center"/>
    </xf>
    <xf numFmtId="49" fontId="5" fillId="39" borderId="72" xfId="0" applyNumberFormat="1" applyFont="1" applyFill="1" applyBorder="1" applyAlignment="1">
      <alignment horizontal="center"/>
    </xf>
    <xf numFmtId="49" fontId="5" fillId="39" borderId="31" xfId="0" applyNumberFormat="1" applyFont="1" applyFill="1" applyBorder="1" applyAlignment="1">
      <alignment horizontal="center"/>
    </xf>
    <xf numFmtId="49" fontId="5" fillId="39" borderId="73" xfId="0" applyNumberFormat="1" applyFont="1" applyFill="1" applyBorder="1" applyAlignment="1">
      <alignment horizontal="center"/>
    </xf>
    <xf numFmtId="49" fontId="5" fillId="39" borderId="86" xfId="0" applyNumberFormat="1" applyFont="1" applyFill="1" applyBorder="1" applyAlignment="1">
      <alignment horizontal="center"/>
    </xf>
    <xf numFmtId="49" fontId="5" fillId="39" borderId="22" xfId="0" applyNumberFormat="1" applyFont="1" applyFill="1" applyBorder="1" applyAlignment="1">
      <alignment horizontal="center"/>
    </xf>
    <xf numFmtId="49" fontId="5" fillId="39" borderId="89" xfId="0" applyNumberFormat="1" applyFont="1" applyFill="1" applyBorder="1" applyAlignment="1">
      <alignment horizontal="center"/>
    </xf>
    <xf numFmtId="49" fontId="5" fillId="40" borderId="89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1" fontId="11" fillId="0" borderId="47" xfId="0" applyNumberFormat="1" applyFont="1" applyBorder="1" applyAlignment="1">
      <alignment horizontal="center"/>
    </xf>
    <xf numFmtId="0" fontId="75" fillId="0" borderId="47" xfId="0" applyNumberFormat="1" applyFont="1" applyBorder="1" applyAlignment="1">
      <alignment horizontal="center"/>
    </xf>
    <xf numFmtId="2" fontId="76" fillId="0" borderId="64" xfId="0" applyNumberFormat="1" applyFont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1" fontId="11" fillId="0" borderId="64" xfId="0" applyNumberFormat="1" applyFont="1" applyBorder="1" applyAlignment="1">
      <alignment horizontal="center"/>
    </xf>
    <xf numFmtId="1" fontId="11" fillId="0" borderId="62" xfId="0" applyNumberFormat="1" applyFont="1" applyBorder="1" applyAlignment="1">
      <alignment horizontal="center"/>
    </xf>
    <xf numFmtId="0" fontId="0" fillId="0" borderId="90" xfId="0" applyBorder="1" applyAlignment="1">
      <alignment/>
    </xf>
    <xf numFmtId="0" fontId="12" fillId="0" borderId="91" xfId="0" applyFont="1" applyBorder="1" applyAlignment="1">
      <alignment horizontal="left"/>
    </xf>
    <xf numFmtId="2" fontId="3" fillId="0" borderId="90" xfId="0" applyNumberFormat="1" applyFont="1" applyBorder="1" applyAlignment="1">
      <alignment horizontal="center"/>
    </xf>
    <xf numFmtId="2" fontId="3" fillId="0" borderId="92" xfId="0" applyNumberFormat="1" applyFont="1" applyBorder="1" applyAlignment="1">
      <alignment horizontal="center"/>
    </xf>
    <xf numFmtId="2" fontId="3" fillId="0" borderId="93" xfId="0" applyNumberFormat="1" applyFont="1" applyBorder="1" applyAlignment="1">
      <alignment horizontal="center"/>
    </xf>
    <xf numFmtId="2" fontId="3" fillId="0" borderId="94" xfId="0" applyNumberFormat="1" applyFont="1" applyBorder="1" applyAlignment="1">
      <alignment horizontal="center"/>
    </xf>
    <xf numFmtId="2" fontId="3" fillId="0" borderId="91" xfId="0" applyNumberFormat="1" applyFont="1" applyBorder="1" applyAlignment="1">
      <alignment horizontal="center"/>
    </xf>
    <xf numFmtId="1" fontId="11" fillId="0" borderId="92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2" fontId="77" fillId="0" borderId="46" xfId="0" applyNumberFormat="1" applyFont="1" applyBorder="1" applyAlignment="1">
      <alignment horizontal="center"/>
    </xf>
    <xf numFmtId="2" fontId="77" fillId="0" borderId="67" xfId="0" applyNumberFormat="1" applyFont="1" applyBorder="1" applyAlignment="1">
      <alignment horizontal="center"/>
    </xf>
    <xf numFmtId="2" fontId="77" fillId="0" borderId="66" xfId="0" applyNumberFormat="1" applyFont="1" applyBorder="1" applyAlignment="1">
      <alignment horizontal="center"/>
    </xf>
    <xf numFmtId="2" fontId="77" fillId="0" borderId="63" xfId="0" applyNumberFormat="1" applyFont="1" applyBorder="1" applyAlignment="1">
      <alignment horizontal="center"/>
    </xf>
    <xf numFmtId="2" fontId="77" fillId="0" borderId="4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2" fontId="70" fillId="0" borderId="0" xfId="0" applyNumberFormat="1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79" fillId="0" borderId="50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0" fontId="80" fillId="0" borderId="27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402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1</xdr:row>
      <xdr:rowOff>161925</xdr:rowOff>
    </xdr:from>
    <xdr:to>
      <xdr:col>22</xdr:col>
      <xdr:colOff>285750</xdr:colOff>
      <xdr:row>6</xdr:row>
      <xdr:rowOff>47625</xdr:rowOff>
    </xdr:to>
    <xdr:pic>
      <xdr:nvPicPr>
        <xdr:cNvPr id="1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2385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71</xdr:row>
      <xdr:rowOff>161925</xdr:rowOff>
    </xdr:from>
    <xdr:to>
      <xdr:col>22</xdr:col>
      <xdr:colOff>285750</xdr:colOff>
      <xdr:row>76</xdr:row>
      <xdr:rowOff>47625</xdr:rowOff>
    </xdr:to>
    <xdr:pic>
      <xdr:nvPicPr>
        <xdr:cNvPr id="2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211580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177</xdr:row>
      <xdr:rowOff>152400</xdr:rowOff>
    </xdr:from>
    <xdr:to>
      <xdr:col>22</xdr:col>
      <xdr:colOff>342900</xdr:colOff>
      <xdr:row>182</xdr:row>
      <xdr:rowOff>28575</xdr:rowOff>
    </xdr:to>
    <xdr:pic>
      <xdr:nvPicPr>
        <xdr:cNvPr id="3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006090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209</xdr:row>
      <xdr:rowOff>161925</xdr:rowOff>
    </xdr:from>
    <xdr:to>
      <xdr:col>22</xdr:col>
      <xdr:colOff>285750</xdr:colOff>
      <xdr:row>214</xdr:row>
      <xdr:rowOff>47625</xdr:rowOff>
    </xdr:to>
    <xdr:pic>
      <xdr:nvPicPr>
        <xdr:cNvPr id="4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5575875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245</xdr:row>
      <xdr:rowOff>161925</xdr:rowOff>
    </xdr:from>
    <xdr:to>
      <xdr:col>22</xdr:col>
      <xdr:colOff>285750</xdr:colOff>
      <xdr:row>250</xdr:row>
      <xdr:rowOff>47625</xdr:rowOff>
    </xdr:to>
    <xdr:pic>
      <xdr:nvPicPr>
        <xdr:cNvPr id="5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164330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35</xdr:row>
      <xdr:rowOff>161925</xdr:rowOff>
    </xdr:from>
    <xdr:to>
      <xdr:col>22</xdr:col>
      <xdr:colOff>285750</xdr:colOff>
      <xdr:row>40</xdr:row>
      <xdr:rowOff>47625</xdr:rowOff>
    </xdr:to>
    <xdr:pic>
      <xdr:nvPicPr>
        <xdr:cNvPr id="6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05790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105</xdr:row>
      <xdr:rowOff>161925</xdr:rowOff>
    </xdr:from>
    <xdr:to>
      <xdr:col>22</xdr:col>
      <xdr:colOff>285750</xdr:colOff>
      <xdr:row>110</xdr:row>
      <xdr:rowOff>47625</xdr:rowOff>
    </xdr:to>
    <xdr:pic>
      <xdr:nvPicPr>
        <xdr:cNvPr id="7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7859375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141</xdr:row>
      <xdr:rowOff>161925</xdr:rowOff>
    </xdr:from>
    <xdr:to>
      <xdr:col>22</xdr:col>
      <xdr:colOff>285750</xdr:colOff>
      <xdr:row>146</xdr:row>
      <xdr:rowOff>47625</xdr:rowOff>
    </xdr:to>
    <xdr:pic>
      <xdr:nvPicPr>
        <xdr:cNvPr id="8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4003000"/>
          <a:ext cx="1562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0"/>
  <sheetViews>
    <sheetView tabSelected="1" zoomScale="120" zoomScaleNormal="120" zoomScalePageLayoutView="0" workbookViewId="0" topLeftCell="A247">
      <selection activeCell="Y259" sqref="Y259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7109375" style="0" customWidth="1"/>
    <col min="4" max="4" width="14.00390625" style="0" customWidth="1"/>
    <col min="5" max="5" width="7.00390625" style="0" customWidth="1"/>
    <col min="6" max="6" width="7.421875" style="108" customWidth="1"/>
    <col min="7" max="7" width="4.7109375" style="0" customWidth="1"/>
    <col min="8" max="8" width="2.7109375" style="0" customWidth="1"/>
    <col min="9" max="9" width="4.7109375" style="0" customWidth="1"/>
    <col min="10" max="10" width="3.7109375" style="0" customWidth="1"/>
    <col min="11" max="11" width="4.7109375" style="0" customWidth="1"/>
    <col min="12" max="12" width="2.7109375" style="0" customWidth="1"/>
    <col min="13" max="13" width="4.7109375" style="0" customWidth="1"/>
    <col min="14" max="14" width="2.7109375" style="0" customWidth="1"/>
    <col min="15" max="15" width="4.7109375" style="0" customWidth="1"/>
    <col min="16" max="16" width="2.7109375" style="0" customWidth="1"/>
    <col min="17" max="17" width="4.8515625" style="0" customWidth="1"/>
    <col min="18" max="18" width="2.7109375" style="0" customWidth="1"/>
    <col min="19" max="19" width="4.8515625" style="0" customWidth="1"/>
    <col min="20" max="20" width="4.7109375" style="0" customWidth="1"/>
    <col min="21" max="21" width="7.8515625" style="0" customWidth="1"/>
    <col min="22" max="22" width="3.8515625" style="0" customWidth="1"/>
    <col min="23" max="23" width="7.140625" style="0" customWidth="1"/>
  </cols>
  <sheetData>
    <row r="1" spans="5:16" ht="12.75">
      <c r="E1" s="14"/>
      <c r="P1" s="7"/>
    </row>
    <row r="2" spans="1:18" ht="18">
      <c r="A2" s="269" t="s">
        <v>121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19"/>
    </row>
    <row r="3" spans="1:18" ht="15.7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0"/>
    </row>
    <row r="4" spans="1:18" s="24" customFormat="1" ht="15.75">
      <c r="A4" s="271" t="s">
        <v>122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3"/>
    </row>
    <row r="5" spans="1:18" s="24" customFormat="1" ht="15.75">
      <c r="A5" s="23"/>
      <c r="B5" s="23"/>
      <c r="C5" s="23"/>
      <c r="D5" s="23"/>
      <c r="E5" s="23"/>
      <c r="F5" s="10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2" customFormat="1" ht="15">
      <c r="A6" s="21"/>
      <c r="B6" s="21" t="s">
        <v>123</v>
      </c>
      <c r="C6" s="21"/>
      <c r="D6" s="21"/>
      <c r="E6" s="21"/>
      <c r="F6" s="110"/>
      <c r="G6" s="21" t="s">
        <v>33</v>
      </c>
      <c r="H6" s="21"/>
      <c r="I6" s="21"/>
      <c r="J6" s="201"/>
      <c r="K6" s="201"/>
      <c r="L6" s="21" t="s">
        <v>124</v>
      </c>
      <c r="M6" s="201"/>
      <c r="N6" s="201"/>
      <c r="O6" s="201"/>
      <c r="P6" s="21"/>
      <c r="Q6" s="21"/>
      <c r="R6" s="21"/>
    </row>
    <row r="7" spans="1:16" ht="13.5" thickBot="1">
      <c r="A7" s="1"/>
      <c r="B7" s="10"/>
      <c r="D7" s="5"/>
      <c r="E7" s="13"/>
      <c r="F7" s="111"/>
      <c r="G7" s="6"/>
      <c r="H7" s="4"/>
      <c r="J7" s="2"/>
      <c r="K7" s="2"/>
      <c r="P7" s="7"/>
    </row>
    <row r="8" spans="1:23" ht="12.75">
      <c r="A8" s="284" t="s">
        <v>0</v>
      </c>
      <c r="B8" s="276"/>
      <c r="C8" s="276"/>
      <c r="D8" s="276"/>
      <c r="E8" s="276"/>
      <c r="F8" s="276"/>
      <c r="G8" s="285" t="s">
        <v>1</v>
      </c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91"/>
      <c r="S8" s="276" t="s">
        <v>2</v>
      </c>
      <c r="T8" s="276"/>
      <c r="U8" s="276"/>
      <c r="V8" s="276"/>
      <c r="W8" s="278"/>
    </row>
    <row r="9" spans="1:23" ht="12.75">
      <c r="A9" s="279" t="s">
        <v>15</v>
      </c>
      <c r="B9" s="280" t="s">
        <v>3</v>
      </c>
      <c r="C9" s="280" t="s">
        <v>16</v>
      </c>
      <c r="D9" s="280" t="s">
        <v>4</v>
      </c>
      <c r="E9" s="281" t="s">
        <v>5</v>
      </c>
      <c r="F9" s="282" t="s">
        <v>13</v>
      </c>
      <c r="G9" s="283" t="s">
        <v>6</v>
      </c>
      <c r="H9" s="283"/>
      <c r="I9" s="283"/>
      <c r="J9" s="283"/>
      <c r="K9" s="283"/>
      <c r="L9" s="29"/>
      <c r="M9" s="283" t="s">
        <v>7</v>
      </c>
      <c r="N9" s="283"/>
      <c r="O9" s="283"/>
      <c r="P9" s="283"/>
      <c r="Q9" s="283"/>
      <c r="R9" s="29"/>
      <c r="S9" s="272" t="s">
        <v>40</v>
      </c>
      <c r="T9" s="272" t="s">
        <v>41</v>
      </c>
      <c r="U9" s="272" t="s">
        <v>42</v>
      </c>
      <c r="V9" s="273" t="s">
        <v>12</v>
      </c>
      <c r="W9" s="274" t="s">
        <v>8</v>
      </c>
    </row>
    <row r="10" spans="1:23" ht="12.75">
      <c r="A10" s="279"/>
      <c r="B10" s="280"/>
      <c r="C10" s="280"/>
      <c r="D10" s="280"/>
      <c r="E10" s="281"/>
      <c r="F10" s="282"/>
      <c r="G10" s="28">
        <v>1</v>
      </c>
      <c r="H10" s="29"/>
      <c r="I10" s="28">
        <v>2</v>
      </c>
      <c r="J10" s="29"/>
      <c r="K10" s="28">
        <v>3</v>
      </c>
      <c r="L10" s="29"/>
      <c r="M10" s="28">
        <v>1</v>
      </c>
      <c r="N10" s="29"/>
      <c r="O10" s="28">
        <v>2</v>
      </c>
      <c r="P10" s="29"/>
      <c r="Q10" s="28">
        <v>3</v>
      </c>
      <c r="R10" s="29"/>
      <c r="S10" s="272"/>
      <c r="T10" s="272"/>
      <c r="U10" s="272"/>
      <c r="V10" s="273"/>
      <c r="W10" s="274"/>
    </row>
    <row r="11" spans="1:23" ht="12.75">
      <c r="A11" s="293" t="s">
        <v>51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303"/>
    </row>
    <row r="12" spans="1:23" ht="12.75">
      <c r="A12" s="92">
        <v>37</v>
      </c>
      <c r="B12" s="30" t="s">
        <v>35</v>
      </c>
      <c r="C12" s="48">
        <v>41602</v>
      </c>
      <c r="D12" s="31" t="s">
        <v>36</v>
      </c>
      <c r="E12" s="32">
        <v>32.05</v>
      </c>
      <c r="F12" s="112">
        <f aca="true" t="shared" si="0" ref="F12:F18">POWER(10,(0.75194503*(LOG10(E12/175.508)*LOG10(E12/175.508))))</f>
        <v>2.570768171219545</v>
      </c>
      <c r="G12" s="33">
        <v>19</v>
      </c>
      <c r="H12" s="34" t="s">
        <v>238</v>
      </c>
      <c r="I12" s="33">
        <v>21</v>
      </c>
      <c r="J12" s="35" t="s">
        <v>238</v>
      </c>
      <c r="K12" s="33">
        <v>23</v>
      </c>
      <c r="L12" s="34" t="s">
        <v>210</v>
      </c>
      <c r="M12" s="33">
        <v>23</v>
      </c>
      <c r="N12" s="82" t="s">
        <v>238</v>
      </c>
      <c r="O12" s="33">
        <v>26</v>
      </c>
      <c r="P12" s="35" t="s">
        <v>238</v>
      </c>
      <c r="Q12" s="33">
        <v>27</v>
      </c>
      <c r="R12" s="35" t="s">
        <v>210</v>
      </c>
      <c r="S12" s="31">
        <f aca="true" t="shared" si="1" ref="S12:S18">MAX(IF(H12="x",0,G12),IF(J12="x",0,I12),IF(L12="x",0,K12))</f>
        <v>21</v>
      </c>
      <c r="T12" s="31">
        <f aca="true" t="shared" si="2" ref="T12:T18">MAX(IF(N12="x",0,M12),IF(P12="x",0,O12),IF(R12="x",0,Q12))</f>
        <v>26</v>
      </c>
      <c r="U12" s="36">
        <f aca="true" t="shared" si="3" ref="U12:U18">S12+T12</f>
        <v>47</v>
      </c>
      <c r="V12" s="37">
        <v>5</v>
      </c>
      <c r="W12" s="93">
        <f aca="true" t="shared" si="4" ref="W12:W18">U12*F12</f>
        <v>120.82610404731861</v>
      </c>
    </row>
    <row r="13" spans="1:23" ht="12.75">
      <c r="A13" s="92">
        <v>36</v>
      </c>
      <c r="B13" s="30" t="s">
        <v>147</v>
      </c>
      <c r="C13" s="141" t="s">
        <v>149</v>
      </c>
      <c r="D13" s="31" t="s">
        <v>148</v>
      </c>
      <c r="E13" s="32">
        <v>28.9</v>
      </c>
      <c r="F13" s="112">
        <f t="shared" si="0"/>
        <v>2.893871713719918</v>
      </c>
      <c r="G13" s="87">
        <v>10</v>
      </c>
      <c r="H13" s="34" t="s">
        <v>238</v>
      </c>
      <c r="I13" s="33">
        <v>11</v>
      </c>
      <c r="J13" s="35" t="s">
        <v>238</v>
      </c>
      <c r="K13" s="33">
        <v>12</v>
      </c>
      <c r="L13" s="34" t="s">
        <v>238</v>
      </c>
      <c r="M13" s="33">
        <v>12</v>
      </c>
      <c r="N13" s="82" t="s">
        <v>238</v>
      </c>
      <c r="O13" s="33">
        <v>14</v>
      </c>
      <c r="P13" s="35" t="s">
        <v>238</v>
      </c>
      <c r="Q13" s="33">
        <v>15</v>
      </c>
      <c r="R13" s="35" t="s">
        <v>238</v>
      </c>
      <c r="S13" s="31">
        <f t="shared" si="1"/>
        <v>12</v>
      </c>
      <c r="T13" s="31">
        <f t="shared" si="2"/>
        <v>15</v>
      </c>
      <c r="U13" s="36">
        <f t="shared" si="3"/>
        <v>27</v>
      </c>
      <c r="V13" s="37">
        <v>8</v>
      </c>
      <c r="W13" s="93">
        <f t="shared" si="4"/>
        <v>78.13453627043779</v>
      </c>
    </row>
    <row r="14" spans="1:23" ht="12.75">
      <c r="A14" s="92">
        <v>35</v>
      </c>
      <c r="B14" s="30" t="s">
        <v>151</v>
      </c>
      <c r="C14" s="141">
        <v>41655</v>
      </c>
      <c r="D14" s="31" t="s">
        <v>229</v>
      </c>
      <c r="E14" s="32">
        <v>27.55</v>
      </c>
      <c r="F14" s="112">
        <f t="shared" si="0"/>
        <v>3.0639473532774963</v>
      </c>
      <c r="G14" s="87">
        <v>17</v>
      </c>
      <c r="H14" s="34" t="s">
        <v>210</v>
      </c>
      <c r="I14" s="33">
        <v>17</v>
      </c>
      <c r="J14" s="35" t="s">
        <v>238</v>
      </c>
      <c r="K14" s="33">
        <v>18</v>
      </c>
      <c r="L14" s="34" t="s">
        <v>238</v>
      </c>
      <c r="M14" s="33">
        <v>20</v>
      </c>
      <c r="N14" s="82" t="s">
        <v>238</v>
      </c>
      <c r="O14" s="33">
        <v>22</v>
      </c>
      <c r="P14" s="35" t="s">
        <v>238</v>
      </c>
      <c r="Q14" s="33">
        <v>24</v>
      </c>
      <c r="R14" s="35" t="s">
        <v>238</v>
      </c>
      <c r="S14" s="31">
        <f t="shared" si="1"/>
        <v>18</v>
      </c>
      <c r="T14" s="31">
        <f t="shared" si="2"/>
        <v>24</v>
      </c>
      <c r="U14" s="36">
        <f t="shared" si="3"/>
        <v>42</v>
      </c>
      <c r="V14" s="339">
        <v>3</v>
      </c>
      <c r="W14" s="93">
        <f t="shared" si="4"/>
        <v>128.68578883765485</v>
      </c>
    </row>
    <row r="15" spans="1:23" ht="12.75">
      <c r="A15" s="92">
        <v>17</v>
      </c>
      <c r="B15" s="30" t="s">
        <v>233</v>
      </c>
      <c r="C15" s="141" t="s">
        <v>60</v>
      </c>
      <c r="D15" s="31" t="s">
        <v>78</v>
      </c>
      <c r="E15" s="32">
        <v>30.5</v>
      </c>
      <c r="F15" s="112">
        <f>POWER(10,(0.75194503*(LOG10(E15/175.508)*LOG10(E15/175.508))))</f>
        <v>2.718442238279993</v>
      </c>
      <c r="G15" s="33">
        <v>20</v>
      </c>
      <c r="H15" s="34" t="s">
        <v>238</v>
      </c>
      <c r="I15" s="33">
        <v>22</v>
      </c>
      <c r="J15" s="35" t="s">
        <v>210</v>
      </c>
      <c r="K15" s="33">
        <v>22</v>
      </c>
      <c r="L15" s="34" t="s">
        <v>210</v>
      </c>
      <c r="M15" s="33">
        <v>26</v>
      </c>
      <c r="N15" s="82" t="s">
        <v>238</v>
      </c>
      <c r="O15" s="33">
        <v>27</v>
      </c>
      <c r="P15" s="35" t="s">
        <v>210</v>
      </c>
      <c r="Q15" s="33">
        <v>27</v>
      </c>
      <c r="R15" s="35" t="s">
        <v>210</v>
      </c>
      <c r="S15" s="31">
        <f>MAX(IF(H15="x",0,G15),IF(J15="x",0,I15),IF(L15="x",0,K15))</f>
        <v>20</v>
      </c>
      <c r="T15" s="31">
        <f>MAX(IF(N15="x",0,M15),IF(P15="x",0,O15),IF(R15="x",0,Q15))</f>
        <v>26</v>
      </c>
      <c r="U15" s="36">
        <f>S15+T15</f>
        <v>46</v>
      </c>
      <c r="V15" s="37">
        <v>4</v>
      </c>
      <c r="W15" s="93">
        <f>U15*F15</f>
        <v>125.04834296087968</v>
      </c>
    </row>
    <row r="16" spans="1:23" ht="12.75">
      <c r="A16" s="92">
        <v>8</v>
      </c>
      <c r="B16" s="51" t="s">
        <v>239</v>
      </c>
      <c r="C16" s="141">
        <v>41704</v>
      </c>
      <c r="D16" s="31" t="s">
        <v>229</v>
      </c>
      <c r="E16" s="32">
        <v>49.4</v>
      </c>
      <c r="F16" s="112">
        <f t="shared" si="0"/>
        <v>1.6901881759662394</v>
      </c>
      <c r="G16" s="87">
        <v>18</v>
      </c>
      <c r="H16" s="34" t="s">
        <v>238</v>
      </c>
      <c r="I16" s="33">
        <v>20</v>
      </c>
      <c r="J16" s="35" t="s">
        <v>238</v>
      </c>
      <c r="K16" s="33">
        <v>22</v>
      </c>
      <c r="L16" s="34" t="s">
        <v>210</v>
      </c>
      <c r="M16" s="33">
        <v>29</v>
      </c>
      <c r="N16" s="82" t="s">
        <v>238</v>
      </c>
      <c r="O16" s="33">
        <v>31</v>
      </c>
      <c r="P16" s="35" t="s">
        <v>210</v>
      </c>
      <c r="Q16" s="33">
        <v>31</v>
      </c>
      <c r="R16" s="35" t="s">
        <v>238</v>
      </c>
      <c r="S16" s="31">
        <f t="shared" si="1"/>
        <v>20</v>
      </c>
      <c r="T16" s="31">
        <f t="shared" si="2"/>
        <v>31</v>
      </c>
      <c r="U16" s="36">
        <f t="shared" si="3"/>
        <v>51</v>
      </c>
      <c r="V16" s="37">
        <v>7</v>
      </c>
      <c r="W16" s="93">
        <f t="shared" si="4"/>
        <v>86.19959697427821</v>
      </c>
    </row>
    <row r="17" spans="1:23" ht="12.75">
      <c r="A17" s="92">
        <v>13</v>
      </c>
      <c r="B17" s="30" t="s">
        <v>234</v>
      </c>
      <c r="C17" s="141">
        <v>41285</v>
      </c>
      <c r="D17" s="31" t="s">
        <v>53</v>
      </c>
      <c r="E17" s="32">
        <v>29.05</v>
      </c>
      <c r="F17" s="112">
        <f>POWER(10,(0.75194503*(LOG10(E17/175.508)*LOG10(E17/175.508))))</f>
        <v>2.876300501610111</v>
      </c>
      <c r="G17" s="87">
        <v>15</v>
      </c>
      <c r="H17" s="34" t="s">
        <v>238</v>
      </c>
      <c r="I17" s="33">
        <v>17</v>
      </c>
      <c r="J17" s="35" t="s">
        <v>238</v>
      </c>
      <c r="K17" s="33">
        <v>18</v>
      </c>
      <c r="L17" s="34" t="s">
        <v>238</v>
      </c>
      <c r="M17" s="33">
        <v>23</v>
      </c>
      <c r="N17" s="82" t="s">
        <v>238</v>
      </c>
      <c r="O17" s="33">
        <v>25</v>
      </c>
      <c r="P17" s="35" t="s">
        <v>238</v>
      </c>
      <c r="Q17" s="33">
        <v>27</v>
      </c>
      <c r="R17" s="35" t="s">
        <v>238</v>
      </c>
      <c r="S17" s="31">
        <f>MAX(IF(H17="x",0,G17),IF(J17="x",0,I17),IF(L17="x",0,K17))</f>
        <v>18</v>
      </c>
      <c r="T17" s="31">
        <f>MAX(IF(N17="x",0,M17),IF(P17="x",0,O17),IF(R17="x",0,Q17))</f>
        <v>27</v>
      </c>
      <c r="U17" s="36">
        <f>S17+T17</f>
        <v>45</v>
      </c>
      <c r="V17" s="334">
        <v>2</v>
      </c>
      <c r="W17" s="93">
        <f>U17*F17</f>
        <v>129.433522572455</v>
      </c>
    </row>
    <row r="18" spans="1:23" ht="12.75">
      <c r="A18" s="92">
        <v>60</v>
      </c>
      <c r="B18" s="30" t="s">
        <v>63</v>
      </c>
      <c r="C18" s="141" t="s">
        <v>60</v>
      </c>
      <c r="D18" s="31" t="s">
        <v>78</v>
      </c>
      <c r="E18" s="32">
        <v>36.45</v>
      </c>
      <c r="F18" s="112">
        <f t="shared" si="0"/>
        <v>2.240591638361337</v>
      </c>
      <c r="G18" s="33">
        <v>25</v>
      </c>
      <c r="H18" s="34" t="s">
        <v>238</v>
      </c>
      <c r="I18" s="33"/>
      <c r="J18" s="35" t="s">
        <v>210</v>
      </c>
      <c r="K18" s="33"/>
      <c r="L18" s="34" t="s">
        <v>210</v>
      </c>
      <c r="M18" s="33">
        <v>30</v>
      </c>
      <c r="N18" s="82" t="s">
        <v>238</v>
      </c>
      <c r="O18" s="33">
        <v>33</v>
      </c>
      <c r="P18" s="35" t="s">
        <v>238</v>
      </c>
      <c r="Q18" s="33">
        <v>34</v>
      </c>
      <c r="R18" s="35" t="s">
        <v>210</v>
      </c>
      <c r="S18" s="31">
        <f t="shared" si="1"/>
        <v>25</v>
      </c>
      <c r="T18" s="31">
        <f t="shared" si="2"/>
        <v>33</v>
      </c>
      <c r="U18" s="36">
        <f t="shared" si="3"/>
        <v>58</v>
      </c>
      <c r="V18" s="37">
        <v>1</v>
      </c>
      <c r="W18" s="93">
        <f t="shared" si="4"/>
        <v>129.95431502495754</v>
      </c>
    </row>
    <row r="19" spans="1:23" ht="12.75">
      <c r="A19" s="92">
        <v>21</v>
      </c>
      <c r="B19" s="51" t="s">
        <v>125</v>
      </c>
      <c r="C19" s="48" t="s">
        <v>126</v>
      </c>
      <c r="D19" s="31" t="s">
        <v>227</v>
      </c>
      <c r="E19" s="32">
        <v>21.5</v>
      </c>
      <c r="F19" s="112">
        <f>POWER(10,(0.75194503*(LOG10(E19/175.508)*LOG10(E19/175.508))))</f>
        <v>4.2192149333031015</v>
      </c>
      <c r="G19" s="87">
        <v>5</v>
      </c>
      <c r="H19" s="34" t="s">
        <v>238</v>
      </c>
      <c r="I19" s="33">
        <v>6</v>
      </c>
      <c r="J19" s="35" t="s">
        <v>238</v>
      </c>
      <c r="K19" s="33" t="s">
        <v>210</v>
      </c>
      <c r="L19" s="34" t="s">
        <v>210</v>
      </c>
      <c r="M19" s="33">
        <v>5</v>
      </c>
      <c r="N19" s="82" t="s">
        <v>238</v>
      </c>
      <c r="O19" s="33">
        <v>6</v>
      </c>
      <c r="P19" s="35" t="s">
        <v>238</v>
      </c>
      <c r="Q19" s="33"/>
      <c r="R19" s="35" t="s">
        <v>210</v>
      </c>
      <c r="S19" s="31">
        <f>MAX(IF(H19="x",0,G19),IF(J19="x",0,I19),IF(L19="x",0,K19))</f>
        <v>6</v>
      </c>
      <c r="T19" s="31">
        <f>MAX(IF(N19="x",0,M19),IF(P19="x",0,O19),IF(R19="x",0,Q19))</f>
        <v>6</v>
      </c>
      <c r="U19" s="36">
        <f>S19+T19</f>
        <v>12</v>
      </c>
      <c r="V19" s="37">
        <v>9</v>
      </c>
      <c r="W19" s="93">
        <f>U19*F19</f>
        <v>50.63057919963722</v>
      </c>
    </row>
    <row r="20" spans="1:23" ht="13.5" thickBot="1">
      <c r="A20" s="94">
        <v>2</v>
      </c>
      <c r="B20" s="95" t="s">
        <v>72</v>
      </c>
      <c r="C20" s="135">
        <v>42085</v>
      </c>
      <c r="D20" s="97" t="s">
        <v>227</v>
      </c>
      <c r="E20" s="98">
        <v>31.2</v>
      </c>
      <c r="F20" s="113">
        <f>POWER(10,(0.75194503*(LOG10(E20/175.508)*LOG10(E20/175.508))))</f>
        <v>2.6492907519990903</v>
      </c>
      <c r="G20" s="206">
        <v>19</v>
      </c>
      <c r="H20" s="100" t="s">
        <v>238</v>
      </c>
      <c r="I20" s="99">
        <v>20</v>
      </c>
      <c r="J20" s="101" t="s">
        <v>238</v>
      </c>
      <c r="K20" s="99">
        <v>21</v>
      </c>
      <c r="L20" s="100" t="s">
        <v>238</v>
      </c>
      <c r="M20" s="99">
        <v>23</v>
      </c>
      <c r="N20" s="102" t="s">
        <v>238</v>
      </c>
      <c r="O20" s="99">
        <v>28</v>
      </c>
      <c r="P20" s="101" t="s">
        <v>210</v>
      </c>
      <c r="Q20" s="99">
        <v>28</v>
      </c>
      <c r="R20" s="101" t="s">
        <v>210</v>
      </c>
      <c r="S20" s="97">
        <f>MAX(IF(H20="x",0,G20),IF(J20="x",0,I20),IF(L20="x",0,K20))</f>
        <v>21</v>
      </c>
      <c r="T20" s="97">
        <f>MAX(IF(N20="x",0,M20),IF(P20="x",0,O20),IF(R20="x",0,Q20))</f>
        <v>23</v>
      </c>
      <c r="U20" s="103">
        <f>S20+T20</f>
        <v>44</v>
      </c>
      <c r="V20" s="104">
        <v>6</v>
      </c>
      <c r="W20" s="105">
        <f>U20*F20</f>
        <v>116.56879308795997</v>
      </c>
    </row>
    <row r="22" spans="2:22" ht="12.75">
      <c r="B22" s="43" t="s">
        <v>11</v>
      </c>
      <c r="C22" s="25" t="s">
        <v>32</v>
      </c>
      <c r="D22" s="12"/>
      <c r="E22" s="44" t="s">
        <v>10</v>
      </c>
      <c r="F22" s="114"/>
      <c r="G22" s="25" t="s">
        <v>25</v>
      </c>
      <c r="H22" s="25"/>
      <c r="I22" s="25"/>
      <c r="J22" s="25"/>
      <c r="K22" s="11"/>
      <c r="L22" s="11"/>
      <c r="M22" s="27"/>
      <c r="N22" s="27"/>
      <c r="O22" s="43" t="s">
        <v>9</v>
      </c>
      <c r="P22" s="43"/>
      <c r="Q22" s="43"/>
      <c r="R22" s="43"/>
      <c r="S22" s="88" t="s">
        <v>119</v>
      </c>
      <c r="T22" s="45"/>
      <c r="V22" s="7"/>
    </row>
    <row r="23" spans="2:22" ht="12.75">
      <c r="B23" s="3"/>
      <c r="C23" s="25"/>
      <c r="D23" s="12"/>
      <c r="E23" s="26"/>
      <c r="F23" s="115"/>
      <c r="G23" s="25" t="s">
        <v>23</v>
      </c>
      <c r="H23" s="25"/>
      <c r="I23" s="25"/>
      <c r="J23" s="25"/>
      <c r="K23" s="11"/>
      <c r="L23" s="11"/>
      <c r="M23" s="27"/>
      <c r="N23" s="27"/>
      <c r="O23" s="1" t="s">
        <v>14</v>
      </c>
      <c r="P23" s="1"/>
      <c r="Q23" s="46"/>
      <c r="R23" s="46"/>
      <c r="S23" s="88" t="s">
        <v>76</v>
      </c>
      <c r="V23" s="7"/>
    </row>
    <row r="24" ht="12.75">
      <c r="G24" s="5" t="s">
        <v>26</v>
      </c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spans="1:23" ht="12.75">
      <c r="A35" s="128"/>
      <c r="B35" s="61"/>
      <c r="C35" s="129"/>
      <c r="D35" s="130"/>
      <c r="E35" s="131"/>
      <c r="F35" s="132"/>
      <c r="G35" s="3"/>
      <c r="H35" s="39"/>
      <c r="I35" s="3"/>
      <c r="J35" s="41"/>
      <c r="K35" s="3"/>
      <c r="L35" s="39"/>
      <c r="M35" s="3"/>
      <c r="N35" s="133"/>
      <c r="O35" s="3"/>
      <c r="P35" s="41"/>
      <c r="Q35" s="3"/>
      <c r="R35" s="41"/>
      <c r="S35" s="130"/>
      <c r="T35" s="130"/>
      <c r="U35" s="63"/>
      <c r="V35" s="9"/>
      <c r="W35" s="134"/>
    </row>
    <row r="36" spans="1:18" ht="18">
      <c r="A36" s="269" t="s">
        <v>121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19"/>
    </row>
    <row r="37" spans="1:18" ht="15.75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0"/>
    </row>
    <row r="38" spans="1:18" s="24" customFormat="1" ht="15.75">
      <c r="A38" s="271" t="s">
        <v>122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3"/>
    </row>
    <row r="39" spans="1:18" s="24" customFormat="1" ht="15.75">
      <c r="A39" s="23"/>
      <c r="B39" s="23"/>
      <c r="C39" s="23"/>
      <c r="D39" s="23"/>
      <c r="E39" s="23"/>
      <c r="F39" s="10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2" customFormat="1" ht="15">
      <c r="A40" s="21"/>
      <c r="B40" s="21" t="s">
        <v>178</v>
      </c>
      <c r="C40" s="21"/>
      <c r="D40" s="21"/>
      <c r="E40" s="21"/>
      <c r="F40" s="110" t="s">
        <v>115</v>
      </c>
      <c r="G40" s="21" t="s">
        <v>33</v>
      </c>
      <c r="H40" s="21"/>
      <c r="I40" s="21"/>
      <c r="J40" s="21"/>
      <c r="K40" s="21"/>
      <c r="L40" s="21"/>
      <c r="M40" s="21" t="s">
        <v>177</v>
      </c>
      <c r="N40" s="21"/>
      <c r="O40" s="21"/>
      <c r="P40" s="21"/>
      <c r="Q40" s="21"/>
      <c r="R40" s="21"/>
    </row>
    <row r="41" spans="1:16" ht="12.75">
      <c r="A41" s="1"/>
      <c r="B41" s="10"/>
      <c r="D41" s="5"/>
      <c r="E41" s="13"/>
      <c r="F41" s="111"/>
      <c r="G41" s="6"/>
      <c r="H41" s="4"/>
      <c r="J41" s="2"/>
      <c r="K41" s="2"/>
      <c r="P41" s="7"/>
    </row>
    <row r="42" ht="13.5" thickBot="1"/>
    <row r="43" spans="1:23" ht="12.75">
      <c r="A43" s="284" t="s">
        <v>0</v>
      </c>
      <c r="B43" s="276"/>
      <c r="C43" s="276"/>
      <c r="D43" s="276"/>
      <c r="E43" s="276"/>
      <c r="F43" s="276"/>
      <c r="G43" s="285" t="s">
        <v>1</v>
      </c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106"/>
      <c r="S43" s="275" t="s">
        <v>2</v>
      </c>
      <c r="T43" s="276"/>
      <c r="U43" s="276"/>
      <c r="V43" s="276"/>
      <c r="W43" s="277"/>
    </row>
    <row r="44" spans="1:23" ht="12.75">
      <c r="A44" s="279" t="s">
        <v>15</v>
      </c>
      <c r="B44" s="280" t="s">
        <v>3</v>
      </c>
      <c r="C44" s="280" t="s">
        <v>16</v>
      </c>
      <c r="D44" s="280" t="s">
        <v>4</v>
      </c>
      <c r="E44" s="281" t="s">
        <v>5</v>
      </c>
      <c r="F44" s="282" t="s">
        <v>13</v>
      </c>
      <c r="G44" s="283" t="s">
        <v>6</v>
      </c>
      <c r="H44" s="283"/>
      <c r="I44" s="283"/>
      <c r="J44" s="283"/>
      <c r="K44" s="283"/>
      <c r="L44" s="29"/>
      <c r="M44" s="283" t="s">
        <v>7</v>
      </c>
      <c r="N44" s="283"/>
      <c r="O44" s="283"/>
      <c r="P44" s="283"/>
      <c r="Q44" s="283"/>
      <c r="R44" s="80"/>
      <c r="S44" s="286" t="s">
        <v>40</v>
      </c>
      <c r="T44" s="272" t="s">
        <v>41</v>
      </c>
      <c r="U44" s="272" t="s">
        <v>42</v>
      </c>
      <c r="V44" s="289" t="s">
        <v>12</v>
      </c>
      <c r="W44" s="291" t="s">
        <v>8</v>
      </c>
    </row>
    <row r="45" spans="1:23" ht="12.75">
      <c r="A45" s="279"/>
      <c r="B45" s="280"/>
      <c r="C45" s="280"/>
      <c r="D45" s="280"/>
      <c r="E45" s="281"/>
      <c r="F45" s="282"/>
      <c r="G45" s="28">
        <v>1</v>
      </c>
      <c r="H45" s="29"/>
      <c r="I45" s="28">
        <v>2</v>
      </c>
      <c r="J45" s="29"/>
      <c r="K45" s="28">
        <v>3</v>
      </c>
      <c r="L45" s="29"/>
      <c r="M45" s="28">
        <v>1</v>
      </c>
      <c r="N45" s="29"/>
      <c r="O45" s="28">
        <v>2</v>
      </c>
      <c r="P45" s="29"/>
      <c r="Q45" s="28">
        <v>3</v>
      </c>
      <c r="R45" s="80"/>
      <c r="S45" s="287"/>
      <c r="T45" s="288"/>
      <c r="U45" s="288"/>
      <c r="V45" s="290"/>
      <c r="W45" s="292"/>
    </row>
    <row r="46" spans="1:23" ht="12.75">
      <c r="A46" s="293" t="s">
        <v>174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5"/>
      <c r="T46" s="295"/>
      <c r="U46" s="295"/>
      <c r="V46" s="295"/>
      <c r="W46" s="296"/>
    </row>
    <row r="47" spans="1:23" ht="12.75">
      <c r="A47" s="92">
        <v>43</v>
      </c>
      <c r="B47" s="30" t="s">
        <v>156</v>
      </c>
      <c r="C47" s="50">
        <v>39597</v>
      </c>
      <c r="D47" s="31" t="s">
        <v>20</v>
      </c>
      <c r="E47" s="32">
        <v>62.9</v>
      </c>
      <c r="F47" s="112">
        <f aca="true" t="shared" si="5" ref="F47:F53">POWER(10,(0.75194503*(LOG10(E47/175.508)*LOG10(E47/175.508))))</f>
        <v>1.4103819258296493</v>
      </c>
      <c r="G47" s="87">
        <v>58</v>
      </c>
      <c r="H47" s="34" t="s">
        <v>238</v>
      </c>
      <c r="I47" s="33">
        <v>62</v>
      </c>
      <c r="J47" s="35" t="s">
        <v>238</v>
      </c>
      <c r="K47" s="33">
        <v>64</v>
      </c>
      <c r="L47" s="34" t="s">
        <v>238</v>
      </c>
      <c r="M47" s="33">
        <v>70</v>
      </c>
      <c r="N47" s="82" t="s">
        <v>238</v>
      </c>
      <c r="O47" s="33">
        <v>75</v>
      </c>
      <c r="P47" s="35" t="s">
        <v>238</v>
      </c>
      <c r="Q47" s="33">
        <v>80</v>
      </c>
      <c r="R47" s="35" t="s">
        <v>210</v>
      </c>
      <c r="S47" s="31">
        <f aca="true" t="shared" si="6" ref="S47:S53">MAX(IF(H47="x",0,G47),IF(J47="x",0,I47),IF(L47="x",0,K47))</f>
        <v>64</v>
      </c>
      <c r="T47" s="31">
        <f aca="true" t="shared" si="7" ref="T47:T53">MAX(IF(N47="x",0,M47),IF(P47="x",0,O47),IF(R47="x",0,Q47))</f>
        <v>75</v>
      </c>
      <c r="U47" s="127">
        <f aca="true" t="shared" si="8" ref="U47:U53">S47+T47</f>
        <v>139</v>
      </c>
      <c r="V47" s="339">
        <v>3</v>
      </c>
      <c r="W47" s="93">
        <f aca="true" t="shared" si="9" ref="W47:W53">U47*F47</f>
        <v>196.04308769032124</v>
      </c>
    </row>
    <row r="48" spans="1:23" ht="12.75">
      <c r="A48" s="92">
        <v>38</v>
      </c>
      <c r="B48" s="30" t="s">
        <v>158</v>
      </c>
      <c r="C48" s="50">
        <v>39713</v>
      </c>
      <c r="D48" s="31" t="s">
        <v>36</v>
      </c>
      <c r="E48" s="32">
        <v>103.65</v>
      </c>
      <c r="F48" s="112">
        <f t="shared" si="5"/>
        <v>1.0948106079671935</v>
      </c>
      <c r="G48" s="87">
        <v>70</v>
      </c>
      <c r="H48" s="34" t="s">
        <v>238</v>
      </c>
      <c r="I48" s="33">
        <v>76</v>
      </c>
      <c r="J48" s="35" t="s">
        <v>238</v>
      </c>
      <c r="K48" s="33">
        <v>80</v>
      </c>
      <c r="L48" s="34" t="s">
        <v>238</v>
      </c>
      <c r="M48" s="33">
        <v>95</v>
      </c>
      <c r="N48" s="82" t="s">
        <v>238</v>
      </c>
      <c r="O48" s="33">
        <v>100</v>
      </c>
      <c r="P48" s="35" t="s">
        <v>238</v>
      </c>
      <c r="Q48" s="33">
        <v>105</v>
      </c>
      <c r="R48" s="35" t="s">
        <v>210</v>
      </c>
      <c r="S48" s="31">
        <f t="shared" si="6"/>
        <v>80</v>
      </c>
      <c r="T48" s="31">
        <f t="shared" si="7"/>
        <v>100</v>
      </c>
      <c r="U48" s="127">
        <f t="shared" si="8"/>
        <v>180</v>
      </c>
      <c r="V48" s="334">
        <v>2</v>
      </c>
      <c r="W48" s="93">
        <f t="shared" si="9"/>
        <v>197.06590943409483</v>
      </c>
    </row>
    <row r="49" spans="1:23" ht="12.75">
      <c r="A49" s="92">
        <v>20</v>
      </c>
      <c r="B49" s="51" t="s">
        <v>163</v>
      </c>
      <c r="C49" s="50">
        <v>39878</v>
      </c>
      <c r="D49" s="31" t="s">
        <v>161</v>
      </c>
      <c r="E49" s="32">
        <v>58.95</v>
      </c>
      <c r="F49" s="112">
        <f>POWER(10,(0.75194503*(LOG10(E49/175.508)*LOG10(E49/175.508))))</f>
        <v>1.4750637928375734</v>
      </c>
      <c r="G49" s="87">
        <v>30</v>
      </c>
      <c r="H49" s="34" t="s">
        <v>238</v>
      </c>
      <c r="I49" s="33">
        <v>35</v>
      </c>
      <c r="J49" s="35" t="s">
        <v>238</v>
      </c>
      <c r="K49" s="33">
        <v>38</v>
      </c>
      <c r="L49" s="34" t="s">
        <v>238</v>
      </c>
      <c r="M49" s="33">
        <v>40</v>
      </c>
      <c r="N49" s="82" t="s">
        <v>238</v>
      </c>
      <c r="O49" s="33">
        <v>45</v>
      </c>
      <c r="P49" s="35" t="s">
        <v>238</v>
      </c>
      <c r="Q49" s="33">
        <v>50</v>
      </c>
      <c r="R49" s="35" t="s">
        <v>210</v>
      </c>
      <c r="S49" s="31">
        <f>MAX(IF(H49="x",0,G49),IF(J49="x",0,I49),IF(L49="x",0,K49))</f>
        <v>38</v>
      </c>
      <c r="T49" s="31">
        <f>MAX(IF(N49="x",0,M49),IF(P49="x",0,O49),IF(R49="x",0,Q49))</f>
        <v>45</v>
      </c>
      <c r="U49" s="127">
        <f>S49+T49</f>
        <v>83</v>
      </c>
      <c r="V49" s="37">
        <v>5</v>
      </c>
      <c r="W49" s="93">
        <f>U49*F49</f>
        <v>122.43029480551859</v>
      </c>
    </row>
    <row r="50" spans="1:23" ht="12.75">
      <c r="A50" s="92">
        <v>6</v>
      </c>
      <c r="B50" s="51" t="s">
        <v>69</v>
      </c>
      <c r="C50" s="50">
        <v>39662</v>
      </c>
      <c r="D50" s="31" t="s">
        <v>70</v>
      </c>
      <c r="E50" s="32">
        <v>60.65</v>
      </c>
      <c r="F50" s="112">
        <f t="shared" si="5"/>
        <v>1.4458639364987538</v>
      </c>
      <c r="G50" s="87">
        <v>73</v>
      </c>
      <c r="H50" s="34" t="s">
        <v>238</v>
      </c>
      <c r="I50" s="33">
        <v>77</v>
      </c>
      <c r="J50" s="35" t="s">
        <v>238</v>
      </c>
      <c r="K50" s="245">
        <v>79</v>
      </c>
      <c r="L50" s="34" t="s">
        <v>240</v>
      </c>
      <c r="M50" s="33">
        <v>85</v>
      </c>
      <c r="N50" s="82" t="s">
        <v>238</v>
      </c>
      <c r="O50" s="33">
        <v>90</v>
      </c>
      <c r="P50" s="35" t="s">
        <v>238</v>
      </c>
      <c r="Q50" s="243">
        <v>91</v>
      </c>
      <c r="R50" s="35" t="s">
        <v>240</v>
      </c>
      <c r="S50" s="31">
        <f t="shared" si="6"/>
        <v>79</v>
      </c>
      <c r="T50" s="31">
        <f t="shared" si="7"/>
        <v>91</v>
      </c>
      <c r="U50" s="244">
        <f t="shared" si="8"/>
        <v>170</v>
      </c>
      <c r="V50" s="37">
        <v>1</v>
      </c>
      <c r="W50" s="93">
        <f t="shared" si="9"/>
        <v>245.79686920478815</v>
      </c>
    </row>
    <row r="51" spans="1:23" ht="12.75">
      <c r="A51" s="92">
        <v>62</v>
      </c>
      <c r="B51" s="51" t="s">
        <v>57</v>
      </c>
      <c r="C51" s="50" t="s">
        <v>71</v>
      </c>
      <c r="D51" s="31" t="s">
        <v>53</v>
      </c>
      <c r="E51" s="32">
        <v>57.85</v>
      </c>
      <c r="F51" s="112">
        <f t="shared" si="5"/>
        <v>1.4951687265240523</v>
      </c>
      <c r="G51" s="87">
        <v>55</v>
      </c>
      <c r="H51" s="34" t="s">
        <v>238</v>
      </c>
      <c r="I51" s="33">
        <v>58</v>
      </c>
      <c r="J51" s="35" t="s">
        <v>238</v>
      </c>
      <c r="K51" s="33">
        <v>60</v>
      </c>
      <c r="L51" s="34" t="s">
        <v>210</v>
      </c>
      <c r="M51" s="33">
        <v>66</v>
      </c>
      <c r="N51" s="82" t="s">
        <v>238</v>
      </c>
      <c r="O51" s="33">
        <v>70</v>
      </c>
      <c r="P51" s="35" t="s">
        <v>210</v>
      </c>
      <c r="Q51" s="33">
        <v>71</v>
      </c>
      <c r="R51" s="35" t="s">
        <v>210</v>
      </c>
      <c r="S51" s="31">
        <f t="shared" si="6"/>
        <v>58</v>
      </c>
      <c r="T51" s="31">
        <f t="shared" si="7"/>
        <v>66</v>
      </c>
      <c r="U51" s="127">
        <f t="shared" si="8"/>
        <v>124</v>
      </c>
      <c r="V51" s="37">
        <v>4</v>
      </c>
      <c r="W51" s="93">
        <f t="shared" si="9"/>
        <v>185.4009220889825</v>
      </c>
    </row>
    <row r="52" spans="1:23" ht="12.75">
      <c r="A52" s="92">
        <v>33</v>
      </c>
      <c r="B52" s="30" t="s">
        <v>136</v>
      </c>
      <c r="C52" s="81">
        <v>39982</v>
      </c>
      <c r="D52" s="31" t="s">
        <v>21</v>
      </c>
      <c r="E52" s="32">
        <v>69.9</v>
      </c>
      <c r="F52" s="112">
        <f t="shared" si="5"/>
        <v>1.3188724417973403</v>
      </c>
      <c r="G52" s="87">
        <v>35</v>
      </c>
      <c r="H52" s="34" t="s">
        <v>238</v>
      </c>
      <c r="I52" s="33">
        <v>38</v>
      </c>
      <c r="J52" s="35" t="s">
        <v>238</v>
      </c>
      <c r="K52" s="33">
        <v>40</v>
      </c>
      <c r="L52" s="34" t="s">
        <v>210</v>
      </c>
      <c r="M52" s="33">
        <v>43</v>
      </c>
      <c r="N52" s="82" t="s">
        <v>210</v>
      </c>
      <c r="O52" s="33">
        <v>43</v>
      </c>
      <c r="P52" s="35" t="s">
        <v>238</v>
      </c>
      <c r="Q52" s="33">
        <v>47</v>
      </c>
      <c r="R52" s="35" t="s">
        <v>238</v>
      </c>
      <c r="S52" s="31">
        <f t="shared" si="6"/>
        <v>38</v>
      </c>
      <c r="T52" s="31">
        <f t="shared" si="7"/>
        <v>47</v>
      </c>
      <c r="U52" s="127">
        <f t="shared" si="8"/>
        <v>85</v>
      </c>
      <c r="V52" s="37">
        <v>6</v>
      </c>
      <c r="W52" s="93">
        <f t="shared" si="9"/>
        <v>112.10415755277393</v>
      </c>
    </row>
    <row r="53" spans="1:23" ht="13.5" thickBot="1">
      <c r="A53" s="94">
        <v>55</v>
      </c>
      <c r="B53" s="107" t="s">
        <v>134</v>
      </c>
      <c r="C53" s="126">
        <v>39926</v>
      </c>
      <c r="D53" s="97" t="s">
        <v>131</v>
      </c>
      <c r="E53" s="98">
        <v>74.4</v>
      </c>
      <c r="F53" s="113">
        <f t="shared" si="5"/>
        <v>1.2719281661159498</v>
      </c>
      <c r="G53" s="206">
        <v>20</v>
      </c>
      <c r="H53" s="100" t="s">
        <v>238</v>
      </c>
      <c r="I53" s="99">
        <v>25</v>
      </c>
      <c r="J53" s="101" t="s">
        <v>238</v>
      </c>
      <c r="K53" s="99">
        <v>30</v>
      </c>
      <c r="L53" s="100" t="s">
        <v>238</v>
      </c>
      <c r="M53" s="99">
        <v>40</v>
      </c>
      <c r="N53" s="102" t="s">
        <v>238</v>
      </c>
      <c r="O53" s="99">
        <v>45</v>
      </c>
      <c r="P53" s="101" t="s">
        <v>238</v>
      </c>
      <c r="Q53" s="99">
        <v>47</v>
      </c>
      <c r="R53" s="101" t="s">
        <v>238</v>
      </c>
      <c r="S53" s="97">
        <f t="shared" si="6"/>
        <v>30</v>
      </c>
      <c r="T53" s="97">
        <f t="shared" si="7"/>
        <v>47</v>
      </c>
      <c r="U53" s="249">
        <f t="shared" si="8"/>
        <v>77</v>
      </c>
      <c r="V53" s="104">
        <v>7</v>
      </c>
      <c r="W53" s="105">
        <f t="shared" si="9"/>
        <v>97.93846879092814</v>
      </c>
    </row>
    <row r="54" spans="1:23" s="187" customFormat="1" ht="12.75">
      <c r="A54" s="3"/>
      <c r="B54" s="61"/>
      <c r="C54" s="62"/>
      <c r="D54" s="39"/>
      <c r="E54" s="40"/>
      <c r="F54" s="119"/>
      <c r="G54" s="3"/>
      <c r="H54" s="39"/>
      <c r="I54" s="3"/>
      <c r="J54" s="41"/>
      <c r="K54" s="3"/>
      <c r="L54" s="39"/>
      <c r="M54" s="3"/>
      <c r="N54" s="133"/>
      <c r="O54" s="3"/>
      <c r="P54" s="41"/>
      <c r="Q54" s="3"/>
      <c r="R54" s="41"/>
      <c r="S54" s="39"/>
      <c r="T54" s="39"/>
      <c r="U54" s="63"/>
      <c r="V54" s="9"/>
      <c r="W54" s="42"/>
    </row>
    <row r="55" spans="1:23" s="187" customFormat="1" ht="12.75">
      <c r="A55" s="3"/>
      <c r="B55" s="61"/>
      <c r="C55" s="62"/>
      <c r="D55" s="39"/>
      <c r="E55" s="40"/>
      <c r="F55" s="119"/>
      <c r="G55" s="3"/>
      <c r="H55" s="39"/>
      <c r="I55" s="3"/>
      <c r="J55" s="41"/>
      <c r="K55" s="3"/>
      <c r="L55" s="39"/>
      <c r="M55" s="3"/>
      <c r="N55" s="133"/>
      <c r="O55" s="3"/>
      <c r="P55" s="41"/>
      <c r="Q55" s="3"/>
      <c r="R55" s="41"/>
      <c r="S55" s="39"/>
      <c r="T55" s="39"/>
      <c r="U55" s="63"/>
      <c r="V55" s="9"/>
      <c r="W55" s="42"/>
    </row>
    <row r="56" spans="2:22" ht="12.75">
      <c r="B56" s="43" t="s">
        <v>11</v>
      </c>
      <c r="C56" s="25" t="s">
        <v>32</v>
      </c>
      <c r="D56" s="12"/>
      <c r="E56" s="44" t="s">
        <v>10</v>
      </c>
      <c r="F56" s="114"/>
      <c r="G56" s="25" t="s">
        <v>25</v>
      </c>
      <c r="H56" s="25"/>
      <c r="I56" s="25"/>
      <c r="J56" s="25"/>
      <c r="K56" s="11"/>
      <c r="L56" s="11"/>
      <c r="M56" s="27"/>
      <c r="N56" s="27"/>
      <c r="O56" s="43" t="s">
        <v>9</v>
      </c>
      <c r="P56" s="43"/>
      <c r="Q56" s="43"/>
      <c r="R56" s="43"/>
      <c r="S56" s="88" t="s">
        <v>119</v>
      </c>
      <c r="T56" s="45"/>
      <c r="V56" s="7"/>
    </row>
    <row r="57" spans="2:22" ht="12.75">
      <c r="B57" s="3"/>
      <c r="C57" s="25"/>
      <c r="D57" s="12"/>
      <c r="E57" s="26"/>
      <c r="F57" s="115"/>
      <c r="G57" s="25" t="s">
        <v>26</v>
      </c>
      <c r="H57" s="25"/>
      <c r="I57" s="25"/>
      <c r="J57" s="25"/>
      <c r="K57" s="11"/>
      <c r="L57" s="11"/>
      <c r="M57" s="27"/>
      <c r="N57" s="27"/>
      <c r="O57" s="1" t="s">
        <v>14</v>
      </c>
      <c r="P57" s="1"/>
      <c r="Q57" s="46"/>
      <c r="R57" s="46"/>
      <c r="S57" s="88" t="s">
        <v>30</v>
      </c>
      <c r="V57" s="7"/>
    </row>
    <row r="58" ht="12.75">
      <c r="G58" s="5" t="s">
        <v>23</v>
      </c>
    </row>
    <row r="59" spans="1:23" ht="12.75">
      <c r="A59" s="3"/>
      <c r="B59" s="3"/>
      <c r="C59" s="3"/>
      <c r="D59" s="39"/>
      <c r="E59" s="40"/>
      <c r="F59" s="119"/>
      <c r="G59" s="3"/>
      <c r="H59" s="3"/>
      <c r="I59" s="41"/>
      <c r="J59" s="41"/>
      <c r="K59" s="39"/>
      <c r="L59" s="39"/>
      <c r="M59" s="3"/>
      <c r="N59" s="3"/>
      <c r="O59" s="41"/>
      <c r="P59" s="41"/>
      <c r="Q59" s="41"/>
      <c r="R59" s="41"/>
      <c r="S59" s="39"/>
      <c r="T59" s="39"/>
      <c r="U59" s="39"/>
      <c r="V59" s="9"/>
      <c r="W59" s="42"/>
    </row>
    <row r="60" spans="1:23" ht="12.75">
      <c r="A60" s="3"/>
      <c r="B60" s="133" t="s">
        <v>241</v>
      </c>
      <c r="C60" s="3"/>
      <c r="D60" s="39"/>
      <c r="E60" s="40"/>
      <c r="F60" s="119"/>
      <c r="G60" s="3"/>
      <c r="H60" s="3"/>
      <c r="I60" s="41"/>
      <c r="J60" s="41"/>
      <c r="K60" s="39"/>
      <c r="L60" s="39"/>
      <c r="M60" s="3"/>
      <c r="N60" s="3"/>
      <c r="O60" s="41"/>
      <c r="P60" s="41"/>
      <c r="Q60" s="41"/>
      <c r="R60" s="41"/>
      <c r="S60" s="39"/>
      <c r="T60" s="39"/>
      <c r="U60" s="39"/>
      <c r="V60" s="9"/>
      <c r="W60" s="42"/>
    </row>
    <row r="61" spans="1:23" ht="12.75">
      <c r="A61" s="3"/>
      <c r="B61" s="133" t="s">
        <v>242</v>
      </c>
      <c r="C61" s="133" t="s">
        <v>243</v>
      </c>
      <c r="D61" s="39" t="s">
        <v>244</v>
      </c>
      <c r="E61" s="40" t="s">
        <v>245</v>
      </c>
      <c r="F61" s="119" t="s">
        <v>246</v>
      </c>
      <c r="G61" s="133" t="s">
        <v>247</v>
      </c>
      <c r="H61" s="3"/>
      <c r="I61" s="41" t="s">
        <v>248</v>
      </c>
      <c r="J61" s="41"/>
      <c r="K61" s="39" t="s">
        <v>249</v>
      </c>
      <c r="L61" s="39"/>
      <c r="M61" s="133" t="s">
        <v>250</v>
      </c>
      <c r="N61" s="3"/>
      <c r="O61" s="41"/>
      <c r="P61" s="41"/>
      <c r="Q61" s="41">
        <v>4</v>
      </c>
      <c r="R61" s="41"/>
      <c r="S61" s="39"/>
      <c r="T61" s="39"/>
      <c r="U61" s="39"/>
      <c r="V61" s="9"/>
      <c r="W61" s="42"/>
    </row>
    <row r="62" spans="1:23" ht="12.75">
      <c r="A62" s="3"/>
      <c r="B62" s="3"/>
      <c r="C62" s="3"/>
      <c r="D62" s="39"/>
      <c r="E62" s="40"/>
      <c r="F62" s="119"/>
      <c r="G62" s="3"/>
      <c r="H62" s="3"/>
      <c r="I62" s="41"/>
      <c r="J62" s="41"/>
      <c r="K62" s="39"/>
      <c r="L62" s="39"/>
      <c r="M62" s="3"/>
      <c r="N62" s="3"/>
      <c r="O62" s="41"/>
      <c r="P62" s="41"/>
      <c r="Q62" s="41"/>
      <c r="R62" s="41"/>
      <c r="S62" s="39"/>
      <c r="T62" s="39"/>
      <c r="U62" s="39"/>
      <c r="V62" s="9"/>
      <c r="W62" s="42"/>
    </row>
    <row r="63" spans="1:23" ht="12.75">
      <c r="A63" s="3"/>
      <c r="B63" s="3"/>
      <c r="C63" s="3"/>
      <c r="D63" s="39"/>
      <c r="E63" s="40"/>
      <c r="F63" s="119"/>
      <c r="G63" s="3"/>
      <c r="H63" s="3"/>
      <c r="I63" s="41"/>
      <c r="J63" s="41"/>
      <c r="K63" s="39"/>
      <c r="L63" s="39"/>
      <c r="M63" s="3"/>
      <c r="N63" s="3"/>
      <c r="O63" s="41"/>
      <c r="P63" s="41"/>
      <c r="Q63" s="41"/>
      <c r="R63" s="41"/>
      <c r="S63" s="39"/>
      <c r="T63" s="39"/>
      <c r="U63" s="39"/>
      <c r="V63" s="9"/>
      <c r="W63" s="42"/>
    </row>
    <row r="64" spans="1:23" ht="12.75">
      <c r="A64" s="3"/>
      <c r="B64" s="3"/>
      <c r="C64" s="3"/>
      <c r="D64" s="39"/>
      <c r="E64" s="40"/>
      <c r="F64" s="119"/>
      <c r="G64" s="3"/>
      <c r="H64" s="3"/>
      <c r="I64" s="41"/>
      <c r="J64" s="41"/>
      <c r="K64" s="39"/>
      <c r="L64" s="39"/>
      <c r="M64" s="3"/>
      <c r="N64" s="3"/>
      <c r="O64" s="41"/>
      <c r="P64" s="41"/>
      <c r="Q64" s="41"/>
      <c r="R64" s="41"/>
      <c r="S64" s="39"/>
      <c r="T64" s="39"/>
      <c r="U64" s="39"/>
      <c r="V64" s="9"/>
      <c r="W64" s="42"/>
    </row>
    <row r="65" spans="1:23" ht="12.75">
      <c r="A65" s="3"/>
      <c r="B65" s="3"/>
      <c r="C65" s="3"/>
      <c r="D65" s="39"/>
      <c r="E65" s="40"/>
      <c r="F65" s="119"/>
      <c r="G65" s="3"/>
      <c r="H65" s="3"/>
      <c r="I65" s="41"/>
      <c r="J65" s="41"/>
      <c r="K65" s="39"/>
      <c r="L65" s="39"/>
      <c r="M65" s="3"/>
      <c r="N65" s="3"/>
      <c r="O65" s="41"/>
      <c r="P65" s="41"/>
      <c r="Q65" s="41"/>
      <c r="R65" s="41"/>
      <c r="S65" s="39"/>
      <c r="T65" s="39"/>
      <c r="U65" s="39"/>
      <c r="V65" s="9"/>
      <c r="W65" s="42"/>
    </row>
    <row r="66" spans="1:23" ht="12.75">
      <c r="A66" s="3"/>
      <c r="B66" s="3"/>
      <c r="C66" s="3"/>
      <c r="D66" s="39"/>
      <c r="E66" s="40"/>
      <c r="F66" s="119"/>
      <c r="G66" s="3"/>
      <c r="H66" s="3"/>
      <c r="I66" s="41"/>
      <c r="J66" s="41"/>
      <c r="K66" s="39"/>
      <c r="L66" s="39"/>
      <c r="M66" s="3"/>
      <c r="N66" s="3"/>
      <c r="O66" s="41"/>
      <c r="P66" s="41"/>
      <c r="Q66" s="41"/>
      <c r="R66" s="41"/>
      <c r="S66" s="39"/>
      <c r="T66" s="39"/>
      <c r="U66" s="39"/>
      <c r="V66" s="9"/>
      <c r="W66" s="42"/>
    </row>
    <row r="67" spans="1:23" ht="12.75">
      <c r="A67" s="3"/>
      <c r="B67" s="3"/>
      <c r="C67" s="3"/>
      <c r="D67" s="39"/>
      <c r="E67" s="40"/>
      <c r="F67" s="119"/>
      <c r="G67" s="3"/>
      <c r="H67" s="3"/>
      <c r="I67" s="41"/>
      <c r="J67" s="41"/>
      <c r="K67" s="39"/>
      <c r="L67" s="39"/>
      <c r="M67" s="3"/>
      <c r="N67" s="3"/>
      <c r="O67" s="41"/>
      <c r="P67" s="41"/>
      <c r="Q67" s="41"/>
      <c r="R67" s="41"/>
      <c r="S67" s="39"/>
      <c r="T67" s="39"/>
      <c r="U67" s="39"/>
      <c r="V67" s="9"/>
      <c r="W67" s="42"/>
    </row>
    <row r="68" spans="1:23" ht="12.75">
      <c r="A68" s="3"/>
      <c r="B68" s="3"/>
      <c r="C68" s="3"/>
      <c r="D68" s="39"/>
      <c r="E68" s="40"/>
      <c r="F68" s="119"/>
      <c r="G68" s="3"/>
      <c r="H68" s="3"/>
      <c r="I68" s="41"/>
      <c r="J68" s="41"/>
      <c r="K68" s="39"/>
      <c r="L68" s="39"/>
      <c r="M68" s="3"/>
      <c r="N68" s="3"/>
      <c r="O68" s="41"/>
      <c r="P68" s="41"/>
      <c r="Q68" s="41"/>
      <c r="R68" s="41"/>
      <c r="S68" s="39"/>
      <c r="T68" s="39"/>
      <c r="U68" s="39"/>
      <c r="V68" s="9"/>
      <c r="W68" s="42"/>
    </row>
    <row r="69" spans="1:23" ht="12.75">
      <c r="A69" s="3"/>
      <c r="B69" s="3"/>
      <c r="C69" s="3"/>
      <c r="D69" s="39"/>
      <c r="E69" s="40"/>
      <c r="F69" s="119"/>
      <c r="G69" s="3"/>
      <c r="H69" s="3"/>
      <c r="I69" s="41"/>
      <c r="J69" s="41"/>
      <c r="K69" s="39"/>
      <c r="L69" s="39"/>
      <c r="M69" s="3"/>
      <c r="N69" s="3"/>
      <c r="O69" s="41"/>
      <c r="P69" s="41"/>
      <c r="Q69" s="41"/>
      <c r="R69" s="41"/>
      <c r="S69" s="39"/>
      <c r="T69" s="39"/>
      <c r="U69" s="39"/>
      <c r="V69" s="9"/>
      <c r="W69" s="42"/>
    </row>
    <row r="70" spans="1:23" ht="12.75">
      <c r="A70" s="3"/>
      <c r="B70" s="3"/>
      <c r="C70" s="3"/>
      <c r="D70" s="39"/>
      <c r="E70" s="40"/>
      <c r="F70" s="119"/>
      <c r="G70" s="3"/>
      <c r="H70" s="3"/>
      <c r="I70" s="41"/>
      <c r="J70" s="41"/>
      <c r="K70" s="39"/>
      <c r="L70" s="39"/>
      <c r="M70" s="3"/>
      <c r="N70" s="3"/>
      <c r="O70" s="41"/>
      <c r="P70" s="41"/>
      <c r="Q70" s="41"/>
      <c r="R70" s="41"/>
      <c r="S70" s="39"/>
      <c r="T70" s="39"/>
      <c r="U70" s="39"/>
      <c r="V70" s="9"/>
      <c r="W70" s="42"/>
    </row>
    <row r="71" spans="5:16" ht="12.75">
      <c r="E71" s="14"/>
      <c r="P71" s="7"/>
    </row>
    <row r="72" spans="1:18" ht="18">
      <c r="A72" s="269" t="s">
        <v>121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19"/>
    </row>
    <row r="73" spans="1:18" ht="15.75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0"/>
    </row>
    <row r="74" spans="1:18" s="24" customFormat="1" ht="15.75">
      <c r="A74" s="271" t="s">
        <v>122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3"/>
    </row>
    <row r="75" spans="1:18" s="24" customFormat="1" ht="15.75">
      <c r="A75" s="23"/>
      <c r="B75" s="23"/>
      <c r="C75" s="23"/>
      <c r="D75" s="23"/>
      <c r="E75" s="23"/>
      <c r="F75" s="109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s="22" customFormat="1" ht="15">
      <c r="A76" s="21"/>
      <c r="B76" s="21" t="s">
        <v>180</v>
      </c>
      <c r="C76" s="21"/>
      <c r="D76" s="21"/>
      <c r="E76" s="21"/>
      <c r="F76" s="110" t="s">
        <v>175</v>
      </c>
      <c r="G76" s="21" t="s">
        <v>118</v>
      </c>
      <c r="H76" s="21"/>
      <c r="I76" s="21"/>
      <c r="J76" s="21"/>
      <c r="K76" s="21"/>
      <c r="L76" s="21" t="s">
        <v>179</v>
      </c>
      <c r="M76" s="21"/>
      <c r="N76" s="21"/>
      <c r="O76" s="21"/>
      <c r="P76" s="21"/>
      <c r="Q76" s="21"/>
      <c r="R76" s="21"/>
    </row>
    <row r="77" spans="1:16" ht="13.5" thickBot="1">
      <c r="A77" s="1"/>
      <c r="B77" s="10"/>
      <c r="D77" s="5"/>
      <c r="E77" s="13"/>
      <c r="F77" s="111"/>
      <c r="G77" s="6"/>
      <c r="H77" s="4"/>
      <c r="J77" s="2"/>
      <c r="K77" s="2"/>
      <c r="P77" s="7"/>
    </row>
    <row r="78" spans="1:23" ht="12.75">
      <c r="A78" s="266" t="s">
        <v>34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8"/>
    </row>
    <row r="79" spans="1:23" ht="12.75">
      <c r="A79" s="92">
        <v>25</v>
      </c>
      <c r="B79" s="51" t="s">
        <v>27</v>
      </c>
      <c r="C79" s="48">
        <v>40442</v>
      </c>
      <c r="D79" s="31" t="s">
        <v>20</v>
      </c>
      <c r="E79" s="32">
        <v>37.1</v>
      </c>
      <c r="F79" s="112">
        <f aca="true" t="shared" si="10" ref="F79:F85">POWER(10,(0.75194503*(LOG10(E79/175.508)*LOG10(E79/175.508))))</f>
        <v>2.2005275076168798</v>
      </c>
      <c r="G79" s="87">
        <v>38</v>
      </c>
      <c r="H79" s="34" t="s">
        <v>238</v>
      </c>
      <c r="I79" s="33">
        <v>40</v>
      </c>
      <c r="J79" s="35" t="s">
        <v>210</v>
      </c>
      <c r="K79" s="33">
        <v>40</v>
      </c>
      <c r="L79" s="34" t="s">
        <v>238</v>
      </c>
      <c r="M79" s="33">
        <v>48</v>
      </c>
      <c r="N79" s="82" t="s">
        <v>238</v>
      </c>
      <c r="O79" s="33">
        <v>51</v>
      </c>
      <c r="P79" s="35" t="s">
        <v>210</v>
      </c>
      <c r="Q79" s="33">
        <v>51</v>
      </c>
      <c r="R79" s="35" t="s">
        <v>238</v>
      </c>
      <c r="S79" s="31">
        <f aca="true" t="shared" si="11" ref="S79:S85">MAX(IF(H79="x",0,G79),IF(J79="x",0,I79),IF(L79="x",0,K79))</f>
        <v>40</v>
      </c>
      <c r="T79" s="31">
        <f aca="true" t="shared" si="12" ref="T79:T85">MAX(IF(N79="x",0,M79),IF(P79="x",0,O79),IF(R79="x",0,Q79))</f>
        <v>51</v>
      </c>
      <c r="U79" s="36">
        <f aca="true" t="shared" si="13" ref="U79:U85">S79+T79</f>
        <v>91</v>
      </c>
      <c r="V79" s="330">
        <v>1</v>
      </c>
      <c r="W79" s="93">
        <f aca="true" t="shared" si="14" ref="W79:W85">U79*F79</f>
        <v>200.24800319313607</v>
      </c>
    </row>
    <row r="80" spans="1:23" ht="12.75">
      <c r="A80" s="92">
        <v>47</v>
      </c>
      <c r="B80" s="30" t="s">
        <v>73</v>
      </c>
      <c r="C80" s="141">
        <v>40768</v>
      </c>
      <c r="D80" s="31" t="s">
        <v>227</v>
      </c>
      <c r="E80" s="32">
        <v>47.55</v>
      </c>
      <c r="F80" s="112">
        <f t="shared" si="10"/>
        <v>1.7452872039301275</v>
      </c>
      <c r="G80" s="87">
        <v>42</v>
      </c>
      <c r="H80" s="34" t="s">
        <v>210</v>
      </c>
      <c r="I80" s="33">
        <v>42</v>
      </c>
      <c r="J80" s="35" t="s">
        <v>238</v>
      </c>
      <c r="K80" s="33">
        <v>45</v>
      </c>
      <c r="L80" s="34" t="s">
        <v>210</v>
      </c>
      <c r="M80" s="33">
        <v>52</v>
      </c>
      <c r="N80" s="82" t="s">
        <v>238</v>
      </c>
      <c r="O80" s="33">
        <v>55</v>
      </c>
      <c r="P80" s="35" t="s">
        <v>238</v>
      </c>
      <c r="Q80" s="33">
        <v>58</v>
      </c>
      <c r="R80" s="35" t="s">
        <v>210</v>
      </c>
      <c r="S80" s="31">
        <f t="shared" si="11"/>
        <v>42</v>
      </c>
      <c r="T80" s="31">
        <f t="shared" si="12"/>
        <v>55</v>
      </c>
      <c r="U80" s="36">
        <f t="shared" si="13"/>
        <v>97</v>
      </c>
      <c r="V80" s="339">
        <v>3</v>
      </c>
      <c r="W80" s="93">
        <f t="shared" si="14"/>
        <v>169.29285878122238</v>
      </c>
    </row>
    <row r="81" spans="1:23" ht="12.75">
      <c r="A81" s="92">
        <v>34</v>
      </c>
      <c r="B81" s="51" t="s">
        <v>137</v>
      </c>
      <c r="C81" s="48">
        <v>40271</v>
      </c>
      <c r="D81" s="31" t="s">
        <v>21</v>
      </c>
      <c r="E81" s="32">
        <v>88.2</v>
      </c>
      <c r="F81" s="112">
        <f t="shared" si="10"/>
        <v>1.1672058809303674</v>
      </c>
      <c r="G81" s="87">
        <v>40</v>
      </c>
      <c r="H81" s="34" t="s">
        <v>238</v>
      </c>
      <c r="I81" s="33">
        <v>45</v>
      </c>
      <c r="J81" s="35" t="s">
        <v>238</v>
      </c>
      <c r="K81" s="33">
        <v>48</v>
      </c>
      <c r="L81" s="34" t="s">
        <v>238</v>
      </c>
      <c r="M81" s="33">
        <v>51</v>
      </c>
      <c r="N81" s="82" t="s">
        <v>238</v>
      </c>
      <c r="O81" s="33">
        <v>56</v>
      </c>
      <c r="P81" s="35" t="s">
        <v>238</v>
      </c>
      <c r="Q81" s="33">
        <v>60</v>
      </c>
      <c r="R81" s="35" t="s">
        <v>238</v>
      </c>
      <c r="S81" s="31">
        <f t="shared" si="11"/>
        <v>48</v>
      </c>
      <c r="T81" s="31">
        <f t="shared" si="12"/>
        <v>60</v>
      </c>
      <c r="U81" s="36">
        <f t="shared" si="13"/>
        <v>108</v>
      </c>
      <c r="V81" s="37">
        <v>5</v>
      </c>
      <c r="W81" s="93">
        <f t="shared" si="14"/>
        <v>126.05823514047968</v>
      </c>
    </row>
    <row r="82" spans="1:23" ht="12.75">
      <c r="A82" s="92">
        <v>15</v>
      </c>
      <c r="B82" s="51" t="s">
        <v>138</v>
      </c>
      <c r="C82" s="48">
        <v>40572</v>
      </c>
      <c r="D82" s="31" t="s">
        <v>21</v>
      </c>
      <c r="E82" s="32">
        <v>74.85</v>
      </c>
      <c r="F82" s="112">
        <f t="shared" si="10"/>
        <v>1.2676511994282436</v>
      </c>
      <c r="G82" s="87">
        <v>32</v>
      </c>
      <c r="H82" s="34" t="s">
        <v>210</v>
      </c>
      <c r="I82" s="33">
        <v>32</v>
      </c>
      <c r="J82" s="35" t="s">
        <v>238</v>
      </c>
      <c r="K82" s="33">
        <v>35</v>
      </c>
      <c r="L82" s="34" t="s">
        <v>238</v>
      </c>
      <c r="M82" s="33">
        <v>41</v>
      </c>
      <c r="N82" s="82" t="s">
        <v>238</v>
      </c>
      <c r="O82" s="33">
        <v>43</v>
      </c>
      <c r="P82" s="35" t="s">
        <v>238</v>
      </c>
      <c r="Q82" s="33">
        <v>45</v>
      </c>
      <c r="R82" s="35" t="s">
        <v>238</v>
      </c>
      <c r="S82" s="31">
        <f t="shared" si="11"/>
        <v>35</v>
      </c>
      <c r="T82" s="31">
        <f t="shared" si="12"/>
        <v>45</v>
      </c>
      <c r="U82" s="36">
        <f t="shared" si="13"/>
        <v>80</v>
      </c>
      <c r="V82" s="37">
        <v>7</v>
      </c>
      <c r="W82" s="93">
        <f t="shared" si="14"/>
        <v>101.41209595425948</v>
      </c>
    </row>
    <row r="83" spans="1:23" ht="12.75">
      <c r="A83" s="92">
        <v>38</v>
      </c>
      <c r="B83" s="51" t="s">
        <v>145</v>
      </c>
      <c r="C83" s="48">
        <v>40441</v>
      </c>
      <c r="D83" s="31" t="s">
        <v>146</v>
      </c>
      <c r="E83" s="32">
        <v>37.7</v>
      </c>
      <c r="F83" s="112">
        <f t="shared" si="10"/>
        <v>2.1651664217792583</v>
      </c>
      <c r="G83" s="87">
        <v>20</v>
      </c>
      <c r="H83" s="34" t="s">
        <v>238</v>
      </c>
      <c r="I83" s="33">
        <v>22</v>
      </c>
      <c r="J83" s="35" t="s">
        <v>210</v>
      </c>
      <c r="K83" s="33">
        <v>22</v>
      </c>
      <c r="L83" s="34" t="s">
        <v>238</v>
      </c>
      <c r="M83" s="33">
        <v>28</v>
      </c>
      <c r="N83" s="82" t="s">
        <v>238</v>
      </c>
      <c r="O83" s="33">
        <v>31</v>
      </c>
      <c r="P83" s="35" t="s">
        <v>210</v>
      </c>
      <c r="Q83" s="33">
        <v>31</v>
      </c>
      <c r="R83" s="35" t="s">
        <v>238</v>
      </c>
      <c r="S83" s="31">
        <f t="shared" si="11"/>
        <v>22</v>
      </c>
      <c r="T83" s="31">
        <f t="shared" si="12"/>
        <v>31</v>
      </c>
      <c r="U83" s="36">
        <f t="shared" si="13"/>
        <v>53</v>
      </c>
      <c r="V83" s="37">
        <v>6</v>
      </c>
      <c r="W83" s="93">
        <f t="shared" si="14"/>
        <v>114.75382035430069</v>
      </c>
    </row>
    <row r="84" spans="1:23" ht="12.75">
      <c r="A84" s="92">
        <v>28</v>
      </c>
      <c r="B84" s="51" t="s">
        <v>167</v>
      </c>
      <c r="C84" s="141">
        <v>40238</v>
      </c>
      <c r="D84" s="31" t="s">
        <v>61</v>
      </c>
      <c r="E84" s="32">
        <v>89.15</v>
      </c>
      <c r="F84" s="112">
        <f t="shared" si="10"/>
        <v>1.1616432437010942</v>
      </c>
      <c r="G84" s="87">
        <v>55</v>
      </c>
      <c r="H84" s="34" t="s">
        <v>238</v>
      </c>
      <c r="I84" s="33">
        <v>58</v>
      </c>
      <c r="J84" s="35" t="s">
        <v>238</v>
      </c>
      <c r="K84" s="33">
        <v>60</v>
      </c>
      <c r="L84" s="34" t="s">
        <v>210</v>
      </c>
      <c r="M84" s="33">
        <v>70</v>
      </c>
      <c r="N84" s="82" t="s">
        <v>238</v>
      </c>
      <c r="O84" s="33">
        <v>72</v>
      </c>
      <c r="P84" s="35" t="s">
        <v>238</v>
      </c>
      <c r="Q84" s="33">
        <v>75</v>
      </c>
      <c r="R84" s="35" t="s">
        <v>238</v>
      </c>
      <c r="S84" s="31">
        <f>MAX(IF(H84="x",0,G84),IF(J84="x",0,I84),IF(L84="x",0,K84))</f>
        <v>58</v>
      </c>
      <c r="T84" s="31">
        <f>MAX(IF(N84="x",0,M84),IF(P84="x",0,O84),IF(R84="x",0,Q84))</f>
        <v>75</v>
      </c>
      <c r="U84" s="36">
        <f>S84+T84</f>
        <v>133</v>
      </c>
      <c r="V84" s="37">
        <v>4</v>
      </c>
      <c r="W84" s="93">
        <f t="shared" si="14"/>
        <v>154.49855141224552</v>
      </c>
    </row>
    <row r="85" spans="1:23" ht="13.5" thickBot="1">
      <c r="A85" s="121">
        <v>58</v>
      </c>
      <c r="B85" s="52" t="s">
        <v>64</v>
      </c>
      <c r="C85" s="254" t="s">
        <v>65</v>
      </c>
      <c r="D85" s="58" t="s">
        <v>78</v>
      </c>
      <c r="E85" s="54">
        <v>45.9</v>
      </c>
      <c r="F85" s="116">
        <f t="shared" si="10"/>
        <v>1.7993922069705204</v>
      </c>
      <c r="G85" s="55">
        <v>45</v>
      </c>
      <c r="H85" s="56" t="s">
        <v>210</v>
      </c>
      <c r="I85" s="55">
        <v>45</v>
      </c>
      <c r="J85" s="57" t="s">
        <v>238</v>
      </c>
      <c r="K85" s="55">
        <v>48</v>
      </c>
      <c r="L85" s="56" t="s">
        <v>238</v>
      </c>
      <c r="M85" s="55">
        <v>57</v>
      </c>
      <c r="N85" s="84" t="s">
        <v>238</v>
      </c>
      <c r="O85" s="55">
        <v>60</v>
      </c>
      <c r="P85" s="57" t="s">
        <v>238</v>
      </c>
      <c r="Q85" s="55">
        <v>64</v>
      </c>
      <c r="R85" s="57" t="s">
        <v>210</v>
      </c>
      <c r="S85" s="58">
        <f t="shared" si="11"/>
        <v>48</v>
      </c>
      <c r="T85" s="58">
        <f t="shared" si="12"/>
        <v>60</v>
      </c>
      <c r="U85" s="59">
        <f t="shared" si="13"/>
        <v>108</v>
      </c>
      <c r="V85" s="338">
        <v>2</v>
      </c>
      <c r="W85" s="122">
        <f t="shared" si="14"/>
        <v>194.3343583528162</v>
      </c>
    </row>
    <row r="86" spans="1:23" ht="12.75">
      <c r="A86" s="297" t="s">
        <v>48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9"/>
    </row>
    <row r="87" spans="1:23" ht="12.75">
      <c r="A87" s="92">
        <v>5</v>
      </c>
      <c r="B87" s="51" t="s">
        <v>129</v>
      </c>
      <c r="C87" s="50">
        <v>41063</v>
      </c>
      <c r="D87" s="49" t="s">
        <v>20</v>
      </c>
      <c r="E87" s="32">
        <v>47.9</v>
      </c>
      <c r="F87" s="112">
        <f>POWER(10,(0.783497476*(LOG10(E87/153.655)*LOG10(E87/153.655))))</f>
        <v>1.587709495036198</v>
      </c>
      <c r="G87" s="87">
        <v>32</v>
      </c>
      <c r="H87" s="34" t="s">
        <v>210</v>
      </c>
      <c r="I87" s="33">
        <v>32</v>
      </c>
      <c r="J87" s="35" t="s">
        <v>238</v>
      </c>
      <c r="K87" s="33">
        <v>35</v>
      </c>
      <c r="L87" s="34" t="s">
        <v>238</v>
      </c>
      <c r="M87" s="33">
        <v>40</v>
      </c>
      <c r="N87" s="82" t="s">
        <v>238</v>
      </c>
      <c r="O87" s="33">
        <v>42</v>
      </c>
      <c r="P87" s="35" t="s">
        <v>210</v>
      </c>
      <c r="Q87" s="33">
        <v>43</v>
      </c>
      <c r="R87" s="35" t="s">
        <v>210</v>
      </c>
      <c r="S87" s="31">
        <f>MAX(IF(H87="x",0,G87),IF(J87="x",0,I87),IF(L87="x",0,K87))</f>
        <v>35</v>
      </c>
      <c r="T87" s="31">
        <f>MAX(IF(N87="x",0,M87),IF(P87="x",0,O87),IF(R87="x",0,Q87))</f>
        <v>40</v>
      </c>
      <c r="U87" s="36">
        <f>S87+T87</f>
        <v>75</v>
      </c>
      <c r="V87" s="339">
        <v>3</v>
      </c>
      <c r="W87" s="93">
        <f>U87*F87</f>
        <v>119.07821212771485</v>
      </c>
    </row>
    <row r="88" spans="1:23" ht="12.75">
      <c r="A88" s="92">
        <v>39</v>
      </c>
      <c r="B88" s="51" t="s">
        <v>168</v>
      </c>
      <c r="C88" s="81" t="s">
        <v>60</v>
      </c>
      <c r="D88" s="49" t="s">
        <v>53</v>
      </c>
      <c r="E88" s="32">
        <v>42.45</v>
      </c>
      <c r="F88" s="112">
        <f>POWER(10,(0.783497476*(LOG10(E88/153.655)*LOG10(E88/153.655))))</f>
        <v>1.7560554416750607</v>
      </c>
      <c r="G88" s="87">
        <v>25</v>
      </c>
      <c r="H88" s="34" t="s">
        <v>238</v>
      </c>
      <c r="I88" s="33">
        <v>28</v>
      </c>
      <c r="J88" s="35" t="s">
        <v>238</v>
      </c>
      <c r="K88" s="33">
        <v>30</v>
      </c>
      <c r="L88" s="34" t="s">
        <v>238</v>
      </c>
      <c r="M88" s="33">
        <v>38</v>
      </c>
      <c r="N88" s="82" t="s">
        <v>238</v>
      </c>
      <c r="O88" s="33">
        <v>40</v>
      </c>
      <c r="P88" s="35" t="s">
        <v>238</v>
      </c>
      <c r="Q88" s="33">
        <v>42</v>
      </c>
      <c r="R88" s="35" t="s">
        <v>210</v>
      </c>
      <c r="S88" s="31">
        <f>MAX(IF(H88="x",0,G88),IF(J88="x",0,I88),IF(L88="x",0,K88))</f>
        <v>30</v>
      </c>
      <c r="T88" s="31">
        <f>MAX(IF(N88="x",0,M88),IF(P88="x",0,O88),IF(R88="x",0,Q88))</f>
        <v>40</v>
      </c>
      <c r="U88" s="36">
        <f>S88+T88</f>
        <v>70</v>
      </c>
      <c r="V88" s="330">
        <v>1</v>
      </c>
      <c r="W88" s="93">
        <f>U88*F88</f>
        <v>122.92388091725425</v>
      </c>
    </row>
    <row r="89" spans="1:23" ht="13.5" thickBot="1">
      <c r="A89" s="94">
        <v>64</v>
      </c>
      <c r="B89" s="95" t="s">
        <v>188</v>
      </c>
      <c r="C89" s="96" t="s">
        <v>60</v>
      </c>
      <c r="D89" s="255" t="s">
        <v>78</v>
      </c>
      <c r="E89" s="98">
        <v>30.6</v>
      </c>
      <c r="F89" s="113">
        <f>POWER(10,(0.783497476*(LOG10(E89/153.655)*LOG10(E89/153.655))))</f>
        <v>2.4256019501606905</v>
      </c>
      <c r="G89" s="206">
        <v>20</v>
      </c>
      <c r="H89" s="100" t="s">
        <v>238</v>
      </c>
      <c r="I89" s="99">
        <v>22</v>
      </c>
      <c r="J89" s="101" t="s">
        <v>238</v>
      </c>
      <c r="K89" s="99">
        <v>24</v>
      </c>
      <c r="L89" s="100" t="s">
        <v>210</v>
      </c>
      <c r="M89" s="99">
        <v>26</v>
      </c>
      <c r="N89" s="102" t="s">
        <v>238</v>
      </c>
      <c r="O89" s="99">
        <v>28</v>
      </c>
      <c r="P89" s="101" t="s">
        <v>238</v>
      </c>
      <c r="Q89" s="99">
        <v>30</v>
      </c>
      <c r="R89" s="101" t="s">
        <v>210</v>
      </c>
      <c r="S89" s="97">
        <f>MAX(IF(H89="x",0,G89),IF(J89="x",0,I89),IF(L89="x",0,K89))</f>
        <v>22</v>
      </c>
      <c r="T89" s="97">
        <f>MAX(IF(N89="x",0,M89),IF(P89="x",0,O89),IF(R89="x",0,Q89))</f>
        <v>28</v>
      </c>
      <c r="U89" s="103">
        <f>S89+T89</f>
        <v>50</v>
      </c>
      <c r="V89" s="337">
        <v>2</v>
      </c>
      <c r="W89" s="105">
        <f>U89*F89</f>
        <v>121.28009750803453</v>
      </c>
    </row>
    <row r="92" spans="2:22" ht="12.75">
      <c r="B92" s="43" t="s">
        <v>11</v>
      </c>
      <c r="C92" s="25" t="s">
        <v>32</v>
      </c>
      <c r="D92" s="12"/>
      <c r="E92" s="44" t="s">
        <v>10</v>
      </c>
      <c r="F92" s="114"/>
      <c r="G92" s="25" t="s">
        <v>25</v>
      </c>
      <c r="H92" s="25"/>
      <c r="I92" s="25"/>
      <c r="J92" s="25"/>
      <c r="K92" s="11"/>
      <c r="L92" s="11"/>
      <c r="M92" s="27"/>
      <c r="N92" s="27"/>
      <c r="O92" s="43" t="s">
        <v>9</v>
      </c>
      <c r="P92" s="43"/>
      <c r="Q92" s="43"/>
      <c r="R92" s="43"/>
      <c r="S92" s="88" t="s">
        <v>114</v>
      </c>
      <c r="T92" s="45"/>
      <c r="V92" s="7"/>
    </row>
    <row r="93" spans="2:22" ht="12.75">
      <c r="B93" s="3"/>
      <c r="C93" s="25"/>
      <c r="D93" s="12"/>
      <c r="E93" s="26"/>
      <c r="F93" s="115"/>
      <c r="G93" s="25" t="s">
        <v>26</v>
      </c>
      <c r="H93" s="25"/>
      <c r="I93" s="25"/>
      <c r="J93" s="25"/>
      <c r="K93" s="11"/>
      <c r="L93" s="11"/>
      <c r="M93" s="27"/>
      <c r="N93" s="27"/>
      <c r="O93" s="1" t="s">
        <v>14</v>
      </c>
      <c r="P93" s="1"/>
      <c r="Q93" s="46"/>
      <c r="R93" s="46"/>
      <c r="S93" s="88" t="s">
        <v>76</v>
      </c>
      <c r="V93" s="7"/>
    </row>
    <row r="94" ht="12.75">
      <c r="G94" s="5" t="s">
        <v>23</v>
      </c>
    </row>
    <row r="95" spans="1:23" ht="12.75">
      <c r="A95" s="128"/>
      <c r="B95" s="61"/>
      <c r="C95" s="129"/>
      <c r="D95" s="130"/>
      <c r="E95" s="131"/>
      <c r="F95" s="132"/>
      <c r="G95" s="3"/>
      <c r="H95" s="39"/>
      <c r="I95" s="3"/>
      <c r="J95" s="41"/>
      <c r="K95" s="3"/>
      <c r="L95" s="39"/>
      <c r="M95" s="3"/>
      <c r="N95" s="133"/>
      <c r="O95" s="3"/>
      <c r="P95" s="41"/>
      <c r="Q95" s="3"/>
      <c r="R95" s="41"/>
      <c r="S95" s="130"/>
      <c r="T95" s="130"/>
      <c r="U95" s="63"/>
      <c r="V95" s="9"/>
      <c r="W95" s="134"/>
    </row>
    <row r="96" spans="1:23" ht="12.75">
      <c r="A96" s="128"/>
      <c r="B96" s="61"/>
      <c r="C96" s="129"/>
      <c r="D96" s="130"/>
      <c r="E96" s="131"/>
      <c r="F96" s="132"/>
      <c r="G96" s="3"/>
      <c r="H96" s="39"/>
      <c r="I96" s="3"/>
      <c r="J96" s="41"/>
      <c r="K96" s="3"/>
      <c r="L96" s="39"/>
      <c r="M96" s="3"/>
      <c r="N96" s="133"/>
      <c r="O96" s="3"/>
      <c r="P96" s="41"/>
      <c r="Q96" s="3"/>
      <c r="R96" s="41"/>
      <c r="S96" s="130"/>
      <c r="T96" s="130"/>
      <c r="U96" s="63"/>
      <c r="V96" s="9"/>
      <c r="W96" s="134"/>
    </row>
    <row r="97" spans="1:23" ht="12.75">
      <c r="A97" s="128"/>
      <c r="B97" s="61"/>
      <c r="C97" s="129"/>
      <c r="D97" s="130"/>
      <c r="E97" s="131"/>
      <c r="F97" s="132"/>
      <c r="G97" s="3"/>
      <c r="H97" s="39"/>
      <c r="I97" s="3"/>
      <c r="J97" s="41"/>
      <c r="K97" s="3"/>
      <c r="L97" s="39"/>
      <c r="M97" s="3"/>
      <c r="N97" s="133"/>
      <c r="O97" s="3"/>
      <c r="P97" s="41"/>
      <c r="Q97" s="3"/>
      <c r="R97" s="41"/>
      <c r="S97" s="130"/>
      <c r="T97" s="130"/>
      <c r="U97" s="63"/>
      <c r="V97" s="9"/>
      <c r="W97" s="134"/>
    </row>
    <row r="98" spans="1:23" ht="12.75">
      <c r="A98" s="128"/>
      <c r="B98" s="61"/>
      <c r="C98" s="129"/>
      <c r="D98" s="130"/>
      <c r="E98" s="131"/>
      <c r="F98" s="132"/>
      <c r="G98" s="3"/>
      <c r="H98" s="39"/>
      <c r="I98" s="3"/>
      <c r="J98" s="41"/>
      <c r="K98" s="3"/>
      <c r="L98" s="39"/>
      <c r="M98" s="3"/>
      <c r="N98" s="133"/>
      <c r="O98" s="3"/>
      <c r="P98" s="41"/>
      <c r="Q98" s="3"/>
      <c r="R98" s="41"/>
      <c r="S98" s="130"/>
      <c r="T98" s="130"/>
      <c r="U98" s="63"/>
      <c r="V98" s="9"/>
      <c r="W98" s="134"/>
    </row>
    <row r="99" spans="1:23" ht="12.75">
      <c r="A99" s="128"/>
      <c r="B99" s="61"/>
      <c r="C99" s="129"/>
      <c r="D99" s="130"/>
      <c r="E99" s="131"/>
      <c r="F99" s="132"/>
      <c r="G99" s="3"/>
      <c r="H99" s="39"/>
      <c r="I99" s="3"/>
      <c r="J99" s="41"/>
      <c r="K99" s="3"/>
      <c r="L99" s="39"/>
      <c r="M99" s="3"/>
      <c r="N99" s="133"/>
      <c r="O99" s="3"/>
      <c r="P99" s="41"/>
      <c r="Q99" s="3"/>
      <c r="R99" s="41"/>
      <c r="S99" s="130"/>
      <c r="T99" s="130"/>
      <c r="U99" s="63"/>
      <c r="V99" s="9"/>
      <c r="W99" s="134"/>
    </row>
    <row r="100" spans="1:23" ht="12.75">
      <c r="A100" s="128"/>
      <c r="B100" s="61"/>
      <c r="C100" s="129"/>
      <c r="D100" s="130"/>
      <c r="E100" s="131"/>
      <c r="F100" s="132"/>
      <c r="G100" s="3"/>
      <c r="H100" s="39"/>
      <c r="I100" s="3"/>
      <c r="J100" s="41"/>
      <c r="K100" s="3"/>
      <c r="L100" s="39"/>
      <c r="M100" s="3"/>
      <c r="N100" s="133"/>
      <c r="O100" s="3"/>
      <c r="P100" s="41"/>
      <c r="Q100" s="3"/>
      <c r="R100" s="41"/>
      <c r="S100" s="130"/>
      <c r="T100" s="130"/>
      <c r="U100" s="63"/>
      <c r="V100" s="9"/>
      <c r="W100" s="134"/>
    </row>
    <row r="101" spans="1:23" ht="12.75">
      <c r="A101" s="128"/>
      <c r="B101" s="61"/>
      <c r="C101" s="129"/>
      <c r="D101" s="130"/>
      <c r="E101" s="131"/>
      <c r="F101" s="132"/>
      <c r="G101" s="3"/>
      <c r="H101" s="39"/>
      <c r="I101" s="3"/>
      <c r="J101" s="41"/>
      <c r="K101" s="3"/>
      <c r="L101" s="39"/>
      <c r="M101" s="3"/>
      <c r="N101" s="133"/>
      <c r="O101" s="3"/>
      <c r="P101" s="41"/>
      <c r="Q101" s="3"/>
      <c r="R101" s="41"/>
      <c r="S101" s="130"/>
      <c r="T101" s="130"/>
      <c r="U101" s="63"/>
      <c r="V101" s="9"/>
      <c r="W101" s="134"/>
    </row>
    <row r="102" spans="1:23" ht="12.75">
      <c r="A102" s="128"/>
      <c r="B102" s="61"/>
      <c r="C102" s="129"/>
      <c r="D102" s="130"/>
      <c r="E102" s="131"/>
      <c r="F102" s="132"/>
      <c r="G102" s="3"/>
      <c r="H102" s="39"/>
      <c r="I102" s="3"/>
      <c r="J102" s="41"/>
      <c r="K102" s="3"/>
      <c r="L102" s="39"/>
      <c r="M102" s="3"/>
      <c r="N102" s="133"/>
      <c r="O102" s="3"/>
      <c r="P102" s="41"/>
      <c r="Q102" s="3"/>
      <c r="R102" s="41"/>
      <c r="S102" s="130"/>
      <c r="T102" s="130"/>
      <c r="U102" s="63"/>
      <c r="V102" s="9"/>
      <c r="W102" s="134"/>
    </row>
    <row r="103" spans="1:23" ht="12.75">
      <c r="A103" s="128"/>
      <c r="B103" s="61"/>
      <c r="C103" s="129"/>
      <c r="D103" s="130"/>
      <c r="E103" s="131"/>
      <c r="F103" s="132"/>
      <c r="G103" s="3"/>
      <c r="H103" s="39"/>
      <c r="I103" s="3"/>
      <c r="J103" s="41"/>
      <c r="K103" s="3"/>
      <c r="L103" s="39"/>
      <c r="M103" s="3"/>
      <c r="N103" s="133"/>
      <c r="O103" s="3"/>
      <c r="P103" s="41"/>
      <c r="Q103" s="3"/>
      <c r="R103" s="41"/>
      <c r="S103" s="130"/>
      <c r="T103" s="130"/>
      <c r="U103" s="63"/>
      <c r="V103" s="9"/>
      <c r="W103" s="134"/>
    </row>
    <row r="104" spans="1:23" ht="12.75">
      <c r="A104" s="128"/>
      <c r="B104" s="61"/>
      <c r="C104" s="129"/>
      <c r="D104" s="130"/>
      <c r="E104" s="131"/>
      <c r="F104" s="132"/>
      <c r="G104" s="3"/>
      <c r="H104" s="39"/>
      <c r="I104" s="3"/>
      <c r="J104" s="41"/>
      <c r="K104" s="3"/>
      <c r="L104" s="39"/>
      <c r="M104" s="3"/>
      <c r="N104" s="133"/>
      <c r="O104" s="3"/>
      <c r="P104" s="41"/>
      <c r="Q104" s="3"/>
      <c r="R104" s="41"/>
      <c r="S104" s="130"/>
      <c r="T104" s="130"/>
      <c r="U104" s="63"/>
      <c r="V104" s="9"/>
      <c r="W104" s="134"/>
    </row>
    <row r="105" spans="1:23" ht="12.75">
      <c r="A105" s="128"/>
      <c r="B105" s="61"/>
      <c r="C105" s="129"/>
      <c r="D105" s="130"/>
      <c r="E105" s="131"/>
      <c r="F105" s="132"/>
      <c r="G105" s="3"/>
      <c r="H105" s="39"/>
      <c r="I105" s="3"/>
      <c r="J105" s="41"/>
      <c r="K105" s="3"/>
      <c r="L105" s="39"/>
      <c r="M105" s="3"/>
      <c r="N105" s="133"/>
      <c r="O105" s="3"/>
      <c r="P105" s="41"/>
      <c r="Q105" s="3"/>
      <c r="R105" s="41"/>
      <c r="S105" s="130"/>
      <c r="T105" s="130"/>
      <c r="U105" s="63"/>
      <c r="V105" s="9"/>
      <c r="W105" s="134"/>
    </row>
    <row r="106" spans="1:18" ht="18">
      <c r="A106" s="269" t="s">
        <v>121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19"/>
    </row>
    <row r="107" spans="1:18" ht="15.75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0"/>
    </row>
    <row r="108" spans="1:18" s="24" customFormat="1" ht="15.75">
      <c r="A108" s="271" t="s">
        <v>122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3"/>
    </row>
    <row r="109" spans="1:18" s="24" customFormat="1" ht="15.75">
      <c r="A109" s="23"/>
      <c r="B109" s="23"/>
      <c r="C109" s="23"/>
      <c r="D109" s="23"/>
      <c r="E109" s="23"/>
      <c r="F109" s="109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s="22" customFormat="1" ht="15">
      <c r="A110" s="21"/>
      <c r="B110" s="21" t="s">
        <v>190</v>
      </c>
      <c r="C110" s="21"/>
      <c r="D110" s="21"/>
      <c r="E110" s="21"/>
      <c r="F110" s="110"/>
      <c r="G110" s="21" t="s">
        <v>19</v>
      </c>
      <c r="H110" s="21"/>
      <c r="I110" s="21"/>
      <c r="J110" s="21"/>
      <c r="K110" s="21"/>
      <c r="L110" s="21"/>
      <c r="M110" s="21" t="s">
        <v>189</v>
      </c>
      <c r="N110" s="21"/>
      <c r="O110" s="21"/>
      <c r="P110" s="21"/>
      <c r="Q110" s="21"/>
      <c r="R110" s="21"/>
    </row>
    <row r="111" ht="13.5" thickBot="1">
      <c r="G111" s="5"/>
    </row>
    <row r="112" spans="1:23" ht="12.75">
      <c r="A112" s="284" t="s">
        <v>0</v>
      </c>
      <c r="B112" s="276"/>
      <c r="C112" s="276"/>
      <c r="D112" s="276"/>
      <c r="E112" s="276"/>
      <c r="F112" s="276"/>
      <c r="G112" s="285" t="s">
        <v>1</v>
      </c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91"/>
      <c r="S112" s="276" t="s">
        <v>2</v>
      </c>
      <c r="T112" s="276"/>
      <c r="U112" s="276"/>
      <c r="V112" s="276"/>
      <c r="W112" s="278"/>
    </row>
    <row r="113" spans="1:23" ht="12.75">
      <c r="A113" s="279" t="s">
        <v>15</v>
      </c>
      <c r="B113" s="280" t="s">
        <v>3</v>
      </c>
      <c r="C113" s="280" t="s">
        <v>16</v>
      </c>
      <c r="D113" s="280" t="s">
        <v>4</v>
      </c>
      <c r="E113" s="281" t="s">
        <v>5</v>
      </c>
      <c r="F113" s="282" t="s">
        <v>13</v>
      </c>
      <c r="G113" s="283" t="s">
        <v>6</v>
      </c>
      <c r="H113" s="283"/>
      <c r="I113" s="283"/>
      <c r="J113" s="283"/>
      <c r="K113" s="283"/>
      <c r="L113" s="29"/>
      <c r="M113" s="283" t="s">
        <v>7</v>
      </c>
      <c r="N113" s="283"/>
      <c r="O113" s="283"/>
      <c r="P113" s="283"/>
      <c r="Q113" s="283"/>
      <c r="R113" s="29"/>
      <c r="S113" s="272" t="s">
        <v>40</v>
      </c>
      <c r="T113" s="272" t="s">
        <v>41</v>
      </c>
      <c r="U113" s="272" t="s">
        <v>42</v>
      </c>
      <c r="V113" s="273" t="s">
        <v>12</v>
      </c>
      <c r="W113" s="274" t="s">
        <v>8</v>
      </c>
    </row>
    <row r="114" spans="1:23" ht="12.75">
      <c r="A114" s="279"/>
      <c r="B114" s="280"/>
      <c r="C114" s="280"/>
      <c r="D114" s="280"/>
      <c r="E114" s="281"/>
      <c r="F114" s="282"/>
      <c r="G114" s="28">
        <v>1</v>
      </c>
      <c r="H114" s="29"/>
      <c r="I114" s="28">
        <v>2</v>
      </c>
      <c r="J114" s="29"/>
      <c r="K114" s="28">
        <v>3</v>
      </c>
      <c r="L114" s="29"/>
      <c r="M114" s="28">
        <v>1</v>
      </c>
      <c r="N114" s="29"/>
      <c r="O114" s="28">
        <v>2</v>
      </c>
      <c r="P114" s="29"/>
      <c r="Q114" s="28">
        <v>3</v>
      </c>
      <c r="R114" s="29"/>
      <c r="S114" s="272"/>
      <c r="T114" s="272"/>
      <c r="U114" s="272"/>
      <c r="V114" s="273"/>
      <c r="W114" s="274"/>
    </row>
    <row r="115" spans="1:23" ht="12.75">
      <c r="A115" s="263" t="s">
        <v>128</v>
      </c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5"/>
    </row>
    <row r="116" spans="1:23" ht="12.75">
      <c r="A116" s="92">
        <v>48</v>
      </c>
      <c r="B116" s="30" t="s">
        <v>251</v>
      </c>
      <c r="C116" s="50">
        <v>40187</v>
      </c>
      <c r="D116" s="38" t="s">
        <v>20</v>
      </c>
      <c r="E116" s="32">
        <v>73.1</v>
      </c>
      <c r="F116" s="112">
        <f aca="true" t="shared" si="15" ref="F116:F128">POWER(10,(0.783497476*(LOG10(E116/153.655)*LOG10(E116/153.655))))</f>
        <v>1.2065741040410158</v>
      </c>
      <c r="G116" s="87">
        <v>45</v>
      </c>
      <c r="H116" s="34" t="s">
        <v>238</v>
      </c>
      <c r="I116" s="33">
        <v>48</v>
      </c>
      <c r="J116" s="35" t="s">
        <v>238</v>
      </c>
      <c r="K116" s="33">
        <v>50</v>
      </c>
      <c r="L116" s="34" t="s">
        <v>238</v>
      </c>
      <c r="M116" s="33">
        <v>55</v>
      </c>
      <c r="N116" s="82" t="s">
        <v>238</v>
      </c>
      <c r="O116" s="33">
        <v>58</v>
      </c>
      <c r="P116" s="35" t="s">
        <v>210</v>
      </c>
      <c r="Q116" s="33">
        <v>58</v>
      </c>
      <c r="R116" s="35" t="s">
        <v>238</v>
      </c>
      <c r="S116" s="31">
        <f aca="true" t="shared" si="16" ref="S116:S128">MAX(IF(H116="x",0,G116),IF(J116="x",0,I116),IF(L116="x",0,K116))</f>
        <v>50</v>
      </c>
      <c r="T116" s="31">
        <f aca="true" t="shared" si="17" ref="T116:T128">MAX(IF(N116="x",0,M116),IF(P116="x",0,O116),IF(R116="x",0,Q116))</f>
        <v>58</v>
      </c>
      <c r="U116" s="36">
        <f aca="true" t="shared" si="18" ref="U116:U128">S116+T116</f>
        <v>108</v>
      </c>
      <c r="V116" s="334">
        <v>2</v>
      </c>
      <c r="W116" s="93">
        <f aca="true" t="shared" si="19" ref="W116:W128">U116*F116</f>
        <v>130.3100032364297</v>
      </c>
    </row>
    <row r="117" spans="1:23" ht="12.75">
      <c r="A117" s="121">
        <v>61</v>
      </c>
      <c r="B117" s="52" t="s">
        <v>29</v>
      </c>
      <c r="C117" s="53">
        <v>40555</v>
      </c>
      <c r="D117" s="64" t="s">
        <v>20</v>
      </c>
      <c r="E117" s="54">
        <v>49.8</v>
      </c>
      <c r="F117" s="116">
        <f>POWER(10,(0.783497476*(LOG10(E117/153.655)*LOG10(E117/153.655))))</f>
        <v>1.5402597083545042</v>
      </c>
      <c r="G117" s="205">
        <v>23</v>
      </c>
      <c r="H117" s="56" t="s">
        <v>238</v>
      </c>
      <c r="I117" s="55">
        <v>25</v>
      </c>
      <c r="J117" s="57" t="s">
        <v>238</v>
      </c>
      <c r="K117" s="55">
        <v>28</v>
      </c>
      <c r="L117" s="56" t="s">
        <v>210</v>
      </c>
      <c r="M117" s="55">
        <v>36</v>
      </c>
      <c r="N117" s="84" t="s">
        <v>238</v>
      </c>
      <c r="O117" s="55">
        <v>40</v>
      </c>
      <c r="P117" s="57" t="s">
        <v>238</v>
      </c>
      <c r="Q117" s="55">
        <v>42</v>
      </c>
      <c r="R117" s="57" t="s">
        <v>210</v>
      </c>
      <c r="S117" s="58">
        <f>MAX(IF(H117="x",0,G117),IF(J117="x",0,I117),IF(L117="x",0,K117))</f>
        <v>25</v>
      </c>
      <c r="T117" s="58">
        <f>MAX(IF(N117="x",0,M117),IF(P117="x",0,O117),IF(R117="x",0,Q117))</f>
        <v>40</v>
      </c>
      <c r="U117" s="59">
        <f>S117+T117</f>
        <v>65</v>
      </c>
      <c r="V117" s="60">
        <v>4</v>
      </c>
      <c r="W117" s="122">
        <f>U117*F117</f>
        <v>100.11688104304277</v>
      </c>
    </row>
    <row r="118" spans="1:23" ht="12.75">
      <c r="A118" s="92">
        <v>17</v>
      </c>
      <c r="B118" s="30" t="s">
        <v>37</v>
      </c>
      <c r="C118" s="50">
        <v>40305</v>
      </c>
      <c r="D118" s="49" t="s">
        <v>36</v>
      </c>
      <c r="E118" s="32">
        <v>58.05</v>
      </c>
      <c r="F118" s="112">
        <f t="shared" si="15"/>
        <v>1.3804513243690255</v>
      </c>
      <c r="G118" s="87">
        <v>42</v>
      </c>
      <c r="H118" s="34" t="s">
        <v>238</v>
      </c>
      <c r="I118" s="33">
        <v>45</v>
      </c>
      <c r="J118" s="35" t="s">
        <v>238</v>
      </c>
      <c r="K118" s="33">
        <v>47</v>
      </c>
      <c r="L118" s="34" t="s">
        <v>210</v>
      </c>
      <c r="M118" s="33">
        <v>52</v>
      </c>
      <c r="N118" s="82" t="s">
        <v>238</v>
      </c>
      <c r="O118" s="33">
        <v>55</v>
      </c>
      <c r="P118" s="35" t="s">
        <v>238</v>
      </c>
      <c r="Q118" s="33">
        <v>56</v>
      </c>
      <c r="R118" s="35" t="s">
        <v>238</v>
      </c>
      <c r="S118" s="31">
        <f t="shared" si="16"/>
        <v>45</v>
      </c>
      <c r="T118" s="31">
        <f t="shared" si="17"/>
        <v>56</v>
      </c>
      <c r="U118" s="36">
        <f t="shared" si="18"/>
        <v>101</v>
      </c>
      <c r="V118" s="330">
        <v>1</v>
      </c>
      <c r="W118" s="93">
        <f t="shared" si="19"/>
        <v>139.42558376127158</v>
      </c>
    </row>
    <row r="119" spans="1:23" ht="12.75">
      <c r="A119" s="121">
        <v>8</v>
      </c>
      <c r="B119" s="52" t="s">
        <v>31</v>
      </c>
      <c r="C119" s="53">
        <v>40210</v>
      </c>
      <c r="D119" s="64" t="s">
        <v>36</v>
      </c>
      <c r="E119" s="54">
        <v>82.15</v>
      </c>
      <c r="F119" s="116">
        <f t="shared" si="15"/>
        <v>1.1427213343779399</v>
      </c>
      <c r="G119" s="205">
        <v>35</v>
      </c>
      <c r="H119" s="56" t="s">
        <v>238</v>
      </c>
      <c r="I119" s="55">
        <v>39</v>
      </c>
      <c r="J119" s="57" t="s">
        <v>238</v>
      </c>
      <c r="K119" s="55">
        <v>41</v>
      </c>
      <c r="L119" s="56" t="s">
        <v>210</v>
      </c>
      <c r="M119" s="55">
        <v>49</v>
      </c>
      <c r="N119" s="84" t="s">
        <v>238</v>
      </c>
      <c r="O119" s="55">
        <v>51</v>
      </c>
      <c r="P119" s="57" t="s">
        <v>238</v>
      </c>
      <c r="Q119" s="55">
        <v>53</v>
      </c>
      <c r="R119" s="57" t="s">
        <v>238</v>
      </c>
      <c r="S119" s="58">
        <f t="shared" si="16"/>
        <v>39</v>
      </c>
      <c r="T119" s="58">
        <f t="shared" si="17"/>
        <v>53</v>
      </c>
      <c r="U119" s="59">
        <f t="shared" si="18"/>
        <v>92</v>
      </c>
      <c r="V119" s="340">
        <v>3</v>
      </c>
      <c r="W119" s="122">
        <f t="shared" si="19"/>
        <v>105.13036276277047</v>
      </c>
    </row>
    <row r="120" spans="1:23" ht="12.75">
      <c r="A120" s="121">
        <v>4</v>
      </c>
      <c r="B120" s="52"/>
      <c r="C120" s="53"/>
      <c r="D120" s="64"/>
      <c r="E120" s="54"/>
      <c r="F120" s="116" t="e">
        <f t="shared" si="15"/>
        <v>#NUM!</v>
      </c>
      <c r="G120" s="205"/>
      <c r="H120" s="56"/>
      <c r="I120" s="55"/>
      <c r="J120" s="57"/>
      <c r="K120" s="55"/>
      <c r="L120" s="56"/>
      <c r="M120" s="55"/>
      <c r="N120" s="84"/>
      <c r="O120" s="55"/>
      <c r="P120" s="57"/>
      <c r="Q120" s="55"/>
      <c r="R120" s="57"/>
      <c r="S120" s="58">
        <f t="shared" si="16"/>
        <v>0</v>
      </c>
      <c r="T120" s="58">
        <f t="shared" si="17"/>
        <v>0</v>
      </c>
      <c r="U120" s="59">
        <f t="shared" si="18"/>
        <v>0</v>
      </c>
      <c r="V120" s="60"/>
      <c r="W120" s="122" t="e">
        <f t="shared" si="19"/>
        <v>#NUM!</v>
      </c>
    </row>
    <row r="121" spans="1:23" ht="12.75">
      <c r="A121" s="263" t="s">
        <v>127</v>
      </c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5"/>
    </row>
    <row r="122" spans="1:23" ht="12.75">
      <c r="A122" s="136">
        <v>8</v>
      </c>
      <c r="B122" s="138" t="s">
        <v>30</v>
      </c>
      <c r="C122" s="139">
        <v>40009</v>
      </c>
      <c r="D122" s="137" t="s">
        <v>20</v>
      </c>
      <c r="E122" s="65">
        <v>85.55</v>
      </c>
      <c r="F122" s="117">
        <f t="shared" si="15"/>
        <v>1.1237720650213725</v>
      </c>
      <c r="G122" s="204">
        <v>57</v>
      </c>
      <c r="H122" s="67" t="s">
        <v>210</v>
      </c>
      <c r="I122" s="66">
        <v>57</v>
      </c>
      <c r="J122" s="68" t="s">
        <v>238</v>
      </c>
      <c r="K122" s="66">
        <v>60</v>
      </c>
      <c r="L122" s="67" t="s">
        <v>210</v>
      </c>
      <c r="M122" s="66">
        <v>66</v>
      </c>
      <c r="N122" s="86" t="s">
        <v>238</v>
      </c>
      <c r="O122" s="246">
        <v>70</v>
      </c>
      <c r="P122" s="68" t="s">
        <v>240</v>
      </c>
      <c r="Q122" s="66">
        <v>75</v>
      </c>
      <c r="R122" s="68" t="s">
        <v>210</v>
      </c>
      <c r="S122" s="69">
        <f t="shared" si="16"/>
        <v>57</v>
      </c>
      <c r="T122" s="69">
        <f t="shared" si="17"/>
        <v>70</v>
      </c>
      <c r="U122" s="70">
        <f t="shared" si="18"/>
        <v>127</v>
      </c>
      <c r="V122" s="336">
        <v>2</v>
      </c>
      <c r="W122" s="123">
        <f t="shared" si="19"/>
        <v>142.7190522577143</v>
      </c>
    </row>
    <row r="123" spans="1:23" ht="12.75">
      <c r="A123" s="136">
        <v>35</v>
      </c>
      <c r="B123" s="138" t="s">
        <v>135</v>
      </c>
      <c r="C123" s="139">
        <v>39961</v>
      </c>
      <c r="D123" s="137" t="s">
        <v>21</v>
      </c>
      <c r="E123" s="65">
        <v>86</v>
      </c>
      <c r="F123" s="117">
        <f>POWER(10,(0.783497476*(LOG10(E123/153.655)*LOG10(E123/153.655))))</f>
        <v>1.1214354405919336</v>
      </c>
      <c r="G123" s="204">
        <v>32</v>
      </c>
      <c r="H123" s="67" t="s">
        <v>238</v>
      </c>
      <c r="I123" s="66">
        <v>36</v>
      </c>
      <c r="J123" s="68" t="s">
        <v>210</v>
      </c>
      <c r="K123" s="66">
        <v>36</v>
      </c>
      <c r="L123" s="67" t="s">
        <v>210</v>
      </c>
      <c r="M123" s="66">
        <v>41</v>
      </c>
      <c r="N123" s="86" t="s">
        <v>238</v>
      </c>
      <c r="O123" s="66">
        <v>44</v>
      </c>
      <c r="P123" s="68" t="s">
        <v>238</v>
      </c>
      <c r="Q123" s="66">
        <v>47</v>
      </c>
      <c r="R123" s="68" t="s">
        <v>210</v>
      </c>
      <c r="S123" s="69">
        <f>MAX(IF(H123="x",0,G123),IF(J123="x",0,I123),IF(L123="x",0,K123))</f>
        <v>32</v>
      </c>
      <c r="T123" s="69">
        <f>MAX(IF(N123="x",0,M123),IF(P123="x",0,O123),IF(R123="x",0,Q123))</f>
        <v>44</v>
      </c>
      <c r="U123" s="70">
        <f>S123+T123</f>
        <v>76</v>
      </c>
      <c r="V123" s="71">
        <v>7</v>
      </c>
      <c r="W123" s="123">
        <f>U123*F123</f>
        <v>85.22909348498695</v>
      </c>
    </row>
    <row r="124" spans="1:23" ht="12.75">
      <c r="A124" s="136">
        <v>30</v>
      </c>
      <c r="B124" s="138" t="s">
        <v>62</v>
      </c>
      <c r="C124" s="139">
        <v>39903</v>
      </c>
      <c r="D124" s="137" t="s">
        <v>61</v>
      </c>
      <c r="E124" s="65">
        <v>56.45</v>
      </c>
      <c r="F124" s="117">
        <f t="shared" si="15"/>
        <v>1.4066219769714972</v>
      </c>
      <c r="G124" s="204">
        <v>37</v>
      </c>
      <c r="H124" s="67" t="s">
        <v>210</v>
      </c>
      <c r="I124" s="66">
        <v>37</v>
      </c>
      <c r="J124" s="68" t="s">
        <v>210</v>
      </c>
      <c r="K124" s="66">
        <v>37</v>
      </c>
      <c r="L124" s="67" t="s">
        <v>238</v>
      </c>
      <c r="M124" s="66">
        <v>47</v>
      </c>
      <c r="N124" s="86" t="s">
        <v>238</v>
      </c>
      <c r="O124" s="66">
        <v>50</v>
      </c>
      <c r="P124" s="68" t="s">
        <v>238</v>
      </c>
      <c r="Q124" s="66">
        <v>54</v>
      </c>
      <c r="R124" s="68" t="s">
        <v>238</v>
      </c>
      <c r="S124" s="69">
        <f t="shared" si="16"/>
        <v>37</v>
      </c>
      <c r="T124" s="69">
        <f t="shared" si="17"/>
        <v>54</v>
      </c>
      <c r="U124" s="70">
        <f t="shared" si="18"/>
        <v>91</v>
      </c>
      <c r="V124" s="341">
        <v>3</v>
      </c>
      <c r="W124" s="123">
        <f t="shared" si="19"/>
        <v>128.00259990440625</v>
      </c>
    </row>
    <row r="125" spans="1:23" ht="12.75">
      <c r="A125" s="136">
        <v>49</v>
      </c>
      <c r="B125" s="138" t="s">
        <v>237</v>
      </c>
      <c r="C125" s="207" t="s">
        <v>159</v>
      </c>
      <c r="D125" s="137" t="s">
        <v>61</v>
      </c>
      <c r="E125" s="65">
        <v>61.45</v>
      </c>
      <c r="F125" s="117">
        <f t="shared" si="15"/>
        <v>1.3308362062162884</v>
      </c>
      <c r="G125" s="204">
        <v>45</v>
      </c>
      <c r="H125" s="67" t="s">
        <v>238</v>
      </c>
      <c r="I125" s="66">
        <v>48</v>
      </c>
      <c r="J125" s="68" t="s">
        <v>238</v>
      </c>
      <c r="K125" s="66">
        <v>51</v>
      </c>
      <c r="L125" s="67" t="s">
        <v>238</v>
      </c>
      <c r="M125" s="66">
        <v>55</v>
      </c>
      <c r="N125" s="86" t="s">
        <v>238</v>
      </c>
      <c r="O125" s="66">
        <v>58</v>
      </c>
      <c r="P125" s="68" t="s">
        <v>238</v>
      </c>
      <c r="Q125" s="66">
        <v>60</v>
      </c>
      <c r="R125" s="68" t="s">
        <v>238</v>
      </c>
      <c r="S125" s="69">
        <f t="shared" si="16"/>
        <v>51</v>
      </c>
      <c r="T125" s="69">
        <f t="shared" si="17"/>
        <v>60</v>
      </c>
      <c r="U125" s="70">
        <f t="shared" si="18"/>
        <v>111</v>
      </c>
      <c r="V125" s="331">
        <v>1</v>
      </c>
      <c r="W125" s="123">
        <f t="shared" si="19"/>
        <v>147.722818890008</v>
      </c>
    </row>
    <row r="126" spans="1:23" ht="12.75">
      <c r="A126" s="136">
        <v>54</v>
      </c>
      <c r="B126" s="138" t="s">
        <v>169</v>
      </c>
      <c r="C126" s="207">
        <v>39961</v>
      </c>
      <c r="D126" s="137" t="s">
        <v>227</v>
      </c>
      <c r="E126" s="65">
        <v>50.85</v>
      </c>
      <c r="F126" s="117">
        <f>POWER(10,(0.783497476*(LOG10(E126/153.655)*LOG10(E126/153.655))))</f>
        <v>1.5160384855447369</v>
      </c>
      <c r="G126" s="204">
        <v>34</v>
      </c>
      <c r="H126" s="67" t="s">
        <v>210</v>
      </c>
      <c r="I126" s="66">
        <v>34</v>
      </c>
      <c r="J126" s="68" t="s">
        <v>238</v>
      </c>
      <c r="K126" s="66">
        <v>36</v>
      </c>
      <c r="L126" s="67" t="s">
        <v>238</v>
      </c>
      <c r="M126" s="66">
        <v>40</v>
      </c>
      <c r="N126" s="86" t="s">
        <v>238</v>
      </c>
      <c r="O126" s="66">
        <v>47</v>
      </c>
      <c r="P126" s="68" t="s">
        <v>210</v>
      </c>
      <c r="Q126" s="66">
        <v>47</v>
      </c>
      <c r="R126" s="68" t="s">
        <v>210</v>
      </c>
      <c r="S126" s="69">
        <f>MAX(IF(H126="x",0,G126),IF(J126="x",0,I126),IF(L126="x",0,K126))</f>
        <v>36</v>
      </c>
      <c r="T126" s="69">
        <f>MAX(IF(N126="x",0,M126),IF(P126="x",0,O126),IF(R126="x",0,Q126))</f>
        <v>40</v>
      </c>
      <c r="U126" s="70">
        <f>S126+T126</f>
        <v>76</v>
      </c>
      <c r="V126" s="71">
        <v>6</v>
      </c>
      <c r="W126" s="123">
        <f>U126*F126</f>
        <v>115.2189249014</v>
      </c>
    </row>
    <row r="127" spans="1:23" ht="12.75">
      <c r="A127" s="136">
        <v>52</v>
      </c>
      <c r="B127" s="138" t="s">
        <v>232</v>
      </c>
      <c r="C127" s="207">
        <v>40118</v>
      </c>
      <c r="D127" s="137" t="s">
        <v>61</v>
      </c>
      <c r="E127" s="65">
        <v>42.35</v>
      </c>
      <c r="F127" s="117">
        <f>POWER(10,(0.783497476*(LOG10(E127/153.655)*LOG10(E127/153.655))))</f>
        <v>1.759688241885366</v>
      </c>
      <c r="G127" s="204">
        <v>30</v>
      </c>
      <c r="H127" s="67" t="s">
        <v>238</v>
      </c>
      <c r="I127" s="66">
        <v>32</v>
      </c>
      <c r="J127" s="68" t="s">
        <v>238</v>
      </c>
      <c r="K127" s="66">
        <v>34</v>
      </c>
      <c r="L127" s="67" t="s">
        <v>210</v>
      </c>
      <c r="M127" s="66">
        <v>36</v>
      </c>
      <c r="N127" s="86" t="s">
        <v>238</v>
      </c>
      <c r="O127" s="66">
        <v>39</v>
      </c>
      <c r="P127" s="68" t="s">
        <v>238</v>
      </c>
      <c r="Q127" s="66">
        <v>41</v>
      </c>
      <c r="R127" s="68" t="s">
        <v>210</v>
      </c>
      <c r="S127" s="69">
        <f>MAX(IF(H127="x",0,G127),IF(J127="x",0,I127),IF(L127="x",0,K127))</f>
        <v>32</v>
      </c>
      <c r="T127" s="69">
        <f>MAX(IF(N127="x",0,M127),IF(P127="x",0,O127),IF(R127="x",0,Q127))</f>
        <v>39</v>
      </c>
      <c r="U127" s="70">
        <f>S127+T127</f>
        <v>71</v>
      </c>
      <c r="V127" s="71">
        <v>4</v>
      </c>
      <c r="W127" s="123">
        <f>U127*F127</f>
        <v>124.937865173861</v>
      </c>
    </row>
    <row r="128" spans="1:23" ht="13.5" customHeight="1" thickBot="1">
      <c r="A128" s="189">
        <v>38</v>
      </c>
      <c r="B128" s="107" t="s">
        <v>155</v>
      </c>
      <c r="C128" s="190">
        <v>39682</v>
      </c>
      <c r="D128" s="97" t="s">
        <v>229</v>
      </c>
      <c r="E128" s="192">
        <v>59.4</v>
      </c>
      <c r="F128" s="193">
        <f t="shared" si="15"/>
        <v>1.3598320364220016</v>
      </c>
      <c r="G128" s="203">
        <v>38</v>
      </c>
      <c r="H128" s="195" t="s">
        <v>238</v>
      </c>
      <c r="I128" s="194">
        <v>40</v>
      </c>
      <c r="J128" s="196" t="s">
        <v>210</v>
      </c>
      <c r="K128" s="194">
        <v>43</v>
      </c>
      <c r="L128" s="195" t="s">
        <v>210</v>
      </c>
      <c r="M128" s="194">
        <v>50</v>
      </c>
      <c r="N128" s="197" t="s">
        <v>238</v>
      </c>
      <c r="O128" s="194">
        <v>54</v>
      </c>
      <c r="P128" s="196" t="s">
        <v>210</v>
      </c>
      <c r="Q128" s="194">
        <v>54</v>
      </c>
      <c r="R128" s="196" t="s">
        <v>210</v>
      </c>
      <c r="S128" s="191">
        <f t="shared" si="16"/>
        <v>38</v>
      </c>
      <c r="T128" s="191">
        <f t="shared" si="17"/>
        <v>50</v>
      </c>
      <c r="U128" s="198">
        <f t="shared" si="18"/>
        <v>88</v>
      </c>
      <c r="V128" s="199">
        <v>5</v>
      </c>
      <c r="W128" s="200">
        <f t="shared" si="19"/>
        <v>119.66521920513614</v>
      </c>
    </row>
    <row r="129" spans="1:23" s="187" customFormat="1" ht="12.75">
      <c r="A129" s="3"/>
      <c r="B129" s="133"/>
      <c r="C129" s="188"/>
      <c r="D129" s="39"/>
      <c r="E129" s="40"/>
      <c r="F129" s="119"/>
      <c r="G129" s="3"/>
      <c r="H129" s="39"/>
      <c r="I129" s="3"/>
      <c r="J129" s="41"/>
      <c r="K129" s="3"/>
      <c r="L129" s="39"/>
      <c r="M129" s="3"/>
      <c r="N129" s="133"/>
      <c r="O129" s="3"/>
      <c r="P129" s="41"/>
      <c r="Q129" s="3"/>
      <c r="R129" s="41"/>
      <c r="S129" s="39"/>
      <c r="T129" s="39"/>
      <c r="U129" s="63"/>
      <c r="V129" s="9"/>
      <c r="W129" s="42"/>
    </row>
    <row r="130" spans="1:23" s="187" customFormat="1" ht="12.75">
      <c r="A130" s="3"/>
      <c r="B130" s="61"/>
      <c r="C130" s="62"/>
      <c r="D130" s="39"/>
      <c r="E130" s="40"/>
      <c r="F130" s="119"/>
      <c r="G130" s="3"/>
      <c r="H130" s="39"/>
      <c r="I130" s="3"/>
      <c r="J130" s="41"/>
      <c r="K130" s="3"/>
      <c r="L130" s="39"/>
      <c r="M130" s="3"/>
      <c r="N130" s="133"/>
      <c r="O130" s="3"/>
      <c r="P130" s="41"/>
      <c r="Q130" s="3"/>
      <c r="R130" s="41"/>
      <c r="S130" s="39"/>
      <c r="T130" s="39"/>
      <c r="U130" s="63"/>
      <c r="V130" s="9"/>
      <c r="W130" s="42"/>
    </row>
    <row r="131" spans="2:22" ht="12.75">
      <c r="B131" s="43" t="s">
        <v>11</v>
      </c>
      <c r="C131" s="25" t="s">
        <v>32</v>
      </c>
      <c r="D131" s="12"/>
      <c r="E131" s="44" t="s">
        <v>10</v>
      </c>
      <c r="F131" s="114"/>
      <c r="G131" s="25" t="s">
        <v>25</v>
      </c>
      <c r="H131" s="25"/>
      <c r="I131" s="25"/>
      <c r="J131" s="25"/>
      <c r="K131" s="11"/>
      <c r="L131" s="11"/>
      <c r="M131" s="27"/>
      <c r="N131" s="27"/>
      <c r="O131" s="43" t="s">
        <v>9</v>
      </c>
      <c r="P131" s="43"/>
      <c r="Q131" s="43"/>
      <c r="R131" s="43"/>
      <c r="S131" s="88" t="s">
        <v>114</v>
      </c>
      <c r="T131" s="45"/>
      <c r="V131" s="7"/>
    </row>
    <row r="132" spans="2:22" ht="12.75">
      <c r="B132" s="3"/>
      <c r="C132" s="25"/>
      <c r="D132" s="12"/>
      <c r="E132" s="26"/>
      <c r="F132" s="115"/>
      <c r="G132" s="25" t="s">
        <v>119</v>
      </c>
      <c r="H132" s="25"/>
      <c r="I132" s="25"/>
      <c r="J132" s="25"/>
      <c r="K132" s="11"/>
      <c r="L132" s="11"/>
      <c r="M132" s="27"/>
      <c r="N132" s="27"/>
      <c r="O132" s="1" t="s">
        <v>14</v>
      </c>
      <c r="P132" s="1"/>
      <c r="Q132" s="46"/>
      <c r="R132" s="46"/>
      <c r="S132" s="88" t="s">
        <v>22</v>
      </c>
      <c r="V132" s="7"/>
    </row>
    <row r="133" ht="12.75">
      <c r="G133" s="5" t="s">
        <v>26</v>
      </c>
    </row>
    <row r="134" spans="1:23" ht="12.75">
      <c r="A134" s="3"/>
      <c r="B134" s="3"/>
      <c r="C134" s="3"/>
      <c r="D134" s="39"/>
      <c r="E134" s="40"/>
      <c r="F134" s="119"/>
      <c r="G134" s="3"/>
      <c r="H134" s="3"/>
      <c r="I134" s="41"/>
      <c r="J134" s="41"/>
      <c r="K134" s="39"/>
      <c r="L134" s="39"/>
      <c r="M134" s="3"/>
      <c r="N134" s="3"/>
      <c r="O134" s="41"/>
      <c r="P134" s="41"/>
      <c r="Q134" s="41"/>
      <c r="R134" s="41"/>
      <c r="S134" s="39"/>
      <c r="T134" s="39"/>
      <c r="U134" s="39"/>
      <c r="V134" s="9"/>
      <c r="W134" s="42"/>
    </row>
    <row r="135" spans="1:23" s="187" customFormat="1" ht="13.5" customHeight="1">
      <c r="A135" s="3"/>
      <c r="B135" s="61" t="s">
        <v>253</v>
      </c>
      <c r="C135" s="62"/>
      <c r="D135" s="39"/>
      <c r="E135" s="40"/>
      <c r="F135" s="119"/>
      <c r="G135" s="3"/>
      <c r="H135" s="39"/>
      <c r="I135" s="3"/>
      <c r="J135" s="41"/>
      <c r="K135" s="3"/>
      <c r="L135" s="39"/>
      <c r="M135" s="3"/>
      <c r="N135" s="133"/>
      <c r="O135" s="3"/>
      <c r="P135" s="41"/>
      <c r="Q135" s="3"/>
      <c r="R135" s="41"/>
      <c r="S135" s="39"/>
      <c r="T135" s="39"/>
      <c r="U135" s="63"/>
      <c r="V135" s="9"/>
      <c r="W135" s="42"/>
    </row>
    <row r="136" spans="1:23" s="187" customFormat="1" ht="13.5" customHeight="1">
      <c r="A136" s="3"/>
      <c r="B136" s="61" t="s">
        <v>252</v>
      </c>
      <c r="C136" s="62"/>
      <c r="D136" s="39"/>
      <c r="E136" s="40"/>
      <c r="F136" s="119"/>
      <c r="G136" s="3"/>
      <c r="H136" s="39"/>
      <c r="I136" s="3"/>
      <c r="J136" s="41"/>
      <c r="K136" s="3"/>
      <c r="L136" s="39"/>
      <c r="M136" s="3"/>
      <c r="N136" s="133"/>
      <c r="O136" s="3"/>
      <c r="P136" s="41"/>
      <c r="Q136" s="3"/>
      <c r="R136" s="41"/>
      <c r="S136" s="39"/>
      <c r="T136" s="39"/>
      <c r="U136" s="63"/>
      <c r="V136" s="9"/>
      <c r="W136" s="42"/>
    </row>
    <row r="137" spans="1:23" s="187" customFormat="1" ht="13.5" customHeight="1">
      <c r="A137" s="3"/>
      <c r="B137" s="61"/>
      <c r="C137" s="62"/>
      <c r="D137" s="39"/>
      <c r="E137" s="40"/>
      <c r="F137" s="119"/>
      <c r="G137" s="3"/>
      <c r="H137" s="39"/>
      <c r="I137" s="3"/>
      <c r="J137" s="41"/>
      <c r="K137" s="3"/>
      <c r="L137" s="39"/>
      <c r="M137" s="3"/>
      <c r="N137" s="133"/>
      <c r="O137" s="3"/>
      <c r="P137" s="41"/>
      <c r="Q137" s="3"/>
      <c r="R137" s="41"/>
      <c r="S137" s="39"/>
      <c r="T137" s="39"/>
      <c r="U137" s="63"/>
      <c r="V137" s="9"/>
      <c r="W137" s="42"/>
    </row>
    <row r="138" spans="1:23" s="187" customFormat="1" ht="13.5" customHeight="1">
      <c r="A138" s="3"/>
      <c r="B138" s="61"/>
      <c r="C138" s="62"/>
      <c r="D138" s="39"/>
      <c r="E138" s="40"/>
      <c r="F138" s="119"/>
      <c r="G138" s="3"/>
      <c r="H138" s="39"/>
      <c r="I138" s="3"/>
      <c r="J138" s="41"/>
      <c r="K138" s="3"/>
      <c r="L138" s="39"/>
      <c r="M138" s="3"/>
      <c r="N138" s="133"/>
      <c r="O138" s="3"/>
      <c r="P138" s="41"/>
      <c r="Q138" s="3"/>
      <c r="R138" s="41"/>
      <c r="S138" s="39"/>
      <c r="T138" s="39"/>
      <c r="U138" s="63"/>
      <c r="V138" s="9"/>
      <c r="W138" s="42"/>
    </row>
    <row r="139" spans="1:23" s="187" customFormat="1" ht="13.5" customHeight="1">
      <c r="A139" s="3"/>
      <c r="B139" s="61"/>
      <c r="C139" s="62"/>
      <c r="D139" s="39"/>
      <c r="E139" s="40"/>
      <c r="F139" s="119"/>
      <c r="G139" s="3"/>
      <c r="H139" s="39"/>
      <c r="I139" s="3"/>
      <c r="J139" s="41"/>
      <c r="K139" s="3"/>
      <c r="L139" s="39"/>
      <c r="M139" s="3"/>
      <c r="N139" s="133"/>
      <c r="O139" s="3"/>
      <c r="P139" s="41"/>
      <c r="Q139" s="3"/>
      <c r="R139" s="41"/>
      <c r="S139" s="39"/>
      <c r="T139" s="39"/>
      <c r="U139" s="63"/>
      <c r="V139" s="9"/>
      <c r="W139" s="42"/>
    </row>
    <row r="140" spans="1:23" s="187" customFormat="1" ht="13.5" customHeight="1">
      <c r="A140" s="3"/>
      <c r="B140" s="61"/>
      <c r="C140" s="62"/>
      <c r="D140" s="39"/>
      <c r="E140" s="40"/>
      <c r="F140" s="119"/>
      <c r="G140" s="3"/>
      <c r="H140" s="39"/>
      <c r="I140" s="3"/>
      <c r="J140" s="41"/>
      <c r="K140" s="3"/>
      <c r="L140" s="39"/>
      <c r="M140" s="3"/>
      <c r="N140" s="133"/>
      <c r="O140" s="3"/>
      <c r="P140" s="41"/>
      <c r="Q140" s="3"/>
      <c r="R140" s="41"/>
      <c r="S140" s="39"/>
      <c r="T140" s="39"/>
      <c r="U140" s="63"/>
      <c r="V140" s="9"/>
      <c r="W140" s="42"/>
    </row>
    <row r="141" spans="1:18" s="22" customFormat="1" ht="15">
      <c r="A141" s="21"/>
      <c r="B141" s="21"/>
      <c r="C141" s="21"/>
      <c r="D141" s="21"/>
      <c r="E141" s="21"/>
      <c r="F141" s="11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ht="18">
      <c r="A142" s="269" t="s">
        <v>121</v>
      </c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19"/>
    </row>
    <row r="143" spans="1:18" ht="15.75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0"/>
    </row>
    <row r="144" spans="1:18" s="24" customFormat="1" ht="15.75">
      <c r="A144" s="271" t="s">
        <v>122</v>
      </c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3"/>
    </row>
    <row r="145" spans="1:18" s="24" customFormat="1" ht="15.75">
      <c r="A145" s="23"/>
      <c r="B145" s="23"/>
      <c r="C145" s="23"/>
      <c r="D145" s="23"/>
      <c r="E145" s="23"/>
      <c r="F145" s="109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s="22" customFormat="1" ht="15">
      <c r="A146" s="21"/>
      <c r="B146" s="21" t="s">
        <v>192</v>
      </c>
      <c r="C146" s="21"/>
      <c r="D146" s="21"/>
      <c r="E146" s="21"/>
      <c r="F146" s="110" t="s">
        <v>116</v>
      </c>
      <c r="G146" s="21" t="s">
        <v>33</v>
      </c>
      <c r="H146" s="21"/>
      <c r="I146" s="21"/>
      <c r="J146" s="21"/>
      <c r="K146" s="21"/>
      <c r="L146" s="21"/>
      <c r="M146" s="21" t="s">
        <v>191</v>
      </c>
      <c r="N146" s="21"/>
      <c r="O146" s="21"/>
      <c r="P146" s="21"/>
      <c r="Q146" s="21"/>
      <c r="R146" s="21"/>
    </row>
    <row r="147" spans="1:16" ht="12.75">
      <c r="A147" s="1"/>
      <c r="B147" s="10"/>
      <c r="D147" s="5"/>
      <c r="E147" s="13"/>
      <c r="F147" s="111"/>
      <c r="G147" s="6"/>
      <c r="H147" s="4"/>
      <c r="J147" s="2"/>
      <c r="K147" s="2"/>
      <c r="P147" s="7"/>
    </row>
    <row r="148" spans="5:22" ht="13.5" thickBot="1">
      <c r="E148" s="14"/>
      <c r="V148" s="7"/>
    </row>
    <row r="149" spans="1:23" ht="12.75">
      <c r="A149" s="284" t="s">
        <v>0</v>
      </c>
      <c r="B149" s="276"/>
      <c r="C149" s="276"/>
      <c r="D149" s="276"/>
      <c r="E149" s="276"/>
      <c r="F149" s="276"/>
      <c r="G149" s="285" t="s">
        <v>1</v>
      </c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106"/>
      <c r="S149" s="275" t="s">
        <v>2</v>
      </c>
      <c r="T149" s="276"/>
      <c r="U149" s="276"/>
      <c r="V149" s="276"/>
      <c r="W149" s="277"/>
    </row>
    <row r="150" spans="1:23" ht="12.75">
      <c r="A150" s="279" t="s">
        <v>15</v>
      </c>
      <c r="B150" s="280" t="s">
        <v>3</v>
      </c>
      <c r="C150" s="280" t="s">
        <v>16</v>
      </c>
      <c r="D150" s="280" t="s">
        <v>4</v>
      </c>
      <c r="E150" s="281" t="s">
        <v>5</v>
      </c>
      <c r="F150" s="282" t="s">
        <v>13</v>
      </c>
      <c r="G150" s="283" t="s">
        <v>6</v>
      </c>
      <c r="H150" s="283"/>
      <c r="I150" s="283"/>
      <c r="J150" s="283"/>
      <c r="K150" s="283"/>
      <c r="L150" s="29"/>
      <c r="M150" s="283" t="s">
        <v>7</v>
      </c>
      <c r="N150" s="283"/>
      <c r="O150" s="283"/>
      <c r="P150" s="283"/>
      <c r="Q150" s="283"/>
      <c r="R150" s="80"/>
      <c r="S150" s="286" t="s">
        <v>40</v>
      </c>
      <c r="T150" s="272" t="s">
        <v>41</v>
      </c>
      <c r="U150" s="272" t="s">
        <v>42</v>
      </c>
      <c r="V150" s="289" t="s">
        <v>12</v>
      </c>
      <c r="W150" s="291" t="s">
        <v>8</v>
      </c>
    </row>
    <row r="151" spans="1:23" ht="12.75">
      <c r="A151" s="279"/>
      <c r="B151" s="280"/>
      <c r="C151" s="280"/>
      <c r="D151" s="280"/>
      <c r="E151" s="281"/>
      <c r="F151" s="282"/>
      <c r="G151" s="28">
        <v>1</v>
      </c>
      <c r="H151" s="29"/>
      <c r="I151" s="28">
        <v>2</v>
      </c>
      <c r="J151" s="29"/>
      <c r="K151" s="28">
        <v>3</v>
      </c>
      <c r="L151" s="29"/>
      <c r="M151" s="28">
        <v>1</v>
      </c>
      <c r="N151" s="29"/>
      <c r="O151" s="28">
        <v>2</v>
      </c>
      <c r="P151" s="29"/>
      <c r="Q151" s="28">
        <v>3</v>
      </c>
      <c r="R151" s="80"/>
      <c r="S151" s="287"/>
      <c r="T151" s="288"/>
      <c r="U151" s="288"/>
      <c r="V151" s="290"/>
      <c r="W151" s="292"/>
    </row>
    <row r="152" spans="1:23" ht="12.75">
      <c r="A152" s="293" t="s">
        <v>17</v>
      </c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5"/>
      <c r="T152" s="295"/>
      <c r="U152" s="295"/>
      <c r="V152" s="295"/>
      <c r="W152" s="296"/>
    </row>
    <row r="153" spans="1:23" ht="12.75">
      <c r="A153" s="92">
        <v>46</v>
      </c>
      <c r="B153" s="51" t="s">
        <v>50</v>
      </c>
      <c r="C153" s="50">
        <v>39270</v>
      </c>
      <c r="D153" s="31" t="s">
        <v>164</v>
      </c>
      <c r="E153" s="32">
        <v>85.35</v>
      </c>
      <c r="F153" s="112">
        <f aca="true" t="shared" si="20" ref="F153:F166">POWER(10,(0.75194503*(LOG10(E153/175.508)*LOG10(E153/175.508))))</f>
        <v>1.1849806819809925</v>
      </c>
      <c r="G153" s="87">
        <v>90</v>
      </c>
      <c r="H153" s="34" t="s">
        <v>210</v>
      </c>
      <c r="I153" s="33">
        <v>90</v>
      </c>
      <c r="J153" s="35" t="s">
        <v>210</v>
      </c>
      <c r="K153" s="33">
        <v>91</v>
      </c>
      <c r="L153" s="34" t="s">
        <v>210</v>
      </c>
      <c r="M153" s="33">
        <v>105</v>
      </c>
      <c r="N153" s="82" t="s">
        <v>210</v>
      </c>
      <c r="O153" s="33"/>
      <c r="P153" s="35" t="s">
        <v>210</v>
      </c>
      <c r="Q153" s="33"/>
      <c r="R153" s="35" t="s">
        <v>210</v>
      </c>
      <c r="S153" s="31">
        <f aca="true" t="shared" si="21" ref="S153:S166">MAX(IF(H153="x",0,G153),IF(J153="x",0,I153),IF(L153="x",0,K153))</f>
        <v>0</v>
      </c>
      <c r="T153" s="31">
        <f aca="true" t="shared" si="22" ref="T153:T166">MAX(IF(N153="x",0,M153),IF(P153="x",0,O153),IF(R153="x",0,Q153))</f>
        <v>0</v>
      </c>
      <c r="U153" s="36">
        <f aca="true" t="shared" si="23" ref="U153:U166">S153+T153</f>
        <v>0</v>
      </c>
      <c r="V153" s="37"/>
      <c r="W153" s="93">
        <f aca="true" t="shared" si="24" ref="W153:W166">U153*F153</f>
        <v>0</v>
      </c>
    </row>
    <row r="154" spans="1:23" ht="12.75">
      <c r="A154" s="92">
        <v>99</v>
      </c>
      <c r="B154" s="51" t="s">
        <v>54</v>
      </c>
      <c r="C154" s="50" t="s">
        <v>55</v>
      </c>
      <c r="D154" s="31" t="s">
        <v>53</v>
      </c>
      <c r="E154" s="32">
        <v>96.65</v>
      </c>
      <c r="F154" s="112">
        <f t="shared" si="20"/>
        <v>1.123254733699524</v>
      </c>
      <c r="G154" s="87">
        <v>83</v>
      </c>
      <c r="H154" s="34" t="s">
        <v>238</v>
      </c>
      <c r="I154" s="33">
        <v>88</v>
      </c>
      <c r="J154" s="35" t="s">
        <v>210</v>
      </c>
      <c r="K154" s="33">
        <v>88</v>
      </c>
      <c r="L154" s="34" t="s">
        <v>238</v>
      </c>
      <c r="M154" s="33">
        <v>103</v>
      </c>
      <c r="N154" s="82" t="s">
        <v>238</v>
      </c>
      <c r="O154" s="33">
        <v>108</v>
      </c>
      <c r="P154" s="35" t="s">
        <v>238</v>
      </c>
      <c r="Q154" s="33">
        <v>112</v>
      </c>
      <c r="R154" s="35" t="s">
        <v>238</v>
      </c>
      <c r="S154" s="31">
        <f t="shared" si="21"/>
        <v>88</v>
      </c>
      <c r="T154" s="31">
        <f t="shared" si="22"/>
        <v>112</v>
      </c>
      <c r="U154" s="36">
        <f t="shared" si="23"/>
        <v>200</v>
      </c>
      <c r="V154" s="37">
        <v>6</v>
      </c>
      <c r="W154" s="93">
        <f t="shared" si="24"/>
        <v>224.6509467399048</v>
      </c>
    </row>
    <row r="155" spans="1:23" ht="12.75">
      <c r="A155" s="92">
        <v>6</v>
      </c>
      <c r="B155" s="51" t="s">
        <v>150</v>
      </c>
      <c r="C155" s="50">
        <v>38906</v>
      </c>
      <c r="D155" s="31" t="s">
        <v>148</v>
      </c>
      <c r="E155" s="32">
        <v>71.95</v>
      </c>
      <c r="F155" s="112">
        <f t="shared" si="20"/>
        <v>1.296501403214978</v>
      </c>
      <c r="G155" s="87">
        <v>65</v>
      </c>
      <c r="H155" s="34" t="s">
        <v>238</v>
      </c>
      <c r="I155" s="33">
        <v>70</v>
      </c>
      <c r="J155" s="35" t="s">
        <v>210</v>
      </c>
      <c r="K155" s="33">
        <v>71</v>
      </c>
      <c r="L155" s="34" t="s">
        <v>238</v>
      </c>
      <c r="M155" s="33">
        <v>80</v>
      </c>
      <c r="N155" s="82" t="s">
        <v>238</v>
      </c>
      <c r="O155" s="33">
        <v>85</v>
      </c>
      <c r="P155" s="35" t="s">
        <v>238</v>
      </c>
      <c r="Q155" s="33">
        <v>88</v>
      </c>
      <c r="R155" s="35" t="s">
        <v>210</v>
      </c>
      <c r="S155" s="31">
        <f t="shared" si="21"/>
        <v>71</v>
      </c>
      <c r="T155" s="31">
        <f t="shared" si="22"/>
        <v>85</v>
      </c>
      <c r="U155" s="36">
        <f t="shared" si="23"/>
        <v>156</v>
      </c>
      <c r="V155" s="37">
        <v>9</v>
      </c>
      <c r="W155" s="93">
        <f t="shared" si="24"/>
        <v>202.25421890153658</v>
      </c>
    </row>
    <row r="156" spans="1:23" ht="12.75">
      <c r="A156" s="92">
        <v>59</v>
      </c>
      <c r="B156" s="51" t="s">
        <v>56</v>
      </c>
      <c r="C156" s="81" t="s">
        <v>152</v>
      </c>
      <c r="D156" s="31" t="s">
        <v>53</v>
      </c>
      <c r="E156" s="32">
        <v>86.4</v>
      </c>
      <c r="F156" s="112">
        <f t="shared" si="20"/>
        <v>1.1782355320997928</v>
      </c>
      <c r="G156" s="87">
        <v>83</v>
      </c>
      <c r="H156" s="34" t="s">
        <v>238</v>
      </c>
      <c r="I156" s="33">
        <v>88</v>
      </c>
      <c r="J156" s="35" t="s">
        <v>238</v>
      </c>
      <c r="K156" s="33">
        <v>91</v>
      </c>
      <c r="L156" s="34" t="s">
        <v>238</v>
      </c>
      <c r="M156" s="33">
        <v>110</v>
      </c>
      <c r="N156" s="82" t="s">
        <v>210</v>
      </c>
      <c r="O156" s="33">
        <v>110</v>
      </c>
      <c r="P156" s="35" t="s">
        <v>238</v>
      </c>
      <c r="Q156" s="33">
        <v>118</v>
      </c>
      <c r="R156" s="35" t="s">
        <v>210</v>
      </c>
      <c r="S156" s="31">
        <f t="shared" si="21"/>
        <v>91</v>
      </c>
      <c r="T156" s="31">
        <f t="shared" si="22"/>
        <v>110</v>
      </c>
      <c r="U156" s="36">
        <f t="shared" si="23"/>
        <v>201</v>
      </c>
      <c r="V156" s="37">
        <v>4</v>
      </c>
      <c r="W156" s="93">
        <f t="shared" si="24"/>
        <v>236.82534195205835</v>
      </c>
    </row>
    <row r="157" spans="1:23" ht="12.75">
      <c r="A157" s="92">
        <v>13</v>
      </c>
      <c r="B157" s="51" t="s">
        <v>38</v>
      </c>
      <c r="C157" s="50">
        <v>39420</v>
      </c>
      <c r="D157" s="31" t="s">
        <v>36</v>
      </c>
      <c r="E157" s="32">
        <v>64.4</v>
      </c>
      <c r="F157" s="112">
        <f t="shared" si="20"/>
        <v>1.38853180195121</v>
      </c>
      <c r="G157" s="87">
        <v>75</v>
      </c>
      <c r="H157" s="34" t="s">
        <v>238</v>
      </c>
      <c r="I157" s="247">
        <v>80</v>
      </c>
      <c r="J157" s="35" t="s">
        <v>240</v>
      </c>
      <c r="K157" s="247">
        <v>82</v>
      </c>
      <c r="L157" s="34" t="s">
        <v>240</v>
      </c>
      <c r="M157" s="33">
        <v>90</v>
      </c>
      <c r="N157" s="82" t="s">
        <v>238</v>
      </c>
      <c r="O157" s="33">
        <v>93</v>
      </c>
      <c r="P157" s="35" t="s">
        <v>238</v>
      </c>
      <c r="Q157" s="33">
        <v>95</v>
      </c>
      <c r="R157" s="35" t="s">
        <v>238</v>
      </c>
      <c r="S157" s="31">
        <f t="shared" si="21"/>
        <v>82</v>
      </c>
      <c r="T157" s="31">
        <f t="shared" si="22"/>
        <v>95</v>
      </c>
      <c r="U157" s="248">
        <f t="shared" si="23"/>
        <v>177</v>
      </c>
      <c r="V157" s="339">
        <v>3</v>
      </c>
      <c r="W157" s="93">
        <f t="shared" si="24"/>
        <v>245.77012894536418</v>
      </c>
    </row>
    <row r="158" spans="1:23" ht="12.75">
      <c r="A158" s="92">
        <v>55</v>
      </c>
      <c r="B158" s="51" t="s">
        <v>228</v>
      </c>
      <c r="C158" s="81">
        <v>38779</v>
      </c>
      <c r="D158" s="31" t="s">
        <v>61</v>
      </c>
      <c r="E158" s="32">
        <v>84.05</v>
      </c>
      <c r="F158" s="112">
        <f t="shared" si="20"/>
        <v>1.193667393309118</v>
      </c>
      <c r="G158" s="87">
        <v>90</v>
      </c>
      <c r="H158" s="34" t="s">
        <v>238</v>
      </c>
      <c r="I158" s="33">
        <v>95</v>
      </c>
      <c r="J158" s="35" t="s">
        <v>238</v>
      </c>
      <c r="K158" s="33">
        <v>100</v>
      </c>
      <c r="L158" s="34" t="s">
        <v>210</v>
      </c>
      <c r="M158" s="33">
        <v>113</v>
      </c>
      <c r="N158" s="82" t="s">
        <v>238</v>
      </c>
      <c r="O158" s="33">
        <v>117</v>
      </c>
      <c r="P158" s="35" t="s">
        <v>238</v>
      </c>
      <c r="Q158" s="33">
        <v>120</v>
      </c>
      <c r="R158" s="35" t="s">
        <v>238</v>
      </c>
      <c r="S158" s="31">
        <f t="shared" si="21"/>
        <v>95</v>
      </c>
      <c r="T158" s="31">
        <f t="shared" si="22"/>
        <v>120</v>
      </c>
      <c r="U158" s="36">
        <f t="shared" si="23"/>
        <v>215</v>
      </c>
      <c r="V158" s="334">
        <v>2</v>
      </c>
      <c r="W158" s="93">
        <f t="shared" si="24"/>
        <v>256.63848956146035</v>
      </c>
    </row>
    <row r="159" spans="1:23" ht="12.75">
      <c r="A159" s="92">
        <v>64</v>
      </c>
      <c r="B159" s="51" t="s">
        <v>133</v>
      </c>
      <c r="C159" s="81">
        <v>39062</v>
      </c>
      <c r="D159" s="31" t="s">
        <v>131</v>
      </c>
      <c r="E159" s="32">
        <v>70.85</v>
      </c>
      <c r="F159" s="112">
        <f t="shared" si="20"/>
        <v>1.308288422810492</v>
      </c>
      <c r="G159" s="87">
        <v>20</v>
      </c>
      <c r="H159" s="34" t="s">
        <v>238</v>
      </c>
      <c r="I159" s="33">
        <v>25</v>
      </c>
      <c r="J159" s="35" t="s">
        <v>238</v>
      </c>
      <c r="K159" s="33">
        <v>30</v>
      </c>
      <c r="L159" s="34" t="s">
        <v>238</v>
      </c>
      <c r="M159" s="33">
        <v>35</v>
      </c>
      <c r="N159" s="82" t="s">
        <v>238</v>
      </c>
      <c r="O159" s="33">
        <v>40</v>
      </c>
      <c r="P159" s="35" t="s">
        <v>238</v>
      </c>
      <c r="Q159" s="33">
        <v>45</v>
      </c>
      <c r="R159" s="35" t="s">
        <v>238</v>
      </c>
      <c r="S159" s="31">
        <f t="shared" si="21"/>
        <v>30</v>
      </c>
      <c r="T159" s="31">
        <f t="shared" si="22"/>
        <v>45</v>
      </c>
      <c r="U159" s="36">
        <f t="shared" si="23"/>
        <v>75</v>
      </c>
      <c r="V159" s="37">
        <v>13</v>
      </c>
      <c r="W159" s="93">
        <f t="shared" si="24"/>
        <v>98.1216317107869</v>
      </c>
    </row>
    <row r="160" spans="1:23" ht="12.75">
      <c r="A160" s="92">
        <v>36</v>
      </c>
      <c r="B160" s="51" t="s">
        <v>28</v>
      </c>
      <c r="C160" s="81">
        <v>39421</v>
      </c>
      <c r="D160" s="31" t="s">
        <v>36</v>
      </c>
      <c r="E160" s="32">
        <v>79.6</v>
      </c>
      <c r="F160" s="112">
        <f t="shared" si="20"/>
        <v>1.2264891040966133</v>
      </c>
      <c r="G160" s="87">
        <v>106</v>
      </c>
      <c r="H160" s="34" t="s">
        <v>238</v>
      </c>
      <c r="I160" s="33">
        <v>111</v>
      </c>
      <c r="J160" s="35" t="s">
        <v>210</v>
      </c>
      <c r="K160" s="247">
        <v>111</v>
      </c>
      <c r="L160" s="34" t="s">
        <v>240</v>
      </c>
      <c r="M160" s="33">
        <v>135</v>
      </c>
      <c r="N160" s="82" t="s">
        <v>238</v>
      </c>
      <c r="O160" s="247">
        <v>141</v>
      </c>
      <c r="P160" s="35" t="s">
        <v>240</v>
      </c>
      <c r="Q160" s="33"/>
      <c r="R160" s="35" t="s">
        <v>210</v>
      </c>
      <c r="S160" s="31">
        <f t="shared" si="21"/>
        <v>111</v>
      </c>
      <c r="T160" s="31">
        <f t="shared" si="22"/>
        <v>141</v>
      </c>
      <c r="U160" s="248">
        <f t="shared" si="23"/>
        <v>252</v>
      </c>
      <c r="V160" s="330">
        <v>1</v>
      </c>
      <c r="W160" s="93">
        <f t="shared" si="24"/>
        <v>309.07525423234654</v>
      </c>
    </row>
    <row r="161" spans="1:23" ht="12.75">
      <c r="A161" s="142">
        <v>33</v>
      </c>
      <c r="B161" s="51" t="s">
        <v>171</v>
      </c>
      <c r="C161" s="81">
        <v>39116</v>
      </c>
      <c r="D161" s="31" t="s">
        <v>227</v>
      </c>
      <c r="E161" s="32">
        <v>67.85</v>
      </c>
      <c r="F161" s="112">
        <f t="shared" si="20"/>
        <v>1.343078696429775</v>
      </c>
      <c r="G161" s="87">
        <v>75</v>
      </c>
      <c r="H161" s="34" t="s">
        <v>238</v>
      </c>
      <c r="I161" s="33">
        <v>78</v>
      </c>
      <c r="J161" s="35" t="s">
        <v>238</v>
      </c>
      <c r="K161" s="33">
        <v>81</v>
      </c>
      <c r="L161" s="34" t="s">
        <v>210</v>
      </c>
      <c r="M161" s="33">
        <v>90</v>
      </c>
      <c r="N161" s="82" t="s">
        <v>210</v>
      </c>
      <c r="O161" s="33">
        <v>90</v>
      </c>
      <c r="P161" s="35" t="s">
        <v>238</v>
      </c>
      <c r="Q161" s="33">
        <v>97</v>
      </c>
      <c r="R161" s="35" t="s">
        <v>210</v>
      </c>
      <c r="S161" s="31">
        <f t="shared" si="21"/>
        <v>78</v>
      </c>
      <c r="T161" s="31">
        <f t="shared" si="22"/>
        <v>90</v>
      </c>
      <c r="U161" s="36">
        <f t="shared" si="23"/>
        <v>168</v>
      </c>
      <c r="V161" s="37">
        <v>5</v>
      </c>
      <c r="W161" s="93">
        <f t="shared" si="24"/>
        <v>225.6372210002022</v>
      </c>
    </row>
    <row r="162" spans="1:23" ht="12.75">
      <c r="A162" s="142">
        <v>15</v>
      </c>
      <c r="B162" s="51" t="s">
        <v>154</v>
      </c>
      <c r="C162" s="81" t="s">
        <v>152</v>
      </c>
      <c r="D162" s="31" t="s">
        <v>113</v>
      </c>
      <c r="E162" s="32">
        <v>82.7</v>
      </c>
      <c r="F162" s="112">
        <f t="shared" si="20"/>
        <v>1.203101263708146</v>
      </c>
      <c r="G162" s="87">
        <v>70</v>
      </c>
      <c r="H162" s="34" t="s">
        <v>238</v>
      </c>
      <c r="I162" s="33">
        <v>75</v>
      </c>
      <c r="J162" s="35" t="s">
        <v>238</v>
      </c>
      <c r="K162" s="33">
        <v>80</v>
      </c>
      <c r="L162" s="34" t="s">
        <v>238</v>
      </c>
      <c r="M162" s="33">
        <v>93</v>
      </c>
      <c r="N162" s="82" t="s">
        <v>238</v>
      </c>
      <c r="O162" s="33">
        <v>97</v>
      </c>
      <c r="P162" s="35" t="s">
        <v>238</v>
      </c>
      <c r="Q162" s="33">
        <v>100</v>
      </c>
      <c r="R162" s="35" t="s">
        <v>238</v>
      </c>
      <c r="S162" s="31">
        <f t="shared" si="21"/>
        <v>80</v>
      </c>
      <c r="T162" s="31">
        <f t="shared" si="22"/>
        <v>100</v>
      </c>
      <c r="U162" s="36">
        <f t="shared" si="23"/>
        <v>180</v>
      </c>
      <c r="V162" s="37">
        <v>7</v>
      </c>
      <c r="W162" s="93">
        <f t="shared" si="24"/>
        <v>216.55822746746628</v>
      </c>
    </row>
    <row r="163" spans="1:23" ht="12.75">
      <c r="A163" s="142">
        <v>56</v>
      </c>
      <c r="B163" s="51" t="s">
        <v>236</v>
      </c>
      <c r="C163" s="81" t="s">
        <v>152</v>
      </c>
      <c r="D163" s="31" t="s">
        <v>229</v>
      </c>
      <c r="E163" s="32">
        <v>72.1</v>
      </c>
      <c r="F163" s="112">
        <f t="shared" si="20"/>
        <v>1.2949316324526012</v>
      </c>
      <c r="G163" s="87">
        <v>50</v>
      </c>
      <c r="H163" s="34" t="s">
        <v>238</v>
      </c>
      <c r="I163" s="33">
        <v>55</v>
      </c>
      <c r="J163" s="35" t="s">
        <v>238</v>
      </c>
      <c r="K163" s="33">
        <v>60</v>
      </c>
      <c r="L163" s="34" t="s">
        <v>210</v>
      </c>
      <c r="M163" s="33">
        <v>75</v>
      </c>
      <c r="N163" s="82" t="s">
        <v>238</v>
      </c>
      <c r="O163" s="33">
        <v>80</v>
      </c>
      <c r="P163" s="35" t="s">
        <v>210</v>
      </c>
      <c r="Q163" s="33">
        <v>80</v>
      </c>
      <c r="R163" s="35" t="s">
        <v>210</v>
      </c>
      <c r="S163" s="31">
        <f t="shared" si="21"/>
        <v>55</v>
      </c>
      <c r="T163" s="31">
        <f t="shared" si="22"/>
        <v>75</v>
      </c>
      <c r="U163" s="36">
        <f t="shared" si="23"/>
        <v>130</v>
      </c>
      <c r="V163" s="37">
        <v>10</v>
      </c>
      <c r="W163" s="93">
        <f t="shared" si="24"/>
        <v>168.34111221883816</v>
      </c>
    </row>
    <row r="164" spans="1:23" ht="12.75">
      <c r="A164" s="142">
        <v>43</v>
      </c>
      <c r="B164" s="51" t="s">
        <v>153</v>
      </c>
      <c r="C164" s="81" t="s">
        <v>152</v>
      </c>
      <c r="D164" s="31" t="s">
        <v>229</v>
      </c>
      <c r="E164" s="32">
        <v>82</v>
      </c>
      <c r="F164" s="112">
        <f t="shared" si="20"/>
        <v>1.2081663247560157</v>
      </c>
      <c r="G164" s="87">
        <v>53</v>
      </c>
      <c r="H164" s="34" t="s">
        <v>238</v>
      </c>
      <c r="I164" s="33">
        <v>57</v>
      </c>
      <c r="J164" s="35" t="s">
        <v>238</v>
      </c>
      <c r="K164" s="33">
        <v>60</v>
      </c>
      <c r="L164" s="34" t="s">
        <v>238</v>
      </c>
      <c r="M164" s="33">
        <v>70</v>
      </c>
      <c r="N164" s="82" t="s">
        <v>210</v>
      </c>
      <c r="O164" s="33">
        <v>75</v>
      </c>
      <c r="P164" s="35" t="s">
        <v>238</v>
      </c>
      <c r="Q164" s="33">
        <v>80</v>
      </c>
      <c r="R164" s="35" t="s">
        <v>210</v>
      </c>
      <c r="S164" s="31">
        <f t="shared" si="21"/>
        <v>60</v>
      </c>
      <c r="T164" s="31">
        <f t="shared" si="22"/>
        <v>75</v>
      </c>
      <c r="U164" s="36">
        <f t="shared" si="23"/>
        <v>135</v>
      </c>
      <c r="V164" s="37">
        <v>11</v>
      </c>
      <c r="W164" s="93">
        <f t="shared" si="24"/>
        <v>163.10245384206212</v>
      </c>
    </row>
    <row r="165" spans="1:23" ht="12.75">
      <c r="A165" s="142">
        <v>31</v>
      </c>
      <c r="B165" s="51" t="s">
        <v>170</v>
      </c>
      <c r="C165" s="81">
        <v>39430</v>
      </c>
      <c r="D165" s="31" t="s">
        <v>227</v>
      </c>
      <c r="E165" s="32">
        <v>93</v>
      </c>
      <c r="F165" s="112">
        <f t="shared" si="20"/>
        <v>1.1407828246772336</v>
      </c>
      <c r="G165" s="87">
        <v>75</v>
      </c>
      <c r="H165" s="34" t="s">
        <v>238</v>
      </c>
      <c r="I165" s="33">
        <v>80</v>
      </c>
      <c r="J165" s="35" t="s">
        <v>238</v>
      </c>
      <c r="K165" s="33">
        <v>85</v>
      </c>
      <c r="L165" s="34" t="s">
        <v>210</v>
      </c>
      <c r="M165" s="33">
        <v>100</v>
      </c>
      <c r="N165" s="82" t="s">
        <v>238</v>
      </c>
      <c r="O165" s="87">
        <v>110</v>
      </c>
      <c r="P165" s="35" t="s">
        <v>210</v>
      </c>
      <c r="Q165" s="33">
        <v>110</v>
      </c>
      <c r="R165" s="35" t="s">
        <v>210</v>
      </c>
      <c r="S165" s="31">
        <f t="shared" si="21"/>
        <v>80</v>
      </c>
      <c r="T165" s="31">
        <f t="shared" si="22"/>
        <v>100</v>
      </c>
      <c r="U165" s="36">
        <f t="shared" si="23"/>
        <v>180</v>
      </c>
      <c r="V165" s="37">
        <v>8</v>
      </c>
      <c r="W165" s="93">
        <f t="shared" si="24"/>
        <v>205.34090844190203</v>
      </c>
    </row>
    <row r="166" spans="1:23" ht="13.5" thickBot="1">
      <c r="A166" s="208">
        <v>62</v>
      </c>
      <c r="B166" s="95" t="s">
        <v>193</v>
      </c>
      <c r="C166" s="126" t="s">
        <v>52</v>
      </c>
      <c r="D166" s="97" t="s">
        <v>194</v>
      </c>
      <c r="E166" s="98">
        <v>102.8</v>
      </c>
      <c r="F166" s="113">
        <f t="shared" si="20"/>
        <v>1.0979403758050057</v>
      </c>
      <c r="G166" s="206">
        <v>38</v>
      </c>
      <c r="H166" s="100" t="s">
        <v>238</v>
      </c>
      <c r="I166" s="99">
        <v>40</v>
      </c>
      <c r="J166" s="101" t="s">
        <v>238</v>
      </c>
      <c r="K166" s="99">
        <v>41</v>
      </c>
      <c r="L166" s="100" t="s">
        <v>210</v>
      </c>
      <c r="M166" s="99">
        <v>54</v>
      </c>
      <c r="N166" s="102" t="s">
        <v>238</v>
      </c>
      <c r="O166" s="99">
        <v>57</v>
      </c>
      <c r="P166" s="101" t="s">
        <v>238</v>
      </c>
      <c r="Q166" s="99">
        <v>60</v>
      </c>
      <c r="R166" s="101" t="s">
        <v>210</v>
      </c>
      <c r="S166" s="97">
        <f t="shared" si="21"/>
        <v>40</v>
      </c>
      <c r="T166" s="97">
        <f t="shared" si="22"/>
        <v>57</v>
      </c>
      <c r="U166" s="103">
        <f t="shared" si="23"/>
        <v>97</v>
      </c>
      <c r="V166" s="104">
        <v>12</v>
      </c>
      <c r="W166" s="105">
        <f t="shared" si="24"/>
        <v>106.50021645308556</v>
      </c>
    </row>
    <row r="167" spans="1:23" s="187" customFormat="1" ht="12.75">
      <c r="A167" s="3"/>
      <c r="B167" s="133"/>
      <c r="C167" s="188"/>
      <c r="D167" s="39"/>
      <c r="E167" s="40"/>
      <c r="F167" s="119"/>
      <c r="G167" s="3"/>
      <c r="H167" s="39"/>
      <c r="I167" s="3"/>
      <c r="J167" s="41"/>
      <c r="K167" s="3"/>
      <c r="L167" s="39"/>
      <c r="M167" s="3"/>
      <c r="N167" s="133"/>
      <c r="O167" s="3"/>
      <c r="P167" s="41"/>
      <c r="Q167" s="3"/>
      <c r="R167" s="41"/>
      <c r="S167" s="39"/>
      <c r="T167" s="39"/>
      <c r="U167" s="63"/>
      <c r="V167" s="9"/>
      <c r="W167" s="42"/>
    </row>
    <row r="168" spans="2:26" ht="12.75">
      <c r="B168" s="1" t="s">
        <v>11</v>
      </c>
      <c r="C168" s="25" t="s">
        <v>32</v>
      </c>
      <c r="D168" s="12"/>
      <c r="E168" s="44" t="s">
        <v>10</v>
      </c>
      <c r="F168" s="114"/>
      <c r="G168" s="25" t="s">
        <v>26</v>
      </c>
      <c r="H168" s="25"/>
      <c r="I168" s="25"/>
      <c r="J168" s="25"/>
      <c r="K168" s="11"/>
      <c r="L168" s="11"/>
      <c r="M168" s="27"/>
      <c r="N168" s="27"/>
      <c r="O168" s="43" t="s">
        <v>9</v>
      </c>
      <c r="P168" s="43"/>
      <c r="Q168" s="43"/>
      <c r="R168" s="43"/>
      <c r="S168" s="88" t="s">
        <v>114</v>
      </c>
      <c r="T168" s="45"/>
      <c r="V168" s="7"/>
      <c r="Z168" s="120" t="s">
        <v>47</v>
      </c>
    </row>
    <row r="169" spans="2:22" ht="12.75">
      <c r="B169" s="3"/>
      <c r="C169" s="25"/>
      <c r="D169" s="12"/>
      <c r="E169" s="26"/>
      <c r="F169" s="115"/>
      <c r="G169" s="25" t="s">
        <v>25</v>
      </c>
      <c r="H169" s="25"/>
      <c r="I169" s="25"/>
      <c r="J169" s="25"/>
      <c r="K169" s="11"/>
      <c r="L169" s="11"/>
      <c r="M169" s="27"/>
      <c r="N169" s="27"/>
      <c r="O169" s="11"/>
      <c r="P169" s="11"/>
      <c r="Q169" s="46"/>
      <c r="R169" s="46"/>
      <c r="S169" s="47"/>
      <c r="T169" s="8"/>
      <c r="V169" s="7"/>
    </row>
    <row r="170" spans="1:22" ht="12.75">
      <c r="A170" s="1"/>
      <c r="B170" s="39"/>
      <c r="C170" s="42"/>
      <c r="D170" s="15"/>
      <c r="E170" s="16"/>
      <c r="G170" s="5" t="s">
        <v>23</v>
      </c>
      <c r="O170" t="s">
        <v>14</v>
      </c>
      <c r="S170" s="5" t="s">
        <v>30</v>
      </c>
      <c r="V170" s="7"/>
    </row>
    <row r="171" spans="1:22" ht="12.75">
      <c r="A171" s="1"/>
      <c r="B171" s="39"/>
      <c r="C171" s="42"/>
      <c r="D171" s="15"/>
      <c r="E171" s="16"/>
      <c r="V171" s="7"/>
    </row>
    <row r="172" spans="1:22" ht="12.75">
      <c r="A172" s="1"/>
      <c r="B172" s="39" t="s">
        <v>254</v>
      </c>
      <c r="C172" s="42"/>
      <c r="D172" s="15"/>
      <c r="E172" s="16"/>
      <c r="V172" s="7"/>
    </row>
    <row r="173" spans="1:22" ht="12.75">
      <c r="A173" s="1"/>
      <c r="B173" s="39"/>
      <c r="C173" s="42" t="s">
        <v>255</v>
      </c>
      <c r="D173" s="15"/>
      <c r="E173" s="16"/>
      <c r="V173" s="7"/>
    </row>
    <row r="174" spans="1:22" ht="12.75">
      <c r="A174" s="1"/>
      <c r="B174" s="39" t="s">
        <v>256</v>
      </c>
      <c r="C174" s="42"/>
      <c r="D174" s="15"/>
      <c r="E174" s="16"/>
      <c r="V174" s="7"/>
    </row>
    <row r="175" spans="1:22" ht="12.75">
      <c r="A175" s="1"/>
      <c r="B175" s="39"/>
      <c r="C175" s="42" t="s">
        <v>257</v>
      </c>
      <c r="D175" s="15"/>
      <c r="E175" s="16"/>
      <c r="V175" s="7"/>
    </row>
    <row r="176" spans="1:23" s="187" customFormat="1" ht="13.5" customHeight="1">
      <c r="A176" s="3"/>
      <c r="B176" s="61"/>
      <c r="C176" s="62"/>
      <c r="D176" s="39"/>
      <c r="E176" s="40"/>
      <c r="F176" s="119"/>
      <c r="G176" s="3"/>
      <c r="H176" s="39"/>
      <c r="I176" s="3"/>
      <c r="J176" s="41"/>
      <c r="K176" s="3"/>
      <c r="L176" s="39"/>
      <c r="M176" s="3"/>
      <c r="N176" s="133"/>
      <c r="O176" s="3"/>
      <c r="P176" s="41"/>
      <c r="Q176" s="3"/>
      <c r="R176" s="41"/>
      <c r="S176" s="39"/>
      <c r="T176" s="39"/>
      <c r="U176" s="63"/>
      <c r="V176" s="9"/>
      <c r="W176" s="42"/>
    </row>
    <row r="177" spans="1:22" ht="12.75">
      <c r="A177" s="1"/>
      <c r="B177" s="39"/>
      <c r="C177" s="42"/>
      <c r="D177" s="15"/>
      <c r="E177" s="16"/>
      <c r="V177" s="7"/>
    </row>
    <row r="178" spans="1:18" ht="18">
      <c r="A178" s="269" t="s">
        <v>121</v>
      </c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19"/>
    </row>
    <row r="179" spans="1:18" ht="15.75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0"/>
    </row>
    <row r="180" spans="1:18" s="24" customFormat="1" ht="15.75">
      <c r="A180" s="271" t="s">
        <v>122</v>
      </c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3"/>
    </row>
    <row r="181" spans="1:18" s="24" customFormat="1" ht="15.75">
      <c r="A181" s="23"/>
      <c r="B181" s="23"/>
      <c r="C181" s="23"/>
      <c r="D181" s="23"/>
      <c r="E181" s="23"/>
      <c r="F181" s="109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s="24" customFormat="1" ht="15.75">
      <c r="A182" s="23"/>
      <c r="B182" s="23" t="s">
        <v>196</v>
      </c>
      <c r="C182" s="23"/>
      <c r="D182" s="23"/>
      <c r="E182" s="23"/>
      <c r="F182" s="109" t="s">
        <v>181</v>
      </c>
      <c r="G182" s="23" t="s">
        <v>117</v>
      </c>
      <c r="H182" s="23"/>
      <c r="I182" s="23"/>
      <c r="J182" s="23"/>
      <c r="K182" s="23"/>
      <c r="L182" s="23"/>
      <c r="M182" s="23" t="s">
        <v>195</v>
      </c>
      <c r="N182" s="23"/>
      <c r="O182" s="23"/>
      <c r="P182" s="23"/>
      <c r="Q182" s="23"/>
      <c r="R182" s="23"/>
    </row>
    <row r="183" spans="1:18" s="22" customFormat="1" ht="15.75" thickBot="1">
      <c r="A183" s="21"/>
      <c r="B183" s="21"/>
      <c r="C183" s="21"/>
      <c r="D183" s="21"/>
      <c r="E183" s="21"/>
      <c r="F183" s="110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23" ht="12.75">
      <c r="A184" s="284" t="s">
        <v>0</v>
      </c>
      <c r="B184" s="276"/>
      <c r="C184" s="276"/>
      <c r="D184" s="276"/>
      <c r="E184" s="276"/>
      <c r="F184" s="276"/>
      <c r="G184" s="285" t="s">
        <v>1</v>
      </c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91"/>
      <c r="S184" s="276" t="s">
        <v>2</v>
      </c>
      <c r="T184" s="276"/>
      <c r="U184" s="276"/>
      <c r="V184" s="276"/>
      <c r="W184" s="278"/>
    </row>
    <row r="185" spans="1:23" ht="12.75">
      <c r="A185" s="279" t="s">
        <v>15</v>
      </c>
      <c r="B185" s="280" t="s">
        <v>3</v>
      </c>
      <c r="C185" s="280" t="s">
        <v>16</v>
      </c>
      <c r="D185" s="280" t="s">
        <v>4</v>
      </c>
      <c r="E185" s="281" t="s">
        <v>5</v>
      </c>
      <c r="F185" s="282" t="s">
        <v>13</v>
      </c>
      <c r="G185" s="283" t="s">
        <v>6</v>
      </c>
      <c r="H185" s="283"/>
      <c r="I185" s="283"/>
      <c r="J185" s="283"/>
      <c r="K185" s="283"/>
      <c r="L185" s="29"/>
      <c r="M185" s="283" t="s">
        <v>7</v>
      </c>
      <c r="N185" s="283"/>
      <c r="O185" s="283"/>
      <c r="P185" s="283"/>
      <c r="Q185" s="283"/>
      <c r="R185" s="29"/>
      <c r="S185" s="272" t="s">
        <v>40</v>
      </c>
      <c r="T185" s="272" t="s">
        <v>41</v>
      </c>
      <c r="U185" s="272" t="s">
        <v>42</v>
      </c>
      <c r="V185" s="273" t="s">
        <v>12</v>
      </c>
      <c r="W185" s="274" t="s">
        <v>8</v>
      </c>
    </row>
    <row r="186" spans="1:23" ht="12.75">
      <c r="A186" s="279"/>
      <c r="B186" s="280"/>
      <c r="C186" s="280"/>
      <c r="D186" s="280"/>
      <c r="E186" s="281"/>
      <c r="F186" s="282"/>
      <c r="G186" s="28">
        <v>1</v>
      </c>
      <c r="H186" s="29"/>
      <c r="I186" s="28">
        <v>2</v>
      </c>
      <c r="J186" s="29"/>
      <c r="K186" s="28">
        <v>3</v>
      </c>
      <c r="L186" s="29"/>
      <c r="M186" s="28">
        <v>1</v>
      </c>
      <c r="N186" s="29"/>
      <c r="O186" s="28">
        <v>2</v>
      </c>
      <c r="P186" s="29"/>
      <c r="Q186" s="28">
        <v>3</v>
      </c>
      <c r="R186" s="29"/>
      <c r="S186" s="272"/>
      <c r="T186" s="272"/>
      <c r="U186" s="272"/>
      <c r="V186" s="273"/>
      <c r="W186" s="274"/>
    </row>
    <row r="187" spans="1:23" ht="12.75">
      <c r="A187" s="263" t="s">
        <v>184</v>
      </c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5"/>
    </row>
    <row r="188" spans="1:23" ht="13.5" customHeight="1">
      <c r="A188" s="124">
        <v>20</v>
      </c>
      <c r="B188" s="83" t="s">
        <v>185</v>
      </c>
      <c r="C188" s="79">
        <v>38813</v>
      </c>
      <c r="D188" s="72" t="s">
        <v>186</v>
      </c>
      <c r="E188" s="73">
        <v>72.45</v>
      </c>
      <c r="F188" s="118">
        <f>POWER(10,(0.783497476*(LOG10(E188/153.655)*LOG10(E188/153.655))))</f>
        <v>1.2120676050743229</v>
      </c>
      <c r="G188" s="202">
        <v>93</v>
      </c>
      <c r="H188" s="75" t="s">
        <v>238</v>
      </c>
      <c r="I188" s="74">
        <v>96</v>
      </c>
      <c r="J188" s="76" t="s">
        <v>238</v>
      </c>
      <c r="K188" s="74">
        <v>100</v>
      </c>
      <c r="L188" s="75" t="s">
        <v>238</v>
      </c>
      <c r="M188" s="74">
        <v>113</v>
      </c>
      <c r="N188" s="85" t="s">
        <v>238</v>
      </c>
      <c r="O188" s="74">
        <v>117</v>
      </c>
      <c r="P188" s="76" t="s">
        <v>210</v>
      </c>
      <c r="Q188" s="74">
        <v>118</v>
      </c>
      <c r="R188" s="76" t="s">
        <v>210</v>
      </c>
      <c r="S188" s="72">
        <f>MAX(IF(H188="x",0,G188),IF(J188="x",0,I188),IF(L188="x",0,K188))</f>
        <v>100</v>
      </c>
      <c r="T188" s="72">
        <f>MAX(IF(N188="x",0,M188),IF(P188="x",0,O188),IF(R188="x",0,Q188))</f>
        <v>113</v>
      </c>
      <c r="U188" s="77">
        <f>S188+T188</f>
        <v>213</v>
      </c>
      <c r="V188" s="332">
        <v>1</v>
      </c>
      <c r="W188" s="125">
        <f>U188*F188</f>
        <v>258.17039988083076</v>
      </c>
    </row>
    <row r="189" spans="1:23" ht="13.5" customHeight="1">
      <c r="A189" s="124">
        <v>5</v>
      </c>
      <c r="B189" s="83" t="s">
        <v>187</v>
      </c>
      <c r="C189" s="79">
        <v>38946</v>
      </c>
      <c r="D189" s="72" t="s">
        <v>202</v>
      </c>
      <c r="E189" s="73">
        <v>90.55</v>
      </c>
      <c r="F189" s="118">
        <f>POWER(10,(0.783497476*(LOG10(E189/153.655)*LOG10(E189/153.655))))</f>
        <v>1.099825881641098</v>
      </c>
      <c r="G189" s="202">
        <v>65</v>
      </c>
      <c r="H189" s="75" t="s">
        <v>238</v>
      </c>
      <c r="I189" s="74">
        <v>70</v>
      </c>
      <c r="J189" s="76" t="s">
        <v>210</v>
      </c>
      <c r="K189" s="74">
        <v>71</v>
      </c>
      <c r="L189" s="75" t="s">
        <v>238</v>
      </c>
      <c r="M189" s="74">
        <v>85</v>
      </c>
      <c r="N189" s="85" t="s">
        <v>238</v>
      </c>
      <c r="O189" s="74">
        <v>90</v>
      </c>
      <c r="P189" s="76" t="s">
        <v>210</v>
      </c>
      <c r="Q189" s="74">
        <v>90</v>
      </c>
      <c r="R189" s="76" t="s">
        <v>238</v>
      </c>
      <c r="S189" s="72">
        <f>MAX(IF(H189="x",0,G189),IF(J189="x",0,I189),IF(L189="x",0,K189))</f>
        <v>71</v>
      </c>
      <c r="T189" s="72">
        <f>MAX(IF(N189="x",0,M189),IF(P189="x",0,O189),IF(R189="x",0,Q189))</f>
        <v>90</v>
      </c>
      <c r="U189" s="77">
        <f>S189+T189</f>
        <v>161</v>
      </c>
      <c r="V189" s="335">
        <v>2</v>
      </c>
      <c r="W189" s="125">
        <f>U189*F189</f>
        <v>177.07196694421677</v>
      </c>
    </row>
    <row r="190" spans="1:23" ht="13.5" customHeight="1">
      <c r="A190" s="124">
        <v>32</v>
      </c>
      <c r="B190" s="83" t="s">
        <v>231</v>
      </c>
      <c r="C190" s="79" t="s">
        <v>55</v>
      </c>
      <c r="D190" s="72" t="s">
        <v>61</v>
      </c>
      <c r="E190" s="73">
        <v>70.35</v>
      </c>
      <c r="F190" s="118">
        <f>POWER(10,(0.783497476*(LOG10(E190/153.655)*LOG10(E190/153.655))))</f>
        <v>1.230808519622014</v>
      </c>
      <c r="G190" s="74">
        <v>32</v>
      </c>
      <c r="H190" s="75" t="s">
        <v>238</v>
      </c>
      <c r="I190" s="74">
        <v>36</v>
      </c>
      <c r="J190" s="76" t="s">
        <v>238</v>
      </c>
      <c r="K190" s="74"/>
      <c r="L190" s="75" t="s">
        <v>210</v>
      </c>
      <c r="M190" s="74">
        <v>40</v>
      </c>
      <c r="N190" s="85" t="s">
        <v>238</v>
      </c>
      <c r="O190" s="74">
        <v>43</v>
      </c>
      <c r="P190" s="76" t="s">
        <v>210</v>
      </c>
      <c r="Q190" s="74"/>
      <c r="R190" s="76" t="s">
        <v>210</v>
      </c>
      <c r="S190" s="72">
        <f>MAX(IF(H190="x",0,G190),IF(J190="x",0,I190),IF(L190="x",0,K190))</f>
        <v>36</v>
      </c>
      <c r="T190" s="72">
        <f>MAX(IF(N190="x",0,M190),IF(P190="x",0,O190),IF(R190="x",0,Q190))</f>
        <v>40</v>
      </c>
      <c r="U190" s="77">
        <f>S190+T190</f>
        <v>76</v>
      </c>
      <c r="V190" s="342">
        <v>3</v>
      </c>
      <c r="W190" s="125">
        <f>U190*F190</f>
        <v>93.54144749127306</v>
      </c>
    </row>
    <row r="191" spans="1:23" ht="12.75">
      <c r="A191" s="263" t="s">
        <v>49</v>
      </c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5"/>
    </row>
    <row r="192" spans="1:23" ht="13.5" customHeight="1">
      <c r="A192" s="124">
        <v>11</v>
      </c>
      <c r="B192" s="83" t="s">
        <v>58</v>
      </c>
      <c r="C192" s="79" t="s">
        <v>59</v>
      </c>
      <c r="D192" s="72" t="s">
        <v>53</v>
      </c>
      <c r="E192" s="73">
        <v>50.7</v>
      </c>
      <c r="F192" s="118">
        <f>POWER(10,(0.783497476*(LOG10(E192/153.655)*LOG10(E192/153.655))))</f>
        <v>1.5194172292511872</v>
      </c>
      <c r="G192" s="202">
        <v>47</v>
      </c>
      <c r="H192" s="75" t="s">
        <v>238</v>
      </c>
      <c r="I192" s="74">
        <v>51</v>
      </c>
      <c r="J192" s="76" t="s">
        <v>238</v>
      </c>
      <c r="K192" s="74">
        <v>55</v>
      </c>
      <c r="L192" s="75" t="s">
        <v>238</v>
      </c>
      <c r="M192" s="74">
        <v>55</v>
      </c>
      <c r="N192" s="85" t="s">
        <v>238</v>
      </c>
      <c r="O192" s="74">
        <v>59</v>
      </c>
      <c r="P192" s="76" t="s">
        <v>238</v>
      </c>
      <c r="Q192" s="74">
        <v>63</v>
      </c>
      <c r="R192" s="76" t="s">
        <v>210</v>
      </c>
      <c r="S192" s="72">
        <f>MAX(IF(H192="x",0,G192),IF(J192="x",0,I192),IF(L192="x",0,K192))</f>
        <v>55</v>
      </c>
      <c r="T192" s="72">
        <f>MAX(IF(N192="x",0,M192),IF(P192="x",0,O192),IF(R192="x",0,Q192))</f>
        <v>59</v>
      </c>
      <c r="U192" s="77">
        <f>S192+T192</f>
        <v>114</v>
      </c>
      <c r="V192" s="332">
        <v>1</v>
      </c>
      <c r="W192" s="125">
        <f>U192*F192</f>
        <v>173.21356413463533</v>
      </c>
    </row>
    <row r="193" spans="1:23" ht="12.75">
      <c r="A193" s="300" t="s">
        <v>39</v>
      </c>
      <c r="B193" s="301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2"/>
    </row>
    <row r="194" spans="1:23" ht="13.5" customHeight="1">
      <c r="A194" s="124">
        <v>60</v>
      </c>
      <c r="B194" s="83" t="s">
        <v>68</v>
      </c>
      <c r="C194" s="79">
        <v>34708</v>
      </c>
      <c r="D194" s="72" t="s">
        <v>67</v>
      </c>
      <c r="E194" s="73">
        <v>63.4</v>
      </c>
      <c r="F194" s="118">
        <f>POWER(10,(0.783497476*(LOG10(E194/153.655)*LOG10(E194/153.655))))</f>
        <v>1.3055900173736066</v>
      </c>
      <c r="G194" s="202">
        <v>60</v>
      </c>
      <c r="H194" s="75" t="s">
        <v>238</v>
      </c>
      <c r="I194" s="74">
        <v>65</v>
      </c>
      <c r="J194" s="76" t="s">
        <v>210</v>
      </c>
      <c r="K194" s="74">
        <v>67</v>
      </c>
      <c r="L194" s="75" t="s">
        <v>210</v>
      </c>
      <c r="M194" s="74">
        <v>80</v>
      </c>
      <c r="N194" s="85" t="s">
        <v>238</v>
      </c>
      <c r="O194" s="74">
        <v>86</v>
      </c>
      <c r="P194" s="76" t="s">
        <v>210</v>
      </c>
      <c r="Q194" s="74">
        <v>90</v>
      </c>
      <c r="R194" s="76" t="s">
        <v>210</v>
      </c>
      <c r="S194" s="72">
        <f>MAX(IF(H194="x",0,G194),IF(J194="x",0,I194),IF(L194="x",0,K194))</f>
        <v>60</v>
      </c>
      <c r="T194" s="72">
        <f>MAX(IF(N194="x",0,M194),IF(P194="x",0,O194),IF(R194="x",0,Q194))</f>
        <v>80</v>
      </c>
      <c r="U194" s="77">
        <f>S194+T194</f>
        <v>140</v>
      </c>
      <c r="V194" s="342">
        <v>3</v>
      </c>
      <c r="W194" s="125">
        <f>U194*F194</f>
        <v>182.7826024323049</v>
      </c>
    </row>
    <row r="195" spans="1:23" ht="13.5" customHeight="1">
      <c r="A195" s="124">
        <v>11</v>
      </c>
      <c r="B195" s="83" t="s">
        <v>162</v>
      </c>
      <c r="C195" s="140">
        <v>35170</v>
      </c>
      <c r="D195" s="72" t="s">
        <v>67</v>
      </c>
      <c r="E195" s="73">
        <v>54.65</v>
      </c>
      <c r="F195" s="118">
        <f>POWER(10,(0.783497476*(LOG10(E195/153.655)*LOG10(E195/153.655))))</f>
        <v>1.4385444703041896</v>
      </c>
      <c r="G195" s="202">
        <v>45</v>
      </c>
      <c r="H195" s="75" t="s">
        <v>238</v>
      </c>
      <c r="I195" s="74">
        <v>48</v>
      </c>
      <c r="J195" s="76" t="s">
        <v>210</v>
      </c>
      <c r="K195" s="74">
        <v>48</v>
      </c>
      <c r="L195" s="75" t="s">
        <v>238</v>
      </c>
      <c r="M195" s="74">
        <v>64</v>
      </c>
      <c r="N195" s="85" t="s">
        <v>238</v>
      </c>
      <c r="O195" s="74">
        <v>67</v>
      </c>
      <c r="P195" s="76" t="s">
        <v>238</v>
      </c>
      <c r="Q195" s="74">
        <v>70</v>
      </c>
      <c r="R195" s="76" t="s">
        <v>210</v>
      </c>
      <c r="S195" s="72">
        <f>MAX(IF(H195="x",0,G195),IF(J195="x",0,I195),IF(L195="x",0,K195))</f>
        <v>48</v>
      </c>
      <c r="T195" s="72">
        <f>MAX(IF(N195="x",0,M195),IF(P195="x",0,O195),IF(R195="x",0,Q195))</f>
        <v>67</v>
      </c>
      <c r="U195" s="77">
        <f>S195+T195</f>
        <v>115</v>
      </c>
      <c r="V195" s="78">
        <v>4</v>
      </c>
      <c r="W195" s="125">
        <f>U195*F195</f>
        <v>165.43261408498182</v>
      </c>
    </row>
    <row r="196" spans="1:23" ht="13.5" customHeight="1">
      <c r="A196" s="124">
        <v>61</v>
      </c>
      <c r="B196" s="83" t="s">
        <v>165</v>
      </c>
      <c r="C196" s="79">
        <v>33293</v>
      </c>
      <c r="D196" s="72" t="s">
        <v>20</v>
      </c>
      <c r="E196" s="73">
        <v>62.35</v>
      </c>
      <c r="F196" s="118">
        <f>POWER(10,(0.783497476*(LOG10(E196/153.655)*LOG10(E196/153.655))))</f>
        <v>1.3189168990838025</v>
      </c>
      <c r="G196" s="202">
        <v>60</v>
      </c>
      <c r="H196" s="75" t="s">
        <v>238</v>
      </c>
      <c r="I196" s="74">
        <v>64</v>
      </c>
      <c r="J196" s="76" t="s">
        <v>238</v>
      </c>
      <c r="K196" s="74">
        <v>66</v>
      </c>
      <c r="L196" s="75" t="s">
        <v>210</v>
      </c>
      <c r="M196" s="74">
        <v>70</v>
      </c>
      <c r="N196" s="85" t="s">
        <v>238</v>
      </c>
      <c r="O196" s="74">
        <v>75</v>
      </c>
      <c r="P196" s="76" t="s">
        <v>238</v>
      </c>
      <c r="Q196" s="74">
        <v>80</v>
      </c>
      <c r="R196" s="76" t="s">
        <v>210</v>
      </c>
      <c r="S196" s="72">
        <f>MAX(IF(H196="x",0,G196),IF(J196="x",0,I196),IF(L196="x",0,K196))</f>
        <v>64</v>
      </c>
      <c r="T196" s="72">
        <f>MAX(IF(N196="x",0,M196),IF(P196="x",0,O196),IF(R196="x",0,Q196))</f>
        <v>75</v>
      </c>
      <c r="U196" s="77">
        <f>S196+T196</f>
        <v>139</v>
      </c>
      <c r="V196" s="335">
        <v>2</v>
      </c>
      <c r="W196" s="125">
        <f>U196*F196</f>
        <v>183.32944897264855</v>
      </c>
    </row>
    <row r="197" spans="1:23" ht="13.5" customHeight="1" thickBot="1">
      <c r="A197" s="189">
        <v>52</v>
      </c>
      <c r="B197" s="209" t="s">
        <v>226</v>
      </c>
      <c r="C197" s="190">
        <v>34644</v>
      </c>
      <c r="D197" s="191" t="s">
        <v>67</v>
      </c>
      <c r="E197" s="192">
        <v>56</v>
      </c>
      <c r="F197" s="193">
        <f>POWER(10,(0.783497476*(LOG10(E197/153.655)*LOG10(E197/153.655))))</f>
        <v>1.4143456578184412</v>
      </c>
      <c r="G197" s="203">
        <v>70</v>
      </c>
      <c r="H197" s="195" t="s">
        <v>210</v>
      </c>
      <c r="I197" s="194">
        <v>70</v>
      </c>
      <c r="J197" s="196" t="s">
        <v>238</v>
      </c>
      <c r="K197" s="194">
        <v>73</v>
      </c>
      <c r="L197" s="195" t="s">
        <v>210</v>
      </c>
      <c r="M197" s="194">
        <v>82</v>
      </c>
      <c r="N197" s="197" t="s">
        <v>210</v>
      </c>
      <c r="O197" s="194">
        <v>82</v>
      </c>
      <c r="P197" s="196" t="s">
        <v>210</v>
      </c>
      <c r="Q197" s="194">
        <v>82</v>
      </c>
      <c r="R197" s="196" t="s">
        <v>238</v>
      </c>
      <c r="S197" s="191">
        <f>MAX(IF(H197="x",0,G197),IF(J197="x",0,I197),IF(L197="x",0,K197))</f>
        <v>70</v>
      </c>
      <c r="T197" s="191">
        <f>MAX(IF(N197="x",0,M197),IF(P197="x",0,O197),IF(R197="x",0,Q197))</f>
        <v>82</v>
      </c>
      <c r="U197" s="198">
        <f>S197+T197</f>
        <v>152</v>
      </c>
      <c r="V197" s="333">
        <v>1</v>
      </c>
      <c r="W197" s="200">
        <f>U197*F197</f>
        <v>214.98053998840308</v>
      </c>
    </row>
    <row r="198" spans="5:22" ht="12" customHeight="1">
      <c r="E198" s="14"/>
      <c r="V198" s="7"/>
    </row>
    <row r="199" spans="2:22" ht="12.75">
      <c r="B199" s="43" t="s">
        <v>11</v>
      </c>
      <c r="C199" s="25" t="s">
        <v>32</v>
      </c>
      <c r="D199" s="12"/>
      <c r="E199" s="44" t="s">
        <v>10</v>
      </c>
      <c r="F199" s="114"/>
      <c r="G199" s="25" t="s">
        <v>120</v>
      </c>
      <c r="H199" s="25"/>
      <c r="I199" s="25"/>
      <c r="J199" s="25"/>
      <c r="K199" s="11"/>
      <c r="L199" s="11"/>
      <c r="M199" s="27"/>
      <c r="N199" s="27"/>
      <c r="O199" s="43" t="s">
        <v>9</v>
      </c>
      <c r="P199" s="43"/>
      <c r="Q199" s="43"/>
      <c r="R199" s="43"/>
      <c r="S199" s="88" t="s">
        <v>114</v>
      </c>
      <c r="T199" s="45"/>
      <c r="V199" s="7"/>
    </row>
    <row r="200" spans="2:22" ht="12.75">
      <c r="B200" s="3"/>
      <c r="C200" s="25"/>
      <c r="D200" s="12"/>
      <c r="E200" s="26"/>
      <c r="F200" s="115"/>
      <c r="G200" s="25" t="s">
        <v>114</v>
      </c>
      <c r="H200" s="25"/>
      <c r="I200" s="25"/>
      <c r="J200" s="25"/>
      <c r="K200" s="11"/>
      <c r="L200" s="11"/>
      <c r="M200" s="27"/>
      <c r="N200" s="27"/>
      <c r="O200" s="1" t="s">
        <v>14</v>
      </c>
      <c r="P200" s="1"/>
      <c r="Q200" s="46"/>
      <c r="R200" s="46"/>
      <c r="S200" s="88" t="s">
        <v>22</v>
      </c>
      <c r="V200" s="7"/>
    </row>
    <row r="201" spans="5:22" ht="12.75">
      <c r="E201" s="14"/>
      <c r="G201" s="5" t="s">
        <v>26</v>
      </c>
      <c r="U201" s="17"/>
      <c r="V201" s="7"/>
    </row>
    <row r="202" spans="1:23" s="18" customFormat="1" ht="12.75">
      <c r="A202" s="3"/>
      <c r="B202" s="61"/>
      <c r="C202" s="62"/>
      <c r="D202" s="61"/>
      <c r="E202" s="40"/>
      <c r="F202" s="119"/>
      <c r="G202" s="3"/>
      <c r="H202" s="39"/>
      <c r="I202" s="3"/>
      <c r="J202" s="41"/>
      <c r="K202" s="3"/>
      <c r="L202" s="39"/>
      <c r="M202" s="3"/>
      <c r="N202" s="61"/>
      <c r="O202" s="3"/>
      <c r="P202" s="41"/>
      <c r="Q202" s="3"/>
      <c r="R202" s="41"/>
      <c r="S202" s="39"/>
      <c r="T202" s="39"/>
      <c r="U202" s="63"/>
      <c r="V202" s="9"/>
      <c r="W202" s="42"/>
    </row>
    <row r="203" spans="1:23" s="18" customFormat="1" ht="12.75">
      <c r="A203" s="3"/>
      <c r="B203" s="61"/>
      <c r="C203" s="62"/>
      <c r="D203" s="61"/>
      <c r="E203" s="40"/>
      <c r="F203" s="119"/>
      <c r="G203" s="3"/>
      <c r="H203" s="39"/>
      <c r="I203" s="3"/>
      <c r="J203" s="41"/>
      <c r="K203" s="3"/>
      <c r="L203" s="39"/>
      <c r="M203" s="3"/>
      <c r="N203" s="61"/>
      <c r="O203" s="3"/>
      <c r="P203" s="41"/>
      <c r="Q203" s="3"/>
      <c r="R203" s="41"/>
      <c r="S203" s="39"/>
      <c r="T203" s="39"/>
      <c r="U203" s="63"/>
      <c r="V203" s="9"/>
      <c r="W203" s="42"/>
    </row>
    <row r="204" spans="1:23" s="18" customFormat="1" ht="12.75">
      <c r="A204" s="3"/>
      <c r="B204" s="61"/>
      <c r="C204" s="62"/>
      <c r="D204" s="61"/>
      <c r="E204" s="40"/>
      <c r="F204" s="119"/>
      <c r="G204" s="3"/>
      <c r="H204" s="39"/>
      <c r="I204" s="3"/>
      <c r="J204" s="41"/>
      <c r="K204" s="3"/>
      <c r="L204" s="39"/>
      <c r="M204" s="3"/>
      <c r="N204" s="61"/>
      <c r="O204" s="3"/>
      <c r="P204" s="41"/>
      <c r="Q204" s="3"/>
      <c r="R204" s="41"/>
      <c r="S204" s="39"/>
      <c r="T204" s="39"/>
      <c r="U204" s="63"/>
      <c r="V204" s="9"/>
      <c r="W204" s="42"/>
    </row>
    <row r="205" spans="1:23" s="18" customFormat="1" ht="12.75">
      <c r="A205" s="3"/>
      <c r="B205" s="61"/>
      <c r="C205" s="62"/>
      <c r="D205" s="61"/>
      <c r="E205" s="40"/>
      <c r="F205" s="119"/>
      <c r="G205" s="3"/>
      <c r="H205" s="39"/>
      <c r="I205" s="3"/>
      <c r="J205" s="41"/>
      <c r="K205" s="3"/>
      <c r="L205" s="39"/>
      <c r="M205" s="3"/>
      <c r="N205" s="61"/>
      <c r="O205" s="3"/>
      <c r="P205" s="41"/>
      <c r="Q205" s="3"/>
      <c r="R205" s="41"/>
      <c r="S205" s="39"/>
      <c r="T205" s="39"/>
      <c r="U205" s="63"/>
      <c r="V205" s="9"/>
      <c r="W205" s="42"/>
    </row>
    <row r="206" spans="1:23" s="18" customFormat="1" ht="12.75">
      <c r="A206" s="3"/>
      <c r="B206" s="61"/>
      <c r="C206" s="62"/>
      <c r="D206" s="61"/>
      <c r="E206" s="40"/>
      <c r="F206" s="119"/>
      <c r="G206" s="3"/>
      <c r="H206" s="39"/>
      <c r="I206" s="3"/>
      <c r="J206" s="41"/>
      <c r="K206" s="3"/>
      <c r="L206" s="39"/>
      <c r="M206" s="3"/>
      <c r="N206" s="61"/>
      <c r="O206" s="3"/>
      <c r="P206" s="41"/>
      <c r="Q206" s="3"/>
      <c r="R206" s="41"/>
      <c r="S206" s="39"/>
      <c r="T206" s="39"/>
      <c r="U206" s="63"/>
      <c r="V206" s="9"/>
      <c r="W206" s="42"/>
    </row>
    <row r="207" spans="1:23" s="18" customFormat="1" ht="12.75">
      <c r="A207" s="3"/>
      <c r="B207" s="61"/>
      <c r="C207" s="62"/>
      <c r="D207" s="61"/>
      <c r="E207" s="40"/>
      <c r="F207" s="119"/>
      <c r="G207" s="3"/>
      <c r="H207" s="39"/>
      <c r="I207" s="3"/>
      <c r="J207" s="41"/>
      <c r="K207" s="3"/>
      <c r="L207" s="39"/>
      <c r="M207" s="3"/>
      <c r="N207" s="61"/>
      <c r="O207" s="3"/>
      <c r="P207" s="41"/>
      <c r="Q207" s="3"/>
      <c r="R207" s="41"/>
      <c r="S207" s="39"/>
      <c r="T207" s="39"/>
      <c r="U207" s="63"/>
      <c r="V207" s="9"/>
      <c r="W207" s="42"/>
    </row>
    <row r="208" spans="1:23" s="18" customFormat="1" ht="12.75">
      <c r="A208" s="3"/>
      <c r="B208" s="61"/>
      <c r="C208" s="62"/>
      <c r="D208" s="61"/>
      <c r="E208" s="40"/>
      <c r="F208" s="119"/>
      <c r="G208" s="3"/>
      <c r="H208" s="39"/>
      <c r="I208" s="3"/>
      <c r="J208" s="41"/>
      <c r="K208" s="3"/>
      <c r="L208" s="39"/>
      <c r="M208" s="3"/>
      <c r="N208" s="61"/>
      <c r="O208" s="3"/>
      <c r="P208" s="41"/>
      <c r="Q208" s="3"/>
      <c r="R208" s="41"/>
      <c r="S208" s="39"/>
      <c r="T208" s="39"/>
      <c r="U208" s="63"/>
      <c r="V208" s="9"/>
      <c r="W208" s="42"/>
    </row>
    <row r="209" spans="1:23" s="187" customFormat="1" ht="12.75">
      <c r="A209" s="3"/>
      <c r="B209" s="133"/>
      <c r="C209" s="62"/>
      <c r="D209" s="39"/>
      <c r="E209" s="40"/>
      <c r="F209" s="119"/>
      <c r="G209" s="3"/>
      <c r="H209" s="39"/>
      <c r="I209" s="3"/>
      <c r="J209" s="41"/>
      <c r="K209" s="3"/>
      <c r="L209" s="39"/>
      <c r="M209" s="3"/>
      <c r="N209" s="133"/>
      <c r="O209" s="3"/>
      <c r="P209" s="41"/>
      <c r="Q209" s="3"/>
      <c r="R209" s="41"/>
      <c r="S209" s="39"/>
      <c r="T209" s="39"/>
      <c r="U209" s="63"/>
      <c r="V209" s="9"/>
      <c r="W209" s="42"/>
    </row>
    <row r="210" spans="1:18" ht="18">
      <c r="A210" s="269" t="s">
        <v>121</v>
      </c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19"/>
    </row>
    <row r="211" spans="1:18" ht="15.75">
      <c r="A211" s="270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0"/>
    </row>
    <row r="212" spans="1:18" s="24" customFormat="1" ht="15.75">
      <c r="A212" s="271" t="s">
        <v>122</v>
      </c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3"/>
    </row>
    <row r="213" spans="1:18" s="24" customFormat="1" ht="15.75">
      <c r="A213" s="23"/>
      <c r="B213" s="23"/>
      <c r="C213" s="23"/>
      <c r="D213" s="23"/>
      <c r="E213" s="23"/>
      <c r="F213" s="109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s="22" customFormat="1" ht="15">
      <c r="A214" s="21"/>
      <c r="B214" s="21" t="s">
        <v>198</v>
      </c>
      <c r="C214" s="21"/>
      <c r="D214" s="21"/>
      <c r="E214" s="21"/>
      <c r="F214" s="110" t="s">
        <v>182</v>
      </c>
      <c r="G214" s="21" t="s">
        <v>33</v>
      </c>
      <c r="H214" s="21"/>
      <c r="I214" s="21"/>
      <c r="J214" s="21"/>
      <c r="K214" s="21"/>
      <c r="L214" s="21"/>
      <c r="M214" s="21" t="s">
        <v>197</v>
      </c>
      <c r="N214" s="21"/>
      <c r="O214" s="21"/>
      <c r="P214" s="21"/>
      <c r="Q214" s="21"/>
      <c r="R214" s="21"/>
    </row>
    <row r="215" spans="1:16" ht="13.5" thickBot="1">
      <c r="A215" s="1"/>
      <c r="B215" s="10"/>
      <c r="D215" s="5"/>
      <c r="E215" s="13"/>
      <c r="F215" s="111"/>
      <c r="G215" s="6"/>
      <c r="H215" s="4"/>
      <c r="J215" s="2"/>
      <c r="K215" s="2"/>
      <c r="P215" s="7"/>
    </row>
    <row r="216" spans="1:23" ht="12.75">
      <c r="A216" s="284" t="s">
        <v>0</v>
      </c>
      <c r="B216" s="276"/>
      <c r="C216" s="276"/>
      <c r="D216" s="276"/>
      <c r="E216" s="276"/>
      <c r="F216" s="276"/>
      <c r="G216" s="285" t="s">
        <v>1</v>
      </c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91"/>
      <c r="S216" s="276" t="s">
        <v>2</v>
      </c>
      <c r="T216" s="276"/>
      <c r="U216" s="276"/>
      <c r="V216" s="276"/>
      <c r="W216" s="278"/>
    </row>
    <row r="217" spans="1:23" ht="12.75">
      <c r="A217" s="279" t="s">
        <v>15</v>
      </c>
      <c r="B217" s="280" t="s">
        <v>3</v>
      </c>
      <c r="C217" s="280" t="s">
        <v>16</v>
      </c>
      <c r="D217" s="280" t="s">
        <v>4</v>
      </c>
      <c r="E217" s="281" t="s">
        <v>5</v>
      </c>
      <c r="F217" s="282" t="s">
        <v>13</v>
      </c>
      <c r="G217" s="283" t="s">
        <v>6</v>
      </c>
      <c r="H217" s="283"/>
      <c r="I217" s="283"/>
      <c r="J217" s="283"/>
      <c r="K217" s="283"/>
      <c r="L217" s="29"/>
      <c r="M217" s="283" t="s">
        <v>7</v>
      </c>
      <c r="N217" s="283"/>
      <c r="O217" s="283"/>
      <c r="P217" s="283"/>
      <c r="Q217" s="283"/>
      <c r="R217" s="29"/>
      <c r="S217" s="272" t="s">
        <v>40</v>
      </c>
      <c r="T217" s="272" t="s">
        <v>41</v>
      </c>
      <c r="U217" s="272" t="s">
        <v>42</v>
      </c>
      <c r="V217" s="273" t="s">
        <v>12</v>
      </c>
      <c r="W217" s="274" t="s">
        <v>8</v>
      </c>
    </row>
    <row r="218" spans="1:23" ht="12.75">
      <c r="A218" s="279"/>
      <c r="B218" s="280"/>
      <c r="C218" s="280"/>
      <c r="D218" s="280"/>
      <c r="E218" s="281"/>
      <c r="F218" s="282"/>
      <c r="G218" s="28">
        <v>1</v>
      </c>
      <c r="H218" s="29"/>
      <c r="I218" s="28">
        <v>2</v>
      </c>
      <c r="J218" s="29"/>
      <c r="K218" s="28">
        <v>3</v>
      </c>
      <c r="L218" s="29"/>
      <c r="M218" s="28">
        <v>1</v>
      </c>
      <c r="N218" s="29"/>
      <c r="O218" s="28">
        <v>2</v>
      </c>
      <c r="P218" s="29"/>
      <c r="Q218" s="28">
        <v>3</v>
      </c>
      <c r="R218" s="29"/>
      <c r="S218" s="272"/>
      <c r="T218" s="272"/>
      <c r="U218" s="272"/>
      <c r="V218" s="273"/>
      <c r="W218" s="274"/>
    </row>
    <row r="219" spans="1:23" ht="12.75">
      <c r="A219" s="293" t="s">
        <v>176</v>
      </c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303"/>
    </row>
    <row r="220" spans="1:23" ht="12.75">
      <c r="A220" s="92">
        <v>63</v>
      </c>
      <c r="B220" s="51" t="s">
        <v>143</v>
      </c>
      <c r="C220" s="81" t="s">
        <v>144</v>
      </c>
      <c r="D220" s="31" t="s">
        <v>235</v>
      </c>
      <c r="E220" s="32">
        <v>100.95</v>
      </c>
      <c r="F220" s="118">
        <f aca="true" t="shared" si="25" ref="F220:F232">POWER(10,(0.75194503*(LOG10(E220/175.508)*LOG10(E220/175.508))))</f>
        <v>1.1050472619057687</v>
      </c>
      <c r="G220" s="202">
        <v>95</v>
      </c>
      <c r="H220" s="34" t="s">
        <v>238</v>
      </c>
      <c r="I220" s="33">
        <v>100</v>
      </c>
      <c r="J220" s="35" t="s">
        <v>238</v>
      </c>
      <c r="K220" s="33">
        <v>105</v>
      </c>
      <c r="L220" s="34" t="s">
        <v>210</v>
      </c>
      <c r="M220" s="33">
        <v>115</v>
      </c>
      <c r="N220" s="82" t="s">
        <v>238</v>
      </c>
      <c r="O220" s="33">
        <v>122</v>
      </c>
      <c r="P220" s="35" t="s">
        <v>238</v>
      </c>
      <c r="Q220" s="33">
        <v>130</v>
      </c>
      <c r="R220" s="35" t="s">
        <v>210</v>
      </c>
      <c r="S220" s="31">
        <f aca="true" t="shared" si="26" ref="S220:S232">MAX(IF(H220="x",0,G220),IF(J220="x",0,I220),IF(L220="x",0,K220))</f>
        <v>100</v>
      </c>
      <c r="T220" s="31">
        <f aca="true" t="shared" si="27" ref="T220:T232">MAX(IF(N220="x",0,M220),IF(P220="x",0,O220),IF(R220="x",0,Q220))</f>
        <v>122</v>
      </c>
      <c r="U220" s="36">
        <f aca="true" t="shared" si="28" ref="U220:U232">S220+T220</f>
        <v>222</v>
      </c>
      <c r="V220" s="334">
        <v>2</v>
      </c>
      <c r="W220" s="93">
        <f aca="true" t="shared" si="29" ref="W220:W232">U220*F220</f>
        <v>245.32049214308066</v>
      </c>
    </row>
    <row r="221" spans="1:23" ht="12.75">
      <c r="A221" s="92">
        <v>52</v>
      </c>
      <c r="B221" s="51" t="s">
        <v>139</v>
      </c>
      <c r="C221" s="81">
        <v>38227</v>
      </c>
      <c r="D221" s="31" t="s">
        <v>21</v>
      </c>
      <c r="E221" s="32">
        <v>91.6</v>
      </c>
      <c r="F221" s="118">
        <f t="shared" si="25"/>
        <v>1.1480691544387307</v>
      </c>
      <c r="G221" s="202">
        <v>65</v>
      </c>
      <c r="H221" s="34" t="s">
        <v>238</v>
      </c>
      <c r="I221" s="33">
        <v>70</v>
      </c>
      <c r="J221" s="35" t="s">
        <v>238</v>
      </c>
      <c r="K221" s="33">
        <v>73</v>
      </c>
      <c r="L221" s="34" t="s">
        <v>210</v>
      </c>
      <c r="M221" s="33">
        <v>86</v>
      </c>
      <c r="N221" s="82" t="s">
        <v>210</v>
      </c>
      <c r="O221" s="33">
        <v>86</v>
      </c>
      <c r="P221" s="35" t="s">
        <v>238</v>
      </c>
      <c r="Q221" s="33">
        <v>91</v>
      </c>
      <c r="R221" s="35" t="s">
        <v>238</v>
      </c>
      <c r="S221" s="31">
        <f t="shared" si="26"/>
        <v>70</v>
      </c>
      <c r="T221" s="31">
        <f t="shared" si="27"/>
        <v>91</v>
      </c>
      <c r="U221" s="36">
        <f t="shared" si="28"/>
        <v>161</v>
      </c>
      <c r="V221" s="37">
        <v>5</v>
      </c>
      <c r="W221" s="93">
        <f t="shared" si="29"/>
        <v>184.83913386463564</v>
      </c>
    </row>
    <row r="222" spans="1:23" ht="12.75">
      <c r="A222" s="92">
        <v>53</v>
      </c>
      <c r="B222" s="51" t="s">
        <v>74</v>
      </c>
      <c r="C222" s="81">
        <v>37994</v>
      </c>
      <c r="D222" s="31" t="s">
        <v>227</v>
      </c>
      <c r="E222" s="32">
        <v>123.1</v>
      </c>
      <c r="F222" s="118">
        <f t="shared" si="25"/>
        <v>1.0419386073477965</v>
      </c>
      <c r="G222" s="202">
        <v>135</v>
      </c>
      <c r="H222" s="34" t="s">
        <v>210</v>
      </c>
      <c r="I222" s="33">
        <v>135</v>
      </c>
      <c r="J222" s="35" t="s">
        <v>238</v>
      </c>
      <c r="K222" s="33">
        <v>143</v>
      </c>
      <c r="L222" s="34" t="s">
        <v>238</v>
      </c>
      <c r="M222" s="33">
        <v>165</v>
      </c>
      <c r="N222" s="82" t="s">
        <v>238</v>
      </c>
      <c r="O222" s="33">
        <v>173</v>
      </c>
      <c r="P222" s="35" t="s">
        <v>238</v>
      </c>
      <c r="Q222" s="33">
        <v>180</v>
      </c>
      <c r="R222" s="35" t="s">
        <v>210</v>
      </c>
      <c r="S222" s="31">
        <f t="shared" si="26"/>
        <v>143</v>
      </c>
      <c r="T222" s="31">
        <f t="shared" si="27"/>
        <v>173</v>
      </c>
      <c r="U222" s="36">
        <f t="shared" si="28"/>
        <v>316</v>
      </c>
      <c r="V222" s="330">
        <v>1</v>
      </c>
      <c r="W222" s="93">
        <f t="shared" si="29"/>
        <v>329.2525999219037</v>
      </c>
    </row>
    <row r="223" spans="1:23" ht="12.75">
      <c r="A223" s="92">
        <v>46</v>
      </c>
      <c r="B223" s="51" t="s">
        <v>172</v>
      </c>
      <c r="C223" s="81">
        <v>38510</v>
      </c>
      <c r="D223" s="31" t="s">
        <v>61</v>
      </c>
      <c r="E223" s="32">
        <v>94.25</v>
      </c>
      <c r="F223" s="118">
        <f>POWER(10,(0.75194503*(LOG10(E223/175.508)*LOG10(E223/175.508))))</f>
        <v>1.1345486159640228</v>
      </c>
      <c r="G223" s="202">
        <v>90</v>
      </c>
      <c r="H223" s="34" t="s">
        <v>238</v>
      </c>
      <c r="I223" s="33">
        <v>95</v>
      </c>
      <c r="J223" s="35" t="s">
        <v>210</v>
      </c>
      <c r="K223" s="33">
        <v>95</v>
      </c>
      <c r="L223" s="34" t="s">
        <v>238</v>
      </c>
      <c r="M223" s="33">
        <v>102</v>
      </c>
      <c r="N223" s="82" t="s">
        <v>238</v>
      </c>
      <c r="O223" s="33">
        <v>107</v>
      </c>
      <c r="P223" s="35" t="s">
        <v>238</v>
      </c>
      <c r="Q223" s="33">
        <v>110</v>
      </c>
      <c r="R223" s="35" t="s">
        <v>238</v>
      </c>
      <c r="S223" s="31">
        <f>MAX(IF(H223="x",0,G223),IF(J223="x",0,I223),IF(L223="x",0,K223))</f>
        <v>95</v>
      </c>
      <c r="T223" s="31">
        <f>MAX(IF(N223="x",0,M223),IF(P223="x",0,O223),IF(R223="x",0,Q223))</f>
        <v>110</v>
      </c>
      <c r="U223" s="36">
        <f>S223+T223</f>
        <v>205</v>
      </c>
      <c r="V223" s="37">
        <v>4</v>
      </c>
      <c r="W223" s="93">
        <f>U223*F223</f>
        <v>232.58246627262469</v>
      </c>
    </row>
    <row r="224" spans="1:23" ht="12.75">
      <c r="A224" s="92">
        <v>35</v>
      </c>
      <c r="B224" s="51" t="s">
        <v>266</v>
      </c>
      <c r="C224" s="81" t="s">
        <v>270</v>
      </c>
      <c r="D224" s="31" t="s">
        <v>227</v>
      </c>
      <c r="E224" s="32">
        <v>105.4</v>
      </c>
      <c r="F224" s="118">
        <f t="shared" si="25"/>
        <v>1.0886231402374107</v>
      </c>
      <c r="G224" s="202">
        <v>100</v>
      </c>
      <c r="H224" s="34" t="s">
        <v>210</v>
      </c>
      <c r="I224" s="33">
        <v>100</v>
      </c>
      <c r="J224" s="35" t="s">
        <v>210</v>
      </c>
      <c r="K224" s="33">
        <v>100</v>
      </c>
      <c r="L224" s="34" t="s">
        <v>210</v>
      </c>
      <c r="M224" s="33">
        <v>110</v>
      </c>
      <c r="N224" s="82" t="s">
        <v>238</v>
      </c>
      <c r="O224" s="33">
        <v>115</v>
      </c>
      <c r="P224" s="35" t="s">
        <v>210</v>
      </c>
      <c r="Q224" s="33">
        <v>115</v>
      </c>
      <c r="R224" s="35" t="s">
        <v>210</v>
      </c>
      <c r="S224" s="31">
        <f t="shared" si="26"/>
        <v>0</v>
      </c>
      <c r="T224" s="31">
        <f t="shared" si="27"/>
        <v>110</v>
      </c>
      <c r="U224" s="36">
        <f t="shared" si="28"/>
        <v>110</v>
      </c>
      <c r="V224" s="37">
        <v>6</v>
      </c>
      <c r="W224" s="93">
        <f t="shared" si="29"/>
        <v>119.74854542611517</v>
      </c>
    </row>
    <row r="225" spans="1:23" ht="13.5" thickBot="1">
      <c r="A225" s="92">
        <v>34</v>
      </c>
      <c r="B225" s="51" t="s">
        <v>173</v>
      </c>
      <c r="C225" s="81">
        <v>38571</v>
      </c>
      <c r="D225" s="31" t="s">
        <v>61</v>
      </c>
      <c r="E225" s="32">
        <v>62.65</v>
      </c>
      <c r="F225" s="118">
        <f t="shared" si="25"/>
        <v>1.4141586888690014</v>
      </c>
      <c r="G225" s="202">
        <v>69</v>
      </c>
      <c r="H225" s="34" t="s">
        <v>210</v>
      </c>
      <c r="I225" s="33">
        <v>70</v>
      </c>
      <c r="J225" s="35" t="s">
        <v>238</v>
      </c>
      <c r="K225" s="33">
        <v>73</v>
      </c>
      <c r="L225" s="34" t="s">
        <v>238</v>
      </c>
      <c r="M225" s="33">
        <v>90</v>
      </c>
      <c r="N225" s="82" t="s">
        <v>238</v>
      </c>
      <c r="O225" s="33">
        <v>95</v>
      </c>
      <c r="P225" s="35" t="s">
        <v>210</v>
      </c>
      <c r="Q225" s="33">
        <v>95</v>
      </c>
      <c r="R225" s="35" t="s">
        <v>238</v>
      </c>
      <c r="S225" s="31">
        <f t="shared" si="26"/>
        <v>73</v>
      </c>
      <c r="T225" s="31">
        <f t="shared" si="27"/>
        <v>95</v>
      </c>
      <c r="U225" s="36">
        <f t="shared" si="28"/>
        <v>168</v>
      </c>
      <c r="V225" s="339">
        <v>3</v>
      </c>
      <c r="W225" s="93">
        <f t="shared" si="29"/>
        <v>237.57865972999224</v>
      </c>
    </row>
    <row r="226" spans="1:23" ht="12.75">
      <c r="A226" s="266" t="s">
        <v>18</v>
      </c>
      <c r="B226" s="267"/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8"/>
    </row>
    <row r="227" spans="1:23" ht="12.75">
      <c r="A227" s="92">
        <v>58</v>
      </c>
      <c r="B227" s="242" t="s">
        <v>160</v>
      </c>
      <c r="C227" s="50">
        <v>35053</v>
      </c>
      <c r="D227" s="31" t="s">
        <v>161</v>
      </c>
      <c r="E227" s="32">
        <v>105.35</v>
      </c>
      <c r="F227" s="118">
        <f>POWER(10,(0.75194503*(LOG10(E227/175.508)*LOG10(E227/175.508))))</f>
        <v>1.088795267821679</v>
      </c>
      <c r="G227" s="202">
        <v>100</v>
      </c>
      <c r="H227" s="34" t="s">
        <v>238</v>
      </c>
      <c r="I227" s="33">
        <v>105</v>
      </c>
      <c r="J227" s="35" t="s">
        <v>238</v>
      </c>
      <c r="K227" s="33">
        <v>108</v>
      </c>
      <c r="L227" s="34" t="s">
        <v>210</v>
      </c>
      <c r="M227" s="33">
        <v>125</v>
      </c>
      <c r="N227" s="82" t="s">
        <v>238</v>
      </c>
      <c r="O227" s="33">
        <v>131</v>
      </c>
      <c r="P227" s="35" t="s">
        <v>238</v>
      </c>
      <c r="Q227" s="33">
        <v>135</v>
      </c>
      <c r="R227" s="35" t="s">
        <v>238</v>
      </c>
      <c r="S227" s="31">
        <f>MAX(IF(H227="x",0,G227),IF(J227="x",0,I227),IF(L227="x",0,K227))</f>
        <v>105</v>
      </c>
      <c r="T227" s="31">
        <f>MAX(IF(N227="x",0,M227),IF(P227="x",0,O227),IF(R227="x",0,Q227))</f>
        <v>135</v>
      </c>
      <c r="U227" s="36">
        <f>S227+T227</f>
        <v>240</v>
      </c>
      <c r="V227" s="37">
        <v>8</v>
      </c>
      <c r="W227" s="93">
        <f>U227*F227</f>
        <v>261.31086427720294</v>
      </c>
    </row>
    <row r="228" spans="1:23" ht="12.75">
      <c r="A228" s="92">
        <v>25</v>
      </c>
      <c r="B228" s="51" t="s">
        <v>130</v>
      </c>
      <c r="C228" s="50">
        <v>36785</v>
      </c>
      <c r="D228" s="31" t="s">
        <v>131</v>
      </c>
      <c r="E228" s="32">
        <v>78.95</v>
      </c>
      <c r="F228" s="118">
        <f>POWER(10,(0.75194503*(LOG10(E228/175.508)*LOG10(E228/175.508))))</f>
        <v>1.231720405733843</v>
      </c>
      <c r="G228" s="202">
        <v>72</v>
      </c>
      <c r="H228" s="34" t="s">
        <v>238</v>
      </c>
      <c r="I228" s="33">
        <v>77</v>
      </c>
      <c r="J228" s="35" t="s">
        <v>238</v>
      </c>
      <c r="K228" s="33">
        <v>80</v>
      </c>
      <c r="L228" s="34" t="s">
        <v>210</v>
      </c>
      <c r="M228" s="33">
        <v>95</v>
      </c>
      <c r="N228" s="82" t="s">
        <v>238</v>
      </c>
      <c r="O228" s="33">
        <v>100</v>
      </c>
      <c r="P228" s="35" t="s">
        <v>238</v>
      </c>
      <c r="Q228" s="33">
        <v>105</v>
      </c>
      <c r="R228" s="35" t="s">
        <v>210</v>
      </c>
      <c r="S228" s="31">
        <f>MAX(IF(H228="x",0,G228),IF(J228="x",0,I228),IF(L228="x",0,K228))</f>
        <v>77</v>
      </c>
      <c r="T228" s="31">
        <f>MAX(IF(N228="x",0,M228),IF(P228="x",0,O228),IF(R228="x",0,Q228))</f>
        <v>100</v>
      </c>
      <c r="U228" s="36">
        <f>S228+T228</f>
        <v>177</v>
      </c>
      <c r="V228" s="37">
        <v>11</v>
      </c>
      <c r="W228" s="93">
        <f>U228*F228</f>
        <v>218.0145118148902</v>
      </c>
    </row>
    <row r="229" spans="1:23" ht="12.75">
      <c r="A229" s="92">
        <v>51</v>
      </c>
      <c r="B229" s="51" t="s">
        <v>267</v>
      </c>
      <c r="C229" s="81" t="s">
        <v>268</v>
      </c>
      <c r="D229" s="31" t="s">
        <v>227</v>
      </c>
      <c r="E229" s="32">
        <v>86.4</v>
      </c>
      <c r="F229" s="118">
        <f>POWER(10,(0.75194503*(LOG10(E229/175.508)*LOG10(E229/175.508))))</f>
        <v>1.1782355320997928</v>
      </c>
      <c r="G229" s="202">
        <v>80</v>
      </c>
      <c r="H229" s="34" t="s">
        <v>210</v>
      </c>
      <c r="I229" s="33">
        <v>80</v>
      </c>
      <c r="J229" s="35" t="s">
        <v>210</v>
      </c>
      <c r="K229" s="33">
        <v>82</v>
      </c>
      <c r="L229" s="34" t="s">
        <v>210</v>
      </c>
      <c r="M229" s="33">
        <v>100</v>
      </c>
      <c r="N229" s="82" t="s">
        <v>238</v>
      </c>
      <c r="O229" s="33">
        <v>105</v>
      </c>
      <c r="P229" s="35" t="s">
        <v>210</v>
      </c>
      <c r="Q229" s="33">
        <v>110</v>
      </c>
      <c r="R229" s="35" t="s">
        <v>238</v>
      </c>
      <c r="S229" s="31">
        <f>MAX(IF(H229="x",0,G229),IF(J229="x",0,I229),IF(L229="x",0,K229))</f>
        <v>0</v>
      </c>
      <c r="T229" s="31">
        <f>MAX(IF(N229="x",0,M229),IF(P229="x",0,O229),IF(R229="x",0,Q229))</f>
        <v>110</v>
      </c>
      <c r="U229" s="36">
        <f>S229+T229</f>
        <v>110</v>
      </c>
      <c r="V229" s="37">
        <v>15</v>
      </c>
      <c r="W229" s="93">
        <f>U229*F229</f>
        <v>129.60590853097722</v>
      </c>
    </row>
    <row r="230" spans="1:23" ht="12.75">
      <c r="A230" s="92">
        <v>8</v>
      </c>
      <c r="B230" s="51" t="s">
        <v>132</v>
      </c>
      <c r="C230" s="50">
        <v>31228</v>
      </c>
      <c r="D230" s="31" t="s">
        <v>131</v>
      </c>
      <c r="E230" s="32">
        <v>77.75</v>
      </c>
      <c r="F230" s="118">
        <f t="shared" si="25"/>
        <v>1.2416982300041906</v>
      </c>
      <c r="G230" s="202">
        <v>72</v>
      </c>
      <c r="H230" s="34" t="s">
        <v>238</v>
      </c>
      <c r="I230" s="33">
        <v>75</v>
      </c>
      <c r="J230" s="35" t="s">
        <v>210</v>
      </c>
      <c r="K230" s="33">
        <v>77</v>
      </c>
      <c r="L230" s="34" t="s">
        <v>210</v>
      </c>
      <c r="M230" s="33">
        <v>80</v>
      </c>
      <c r="N230" s="82" t="s">
        <v>238</v>
      </c>
      <c r="O230" s="33">
        <v>86</v>
      </c>
      <c r="P230" s="35" t="s">
        <v>238</v>
      </c>
      <c r="Q230" s="33">
        <v>90</v>
      </c>
      <c r="R230" s="35" t="s">
        <v>210</v>
      </c>
      <c r="S230" s="31">
        <f>MAX(IF(H230="x",0,G230),IF(J230="x",0,I230),IF(L230="x",0,K230))</f>
        <v>72</v>
      </c>
      <c r="T230" s="31">
        <f>MAX(IF(N230="x",0,M230),IF(P230="x",0,O230),IF(R230="x",0,Q230))</f>
        <v>86</v>
      </c>
      <c r="U230" s="36">
        <f>S230+T230</f>
        <v>158</v>
      </c>
      <c r="V230" s="37">
        <v>13</v>
      </c>
      <c r="W230" s="93">
        <f>U230*F230</f>
        <v>196.1883203406621</v>
      </c>
    </row>
    <row r="231" spans="1:23" ht="12.75">
      <c r="A231" s="92">
        <v>31</v>
      </c>
      <c r="B231" s="51" t="s">
        <v>199</v>
      </c>
      <c r="C231" s="81" t="s">
        <v>66</v>
      </c>
      <c r="D231" s="31" t="s">
        <v>194</v>
      </c>
      <c r="E231" s="32">
        <v>104.4</v>
      </c>
      <c r="F231" s="118">
        <f>POWER(10,(0.75194503*(LOG10(E231/175.508)*LOG10(E231/175.508))))</f>
        <v>1.092117328141434</v>
      </c>
      <c r="G231" s="202">
        <v>80</v>
      </c>
      <c r="H231" s="34" t="s">
        <v>238</v>
      </c>
      <c r="I231" s="33">
        <v>85</v>
      </c>
      <c r="J231" s="35" t="s">
        <v>238</v>
      </c>
      <c r="K231" s="33">
        <v>89</v>
      </c>
      <c r="L231" s="34" t="s">
        <v>210</v>
      </c>
      <c r="M231" s="33">
        <v>108</v>
      </c>
      <c r="N231" s="82" t="s">
        <v>210</v>
      </c>
      <c r="O231" s="33">
        <v>108</v>
      </c>
      <c r="P231" s="35" t="s">
        <v>238</v>
      </c>
      <c r="Q231" s="33">
        <v>115</v>
      </c>
      <c r="R231" s="35" t="s">
        <v>210</v>
      </c>
      <c r="S231" s="31">
        <f>MAX(IF(H231="x",0,G231),IF(J231="x",0,I231),IF(L231="x",0,K231))</f>
        <v>85</v>
      </c>
      <c r="T231" s="31">
        <f>MAX(IF(N231="x",0,M231),IF(P231="x",0,O231),IF(R231="x",0,Q231))</f>
        <v>108</v>
      </c>
      <c r="U231" s="36">
        <f>S231+T231</f>
        <v>193</v>
      </c>
      <c r="V231" s="37">
        <v>12</v>
      </c>
      <c r="W231" s="93">
        <f>U231*F231</f>
        <v>210.77864433129676</v>
      </c>
    </row>
    <row r="232" spans="1:23" ht="13.5" thickBot="1">
      <c r="A232" s="94">
        <v>62</v>
      </c>
      <c r="B232" s="95" t="s">
        <v>157</v>
      </c>
      <c r="C232" s="96">
        <v>36551</v>
      </c>
      <c r="D232" s="97" t="s">
        <v>77</v>
      </c>
      <c r="E232" s="98">
        <v>80.2</v>
      </c>
      <c r="F232" s="193">
        <f t="shared" si="25"/>
        <v>1.2217645473926413</v>
      </c>
      <c r="G232" s="203">
        <v>95</v>
      </c>
      <c r="H232" s="100" t="s">
        <v>238</v>
      </c>
      <c r="I232" s="99">
        <v>100</v>
      </c>
      <c r="J232" s="101" t="s">
        <v>210</v>
      </c>
      <c r="K232" s="99">
        <v>100</v>
      </c>
      <c r="L232" s="100" t="s">
        <v>210</v>
      </c>
      <c r="M232" s="99">
        <v>110</v>
      </c>
      <c r="N232" s="102" t="s">
        <v>238</v>
      </c>
      <c r="O232" s="99">
        <v>115</v>
      </c>
      <c r="P232" s="101" t="s">
        <v>210</v>
      </c>
      <c r="Q232" s="99">
        <v>115</v>
      </c>
      <c r="R232" s="101" t="s">
        <v>238</v>
      </c>
      <c r="S232" s="97">
        <f t="shared" si="26"/>
        <v>95</v>
      </c>
      <c r="T232" s="97">
        <f t="shared" si="27"/>
        <v>115</v>
      </c>
      <c r="U232" s="103">
        <f t="shared" si="28"/>
        <v>210</v>
      </c>
      <c r="V232" s="104">
        <v>9</v>
      </c>
      <c r="W232" s="105">
        <f t="shared" si="29"/>
        <v>256.57055495245464</v>
      </c>
    </row>
    <row r="233" spans="1:23" s="187" customFormat="1" ht="12.75">
      <c r="A233" s="3"/>
      <c r="B233" s="133"/>
      <c r="C233" s="188"/>
      <c r="D233" s="39"/>
      <c r="E233" s="40"/>
      <c r="F233" s="119"/>
      <c r="G233" s="3"/>
      <c r="H233" s="39"/>
      <c r="I233" s="3"/>
      <c r="J233" s="41"/>
      <c r="K233" s="3"/>
      <c r="L233" s="39"/>
      <c r="M233" s="3"/>
      <c r="N233" s="133"/>
      <c r="O233" s="3"/>
      <c r="P233" s="41"/>
      <c r="Q233" s="3"/>
      <c r="R233" s="41"/>
      <c r="S233" s="39"/>
      <c r="T233" s="39"/>
      <c r="U233" s="63"/>
      <c r="V233" s="9"/>
      <c r="W233" s="42"/>
    </row>
    <row r="234" spans="1:23" s="187" customFormat="1" ht="12.75">
      <c r="A234" s="3"/>
      <c r="B234" s="133"/>
      <c r="C234" s="188"/>
      <c r="D234" s="39"/>
      <c r="E234" s="40"/>
      <c r="F234" s="119"/>
      <c r="G234" s="3"/>
      <c r="H234" s="39"/>
      <c r="I234" s="3"/>
      <c r="J234" s="41"/>
      <c r="K234" s="3"/>
      <c r="L234" s="39"/>
      <c r="M234" s="3"/>
      <c r="N234" s="133"/>
      <c r="O234" s="3"/>
      <c r="P234" s="41"/>
      <c r="Q234" s="3"/>
      <c r="R234" s="41"/>
      <c r="S234" s="39"/>
      <c r="T234" s="39"/>
      <c r="U234" s="63"/>
      <c r="V234" s="9"/>
      <c r="W234" s="42"/>
    </row>
    <row r="235" spans="2:26" ht="12.75">
      <c r="B235" s="1" t="s">
        <v>11</v>
      </c>
      <c r="C235" s="25" t="s">
        <v>32</v>
      </c>
      <c r="D235" s="12"/>
      <c r="E235" s="44" t="s">
        <v>10</v>
      </c>
      <c r="F235" s="114"/>
      <c r="G235" s="25" t="s">
        <v>26</v>
      </c>
      <c r="H235" s="25"/>
      <c r="I235" s="25"/>
      <c r="J235" s="25"/>
      <c r="K235" s="11"/>
      <c r="L235" s="11"/>
      <c r="M235" s="27"/>
      <c r="N235" s="27"/>
      <c r="O235" s="43" t="s">
        <v>9</v>
      </c>
      <c r="P235" s="43"/>
      <c r="Q235" s="43"/>
      <c r="R235" s="43"/>
      <c r="S235" s="88" t="s">
        <v>114</v>
      </c>
      <c r="T235" s="45"/>
      <c r="V235" s="7"/>
      <c r="Z235" s="120" t="s">
        <v>47</v>
      </c>
    </row>
    <row r="236" spans="2:22" ht="12.75">
      <c r="B236" s="3"/>
      <c r="C236" s="25"/>
      <c r="D236" s="12"/>
      <c r="E236" s="26"/>
      <c r="F236" s="115"/>
      <c r="G236" s="25" t="s">
        <v>23</v>
      </c>
      <c r="H236" s="25"/>
      <c r="I236" s="25"/>
      <c r="J236" s="25"/>
      <c r="K236" s="11"/>
      <c r="L236" s="11"/>
      <c r="M236" s="27"/>
      <c r="N236" s="27"/>
      <c r="O236" s="11"/>
      <c r="P236" s="11"/>
      <c r="Q236" s="46"/>
      <c r="R236" s="46"/>
      <c r="S236" s="47"/>
      <c r="T236" s="8"/>
      <c r="V236" s="7"/>
    </row>
    <row r="237" spans="1:22" ht="12.75">
      <c r="A237" s="1"/>
      <c r="B237" s="39"/>
      <c r="C237" s="42"/>
      <c r="D237" s="15"/>
      <c r="E237" s="16"/>
      <c r="G237" s="5" t="s">
        <v>25</v>
      </c>
      <c r="O237" t="s">
        <v>14</v>
      </c>
      <c r="S237" s="5" t="s">
        <v>22</v>
      </c>
      <c r="V237" s="7"/>
    </row>
    <row r="238" spans="1:22" ht="12.75">
      <c r="A238" s="1"/>
      <c r="B238" s="39"/>
      <c r="C238" s="42"/>
      <c r="D238" s="15"/>
      <c r="E238" s="16"/>
      <c r="V238" s="7"/>
    </row>
    <row r="239" spans="1:22" ht="12.75">
      <c r="A239" s="1"/>
      <c r="B239" s="39"/>
      <c r="C239" s="42"/>
      <c r="D239" s="15"/>
      <c r="E239" s="16"/>
      <c r="V239" s="7"/>
    </row>
    <row r="240" spans="1:22" ht="12.75">
      <c r="A240" s="1"/>
      <c r="B240" s="39"/>
      <c r="C240" s="42"/>
      <c r="D240" s="15"/>
      <c r="E240" s="16"/>
      <c r="V240" s="7"/>
    </row>
    <row r="241" spans="1:22" ht="12.75">
      <c r="A241" s="1"/>
      <c r="B241" s="39"/>
      <c r="C241" s="42"/>
      <c r="D241" s="15"/>
      <c r="E241" s="16"/>
      <c r="V241" s="7"/>
    </row>
    <row r="242" spans="1:22" ht="12.75">
      <c r="A242" s="1"/>
      <c r="B242" s="39"/>
      <c r="C242" s="42"/>
      <c r="D242" s="15"/>
      <c r="E242" s="16"/>
      <c r="V242" s="7"/>
    </row>
    <row r="243" spans="1:22" ht="12.75">
      <c r="A243" s="1"/>
      <c r="B243" s="39"/>
      <c r="C243" s="42"/>
      <c r="D243" s="15"/>
      <c r="E243" s="16"/>
      <c r="V243" s="7"/>
    </row>
    <row r="244" spans="1:22" ht="12.75">
      <c r="A244" s="1"/>
      <c r="B244" s="39"/>
      <c r="C244" s="42"/>
      <c r="D244" s="15"/>
      <c r="E244" s="16"/>
      <c r="V244" s="7"/>
    </row>
    <row r="245" spans="1:22" ht="12.75">
      <c r="A245" s="1"/>
      <c r="B245" s="39"/>
      <c r="C245" s="42"/>
      <c r="D245" s="15"/>
      <c r="E245" s="16"/>
      <c r="V245" s="7"/>
    </row>
    <row r="246" spans="1:18" ht="18">
      <c r="A246" s="269" t="s">
        <v>121</v>
      </c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19"/>
    </row>
    <row r="247" spans="1:18" ht="15.75">
      <c r="A247" s="270"/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0"/>
    </row>
    <row r="248" spans="1:18" s="24" customFormat="1" ht="15.75">
      <c r="A248" s="271" t="s">
        <v>122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3"/>
    </row>
    <row r="249" spans="1:18" s="24" customFormat="1" ht="15.75">
      <c r="A249" s="23"/>
      <c r="B249" s="23"/>
      <c r="C249" s="23"/>
      <c r="D249" s="23"/>
      <c r="E249" s="23"/>
      <c r="F249" s="109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s="22" customFormat="1" ht="15">
      <c r="A250" s="21"/>
      <c r="B250" s="21" t="s">
        <v>201</v>
      </c>
      <c r="C250" s="21"/>
      <c r="D250" s="21"/>
      <c r="E250" s="21"/>
      <c r="F250" s="110" t="s">
        <v>183</v>
      </c>
      <c r="G250" s="21" t="s">
        <v>33</v>
      </c>
      <c r="H250" s="21"/>
      <c r="I250" s="21"/>
      <c r="J250" s="21"/>
      <c r="K250" s="21"/>
      <c r="L250" s="21"/>
      <c r="M250" s="21" t="s">
        <v>200</v>
      </c>
      <c r="N250" s="21"/>
      <c r="O250" s="21"/>
      <c r="P250" s="21"/>
      <c r="Q250" s="21"/>
      <c r="R250" s="21"/>
    </row>
    <row r="251" spans="1:16" ht="12.75">
      <c r="A251" s="1"/>
      <c r="B251" s="10"/>
      <c r="D251" s="5"/>
      <c r="E251" s="13"/>
      <c r="F251" s="111"/>
      <c r="G251" s="6"/>
      <c r="H251" s="4"/>
      <c r="J251" s="2"/>
      <c r="K251" s="2"/>
      <c r="P251" s="7"/>
    </row>
    <row r="252" spans="1:23" s="187" customFormat="1" ht="13.5" thickBot="1">
      <c r="A252" s="3"/>
      <c r="B252" s="133"/>
      <c r="C252" s="188"/>
      <c r="D252" s="39"/>
      <c r="E252" s="40"/>
      <c r="F252" s="119"/>
      <c r="G252" s="3"/>
      <c r="H252" s="39"/>
      <c r="I252" s="3"/>
      <c r="J252" s="41"/>
      <c r="K252" s="3"/>
      <c r="L252" s="39"/>
      <c r="M252" s="3"/>
      <c r="N252" s="133"/>
      <c r="O252" s="3"/>
      <c r="P252" s="41"/>
      <c r="Q252" s="3"/>
      <c r="R252" s="41"/>
      <c r="S252" s="39"/>
      <c r="T252" s="39"/>
      <c r="U252" s="63"/>
      <c r="V252" s="9"/>
      <c r="W252" s="42"/>
    </row>
    <row r="253" spans="1:23" ht="12.75">
      <c r="A253" s="284" t="s">
        <v>0</v>
      </c>
      <c r="B253" s="276"/>
      <c r="C253" s="276"/>
      <c r="D253" s="276"/>
      <c r="E253" s="276"/>
      <c r="F253" s="276"/>
      <c r="G253" s="285" t="s">
        <v>1</v>
      </c>
      <c r="H253" s="285"/>
      <c r="I253" s="285"/>
      <c r="J253" s="285"/>
      <c r="K253" s="285"/>
      <c r="L253" s="285"/>
      <c r="M253" s="285"/>
      <c r="N253" s="285"/>
      <c r="O253" s="285"/>
      <c r="P253" s="285"/>
      <c r="Q253" s="285"/>
      <c r="R253" s="91"/>
      <c r="S253" s="276" t="s">
        <v>2</v>
      </c>
      <c r="T253" s="276"/>
      <c r="U253" s="276"/>
      <c r="V253" s="276"/>
      <c r="W253" s="278"/>
    </row>
    <row r="254" spans="1:23" ht="12.75">
      <c r="A254" s="279" t="s">
        <v>15</v>
      </c>
      <c r="B254" s="280" t="s">
        <v>3</v>
      </c>
      <c r="C254" s="280" t="s">
        <v>16</v>
      </c>
      <c r="D254" s="280" t="s">
        <v>4</v>
      </c>
      <c r="E254" s="281" t="s">
        <v>5</v>
      </c>
      <c r="F254" s="282" t="s">
        <v>13</v>
      </c>
      <c r="G254" s="283" t="s">
        <v>6</v>
      </c>
      <c r="H254" s="283"/>
      <c r="I254" s="283"/>
      <c r="J254" s="283"/>
      <c r="K254" s="283"/>
      <c r="L254" s="29"/>
      <c r="M254" s="283" t="s">
        <v>7</v>
      </c>
      <c r="N254" s="283"/>
      <c r="O254" s="283"/>
      <c r="P254" s="283"/>
      <c r="Q254" s="283"/>
      <c r="R254" s="29"/>
      <c r="S254" s="272" t="s">
        <v>40</v>
      </c>
      <c r="T254" s="272" t="s">
        <v>41</v>
      </c>
      <c r="U254" s="272" t="s">
        <v>42</v>
      </c>
      <c r="V254" s="273" t="s">
        <v>12</v>
      </c>
      <c r="W254" s="274" t="s">
        <v>8</v>
      </c>
    </row>
    <row r="255" spans="1:23" ht="13.5" thickBot="1">
      <c r="A255" s="279"/>
      <c r="B255" s="280"/>
      <c r="C255" s="280"/>
      <c r="D255" s="280"/>
      <c r="E255" s="281"/>
      <c r="F255" s="282"/>
      <c r="G255" s="28">
        <v>1</v>
      </c>
      <c r="H255" s="29"/>
      <c r="I255" s="28">
        <v>2</v>
      </c>
      <c r="J255" s="29"/>
      <c r="K255" s="28">
        <v>3</v>
      </c>
      <c r="L255" s="29"/>
      <c r="M255" s="28">
        <v>1</v>
      </c>
      <c r="N255" s="29"/>
      <c r="O255" s="28">
        <v>2</v>
      </c>
      <c r="P255" s="29"/>
      <c r="Q255" s="28">
        <v>3</v>
      </c>
      <c r="R255" s="29"/>
      <c r="S255" s="272"/>
      <c r="T255" s="272"/>
      <c r="U255" s="272"/>
      <c r="V255" s="273"/>
      <c r="W255" s="274"/>
    </row>
    <row r="256" spans="1:23" ht="12.75">
      <c r="A256" s="266" t="s">
        <v>18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8"/>
    </row>
    <row r="257" spans="1:23" ht="12.75">
      <c r="A257" s="92">
        <v>22</v>
      </c>
      <c r="B257" s="51" t="s">
        <v>140</v>
      </c>
      <c r="C257" s="81">
        <v>35685</v>
      </c>
      <c r="D257" s="31" t="s">
        <v>141</v>
      </c>
      <c r="E257" s="32">
        <v>100.25</v>
      </c>
      <c r="F257" s="118">
        <f aca="true" t="shared" si="30" ref="F257:F264">POWER(10,(0.75194503*(LOG10(E257/175.508)*LOG10(E257/175.508))))</f>
        <v>1.1078457763843537</v>
      </c>
      <c r="G257" s="202">
        <v>140</v>
      </c>
      <c r="H257" s="34" t="s">
        <v>238</v>
      </c>
      <c r="I257" s="33">
        <v>150</v>
      </c>
      <c r="J257" s="35" t="s">
        <v>238</v>
      </c>
      <c r="K257" s="33">
        <v>155</v>
      </c>
      <c r="L257" s="34" t="s">
        <v>210</v>
      </c>
      <c r="M257" s="33">
        <v>175</v>
      </c>
      <c r="N257" s="82" t="s">
        <v>238</v>
      </c>
      <c r="O257" s="33">
        <v>184</v>
      </c>
      <c r="P257" s="35" t="s">
        <v>238</v>
      </c>
      <c r="Q257" s="33">
        <v>190</v>
      </c>
      <c r="R257" s="35" t="s">
        <v>210</v>
      </c>
      <c r="S257" s="31">
        <f aca="true" t="shared" si="31" ref="S257:S264">MAX(IF(H257="x",0,G257),IF(J257="x",0,I257),IF(L257="x",0,K257))</f>
        <v>150</v>
      </c>
      <c r="T257" s="31">
        <f aca="true" t="shared" si="32" ref="T257:T264">MAX(IF(N257="x",0,M257),IF(P257="x",0,O257),IF(R257="x",0,Q257))</f>
        <v>184</v>
      </c>
      <c r="U257" s="36">
        <f aca="true" t="shared" si="33" ref="U257:U264">S257+T257</f>
        <v>334</v>
      </c>
      <c r="V257" s="330">
        <v>1</v>
      </c>
      <c r="W257" s="93">
        <f aca="true" t="shared" si="34" ref="W257:W264">U257*F257</f>
        <v>370.02048931237414</v>
      </c>
    </row>
    <row r="258" spans="1:23" ht="12.75">
      <c r="A258" s="92">
        <v>64</v>
      </c>
      <c r="B258" s="51" t="s">
        <v>166</v>
      </c>
      <c r="C258" s="50">
        <v>32965</v>
      </c>
      <c r="D258" s="31" t="s">
        <v>20</v>
      </c>
      <c r="E258" s="32">
        <v>92.35</v>
      </c>
      <c r="F258" s="112">
        <f t="shared" si="30"/>
        <v>1.1441248889069628</v>
      </c>
      <c r="G258" s="87">
        <v>135</v>
      </c>
      <c r="H258" s="34" t="s">
        <v>238</v>
      </c>
      <c r="I258" s="33">
        <v>141</v>
      </c>
      <c r="J258" s="35" t="s">
        <v>210</v>
      </c>
      <c r="K258" s="33">
        <v>145</v>
      </c>
      <c r="L258" s="34" t="s">
        <v>238</v>
      </c>
      <c r="M258" s="33">
        <v>165</v>
      </c>
      <c r="N258" s="82" t="s">
        <v>238</v>
      </c>
      <c r="O258" s="33">
        <v>172</v>
      </c>
      <c r="P258" s="35" t="s">
        <v>238</v>
      </c>
      <c r="Q258" s="33">
        <v>177</v>
      </c>
      <c r="R258" s="35" t="s">
        <v>238</v>
      </c>
      <c r="S258" s="31">
        <f t="shared" si="31"/>
        <v>145</v>
      </c>
      <c r="T258" s="31">
        <f t="shared" si="32"/>
        <v>177</v>
      </c>
      <c r="U258" s="36">
        <f t="shared" si="33"/>
        <v>322</v>
      </c>
      <c r="V258" s="334">
        <v>2</v>
      </c>
      <c r="W258" s="93">
        <f t="shared" si="34"/>
        <v>368.408214228042</v>
      </c>
    </row>
    <row r="259" spans="1:23" ht="12.75">
      <c r="A259" s="92">
        <v>30</v>
      </c>
      <c r="B259" s="51" t="s">
        <v>23</v>
      </c>
      <c r="C259" s="50">
        <v>32524</v>
      </c>
      <c r="D259" s="31" t="s">
        <v>20</v>
      </c>
      <c r="E259" s="32">
        <v>88.1</v>
      </c>
      <c r="F259" s="112">
        <f t="shared" si="30"/>
        <v>1.1678015865820366</v>
      </c>
      <c r="G259" s="87">
        <v>100</v>
      </c>
      <c r="H259" s="34" t="s">
        <v>238</v>
      </c>
      <c r="I259" s="33">
        <v>105</v>
      </c>
      <c r="J259" s="35" t="s">
        <v>238</v>
      </c>
      <c r="K259" s="33">
        <v>110</v>
      </c>
      <c r="L259" s="34" t="s">
        <v>238</v>
      </c>
      <c r="M259" s="33">
        <v>120</v>
      </c>
      <c r="N259" s="82" t="s">
        <v>238</v>
      </c>
      <c r="O259" s="33">
        <v>125</v>
      </c>
      <c r="P259" s="35" t="s">
        <v>238</v>
      </c>
      <c r="Q259" s="33">
        <v>130</v>
      </c>
      <c r="R259" s="35" t="s">
        <v>210</v>
      </c>
      <c r="S259" s="31">
        <f t="shared" si="31"/>
        <v>110</v>
      </c>
      <c r="T259" s="31">
        <f t="shared" si="32"/>
        <v>125</v>
      </c>
      <c r="U259" s="36">
        <f t="shared" si="33"/>
        <v>235</v>
      </c>
      <c r="V259" s="37">
        <v>7</v>
      </c>
      <c r="W259" s="93">
        <f t="shared" si="34"/>
        <v>274.4333728467786</v>
      </c>
    </row>
    <row r="260" spans="1:23" ht="12.75">
      <c r="A260" s="92">
        <v>27</v>
      </c>
      <c r="B260" s="51" t="s">
        <v>46</v>
      </c>
      <c r="C260" s="50">
        <v>35409</v>
      </c>
      <c r="D260" s="31" t="s">
        <v>20</v>
      </c>
      <c r="E260" s="32">
        <v>97.45</v>
      </c>
      <c r="F260" s="112">
        <f t="shared" si="30"/>
        <v>1.1196775015795302</v>
      </c>
      <c r="G260" s="87">
        <v>110</v>
      </c>
      <c r="H260" s="34" t="s">
        <v>238</v>
      </c>
      <c r="I260" s="33">
        <v>120</v>
      </c>
      <c r="J260" s="35" t="s">
        <v>210</v>
      </c>
      <c r="K260" s="33">
        <v>120</v>
      </c>
      <c r="L260" s="34" t="s">
        <v>210</v>
      </c>
      <c r="M260" s="33">
        <v>140</v>
      </c>
      <c r="N260" s="82" t="s">
        <v>238</v>
      </c>
      <c r="O260" s="33">
        <v>148</v>
      </c>
      <c r="P260" s="35" t="s">
        <v>238</v>
      </c>
      <c r="Q260" s="33">
        <v>151</v>
      </c>
      <c r="R260" s="35" t="s">
        <v>238</v>
      </c>
      <c r="S260" s="31">
        <f t="shared" si="31"/>
        <v>110</v>
      </c>
      <c r="T260" s="31">
        <f t="shared" si="32"/>
        <v>151</v>
      </c>
      <c r="U260" s="36">
        <f t="shared" si="33"/>
        <v>261</v>
      </c>
      <c r="V260" s="37">
        <v>5</v>
      </c>
      <c r="W260" s="93">
        <f t="shared" si="34"/>
        <v>292.2358279122574</v>
      </c>
    </row>
    <row r="261" spans="1:23" ht="12.75">
      <c r="A261" s="92">
        <v>19</v>
      </c>
      <c r="B261" s="51" t="s">
        <v>75</v>
      </c>
      <c r="C261" s="50">
        <v>33504</v>
      </c>
      <c r="D261" s="31" t="s">
        <v>227</v>
      </c>
      <c r="E261" s="32">
        <v>109.95</v>
      </c>
      <c r="F261" s="112">
        <f t="shared" si="30"/>
        <v>1.0740338112933465</v>
      </c>
      <c r="G261" s="87">
        <v>135</v>
      </c>
      <c r="H261" s="34" t="s">
        <v>238</v>
      </c>
      <c r="I261" s="33">
        <v>140</v>
      </c>
      <c r="J261" s="35" t="s">
        <v>210</v>
      </c>
      <c r="K261" s="33">
        <v>145</v>
      </c>
      <c r="L261" s="34" t="s">
        <v>210</v>
      </c>
      <c r="M261" s="33">
        <v>166</v>
      </c>
      <c r="N261" s="82" t="s">
        <v>238</v>
      </c>
      <c r="O261" s="33">
        <v>175</v>
      </c>
      <c r="P261" s="35" t="s">
        <v>238</v>
      </c>
      <c r="Q261" s="33">
        <v>182</v>
      </c>
      <c r="R261" s="35" t="s">
        <v>210</v>
      </c>
      <c r="S261" s="31">
        <f t="shared" si="31"/>
        <v>135</v>
      </c>
      <c r="T261" s="31">
        <f t="shared" si="32"/>
        <v>175</v>
      </c>
      <c r="U261" s="36">
        <f t="shared" si="33"/>
        <v>310</v>
      </c>
      <c r="V261" s="339">
        <v>3</v>
      </c>
      <c r="W261" s="93">
        <f t="shared" si="34"/>
        <v>332.9504815009374</v>
      </c>
    </row>
    <row r="262" spans="1:23" ht="12.75">
      <c r="A262" s="92">
        <v>23</v>
      </c>
      <c r="B262" s="51" t="s">
        <v>24</v>
      </c>
      <c r="C262" s="50">
        <v>35842</v>
      </c>
      <c r="D262" s="31" t="s">
        <v>20</v>
      </c>
      <c r="E262" s="32">
        <v>85.25</v>
      </c>
      <c r="F262" s="112">
        <f t="shared" si="30"/>
        <v>1.1856355069321147</v>
      </c>
      <c r="G262" s="87">
        <v>102</v>
      </c>
      <c r="H262" s="34" t="s">
        <v>238</v>
      </c>
      <c r="I262" s="33">
        <v>107</v>
      </c>
      <c r="J262" s="35" t="s">
        <v>238</v>
      </c>
      <c r="K262" s="33">
        <v>112</v>
      </c>
      <c r="L262" s="34" t="s">
        <v>210</v>
      </c>
      <c r="M262" s="33">
        <v>136</v>
      </c>
      <c r="N262" s="82" t="s">
        <v>210</v>
      </c>
      <c r="O262" s="33">
        <v>136</v>
      </c>
      <c r="P262" s="35" t="s">
        <v>238</v>
      </c>
      <c r="Q262" s="33">
        <v>147</v>
      </c>
      <c r="R262" s="35" t="s">
        <v>210</v>
      </c>
      <c r="S262" s="31">
        <f t="shared" si="31"/>
        <v>107</v>
      </c>
      <c r="T262" s="31">
        <f t="shared" si="32"/>
        <v>136</v>
      </c>
      <c r="U262" s="36">
        <f t="shared" si="33"/>
        <v>243</v>
      </c>
      <c r="V262" s="37">
        <v>6</v>
      </c>
      <c r="W262" s="93">
        <f t="shared" si="34"/>
        <v>288.1094281845039</v>
      </c>
    </row>
    <row r="263" spans="1:23" ht="12.75">
      <c r="A263" s="92">
        <v>32</v>
      </c>
      <c r="B263" s="51" t="s">
        <v>269</v>
      </c>
      <c r="C263" s="81" t="s">
        <v>268</v>
      </c>
      <c r="D263" s="31" t="s">
        <v>227</v>
      </c>
      <c r="E263" s="32">
        <v>96.8</v>
      </c>
      <c r="F263" s="112">
        <f>POWER(10,(0.75194503*(LOG10(E263/175.508)*LOG10(E263/175.508))))</f>
        <v>1.1225770762426293</v>
      </c>
      <c r="G263" s="87">
        <v>120</v>
      </c>
      <c r="H263" s="34" t="s">
        <v>238</v>
      </c>
      <c r="I263" s="33">
        <v>130</v>
      </c>
      <c r="J263" s="35" t="s">
        <v>210</v>
      </c>
      <c r="K263" s="33">
        <v>0</v>
      </c>
      <c r="L263" s="34" t="s">
        <v>210</v>
      </c>
      <c r="M263" s="33">
        <v>160</v>
      </c>
      <c r="N263" s="82" t="s">
        <v>210</v>
      </c>
      <c r="O263" s="33">
        <v>160</v>
      </c>
      <c r="P263" s="35" t="s">
        <v>210</v>
      </c>
      <c r="Q263" s="33">
        <v>160</v>
      </c>
      <c r="R263" s="35" t="s">
        <v>210</v>
      </c>
      <c r="S263" s="31">
        <f>MAX(IF(H263="x",0,G263),IF(J263="x",0,I263),IF(L263="x",0,K263))</f>
        <v>120</v>
      </c>
      <c r="T263" s="31">
        <f>MAX(IF(N263="x",0,M263),IF(P263="x",0,O263),IF(R263="x",0,Q263))</f>
        <v>0</v>
      </c>
      <c r="U263" s="36">
        <f>S263+T263</f>
        <v>120</v>
      </c>
      <c r="V263" s="37">
        <v>14</v>
      </c>
      <c r="W263" s="93">
        <f>U263*F263</f>
        <v>134.70924914911552</v>
      </c>
    </row>
    <row r="264" spans="1:23" ht="12.75">
      <c r="A264" s="92">
        <v>4</v>
      </c>
      <c r="B264" s="51" t="s">
        <v>79</v>
      </c>
      <c r="C264" s="81">
        <v>37214</v>
      </c>
      <c r="D264" s="31" t="s">
        <v>20</v>
      </c>
      <c r="E264" s="32">
        <v>62.5</v>
      </c>
      <c r="F264" s="112">
        <f t="shared" si="30"/>
        <v>1.4164439353882803</v>
      </c>
      <c r="G264" s="87">
        <v>70</v>
      </c>
      <c r="H264" s="34" t="s">
        <v>238</v>
      </c>
      <c r="I264" s="33">
        <v>76</v>
      </c>
      <c r="J264" s="35" t="s">
        <v>238</v>
      </c>
      <c r="K264" s="33">
        <v>81</v>
      </c>
      <c r="L264" s="34" t="s">
        <v>210</v>
      </c>
      <c r="M264" s="33">
        <v>90</v>
      </c>
      <c r="N264" s="82" t="s">
        <v>238</v>
      </c>
      <c r="O264" s="33">
        <v>97</v>
      </c>
      <c r="P264" s="35" t="s">
        <v>210</v>
      </c>
      <c r="Q264" s="33">
        <v>97</v>
      </c>
      <c r="R264" s="35" t="s">
        <v>210</v>
      </c>
      <c r="S264" s="31">
        <f t="shared" si="31"/>
        <v>76</v>
      </c>
      <c r="T264" s="31">
        <f t="shared" si="32"/>
        <v>90</v>
      </c>
      <c r="U264" s="36">
        <f t="shared" si="33"/>
        <v>166</v>
      </c>
      <c r="V264" s="37">
        <v>10</v>
      </c>
      <c r="W264" s="93">
        <f t="shared" si="34"/>
        <v>235.12969327445452</v>
      </c>
    </row>
    <row r="265" spans="1:23" ht="13.5" thickBot="1">
      <c r="A265" s="94">
        <v>40</v>
      </c>
      <c r="B265" s="95" t="s">
        <v>142</v>
      </c>
      <c r="C265" s="96">
        <v>34943</v>
      </c>
      <c r="D265" s="97" t="s">
        <v>141</v>
      </c>
      <c r="E265" s="98">
        <v>105.45</v>
      </c>
      <c r="F265" s="113">
        <f>POWER(10,(0.75194503*(LOG10(E265/175.508)*LOG10(E265/175.508))))</f>
        <v>1.088451281423503</v>
      </c>
      <c r="G265" s="206">
        <v>120</v>
      </c>
      <c r="H265" s="100" t="s">
        <v>238</v>
      </c>
      <c r="I265" s="99">
        <v>127</v>
      </c>
      <c r="J265" s="101" t="s">
        <v>210</v>
      </c>
      <c r="K265" s="99">
        <v>127</v>
      </c>
      <c r="L265" s="100" t="s">
        <v>238</v>
      </c>
      <c r="M265" s="99">
        <v>150</v>
      </c>
      <c r="N265" s="102" t="s">
        <v>238</v>
      </c>
      <c r="O265" s="99">
        <v>160</v>
      </c>
      <c r="P265" s="101" t="s">
        <v>238</v>
      </c>
      <c r="Q265" s="99">
        <v>170</v>
      </c>
      <c r="R265" s="101" t="s">
        <v>238</v>
      </c>
      <c r="S265" s="97">
        <f>MAX(IF(H265="x",0,G265),IF(J265="x",0,I265),IF(L265="x",0,K265))</f>
        <v>127</v>
      </c>
      <c r="T265" s="97">
        <f>MAX(IF(N265="x",0,M265),IF(P265="x",0,O265),IF(R265="x",0,Q265))</f>
        <v>170</v>
      </c>
      <c r="U265" s="103">
        <f>S265+T265</f>
        <v>297</v>
      </c>
      <c r="V265" s="104">
        <v>4</v>
      </c>
      <c r="W265" s="105">
        <f>U265*F265</f>
        <v>323.2700305827804</v>
      </c>
    </row>
    <row r="267" spans="2:26" ht="12.75">
      <c r="B267" s="1" t="s">
        <v>11</v>
      </c>
      <c r="C267" s="25" t="s">
        <v>32</v>
      </c>
      <c r="D267" s="12"/>
      <c r="E267" s="44" t="s">
        <v>10</v>
      </c>
      <c r="F267" s="114"/>
      <c r="G267" s="25" t="s">
        <v>26</v>
      </c>
      <c r="H267" s="25"/>
      <c r="I267" s="25"/>
      <c r="J267" s="25"/>
      <c r="K267" s="11"/>
      <c r="L267" s="11"/>
      <c r="M267" s="27"/>
      <c r="N267" s="27"/>
      <c r="O267" s="43" t="s">
        <v>9</v>
      </c>
      <c r="P267" s="43"/>
      <c r="Q267" s="43"/>
      <c r="R267" s="43"/>
      <c r="S267" s="88" t="s">
        <v>114</v>
      </c>
      <c r="T267" s="45"/>
      <c r="V267" s="7"/>
      <c r="Z267" s="120" t="s">
        <v>47</v>
      </c>
    </row>
    <row r="268" spans="2:22" ht="12.75">
      <c r="B268" s="3"/>
      <c r="C268" s="25"/>
      <c r="D268" s="12"/>
      <c r="E268" s="26"/>
      <c r="F268" s="115"/>
      <c r="G268" s="25" t="s">
        <v>25</v>
      </c>
      <c r="H268" s="25"/>
      <c r="I268" s="25"/>
      <c r="J268" s="25"/>
      <c r="K268" s="11"/>
      <c r="L268" s="11"/>
      <c r="M268" s="27"/>
      <c r="N268" s="27"/>
      <c r="O268" s="11"/>
      <c r="P268" s="11"/>
      <c r="Q268" s="46"/>
      <c r="R268" s="46"/>
      <c r="S268" s="47"/>
      <c r="T268" s="8"/>
      <c r="V268" s="7"/>
    </row>
    <row r="269" spans="1:22" ht="12.75">
      <c r="A269" s="1"/>
      <c r="B269" s="39"/>
      <c r="C269" s="42"/>
      <c r="D269" s="15"/>
      <c r="E269" s="16"/>
      <c r="G269" s="5" t="s">
        <v>120</v>
      </c>
      <c r="O269" t="s">
        <v>14</v>
      </c>
      <c r="S269" s="5" t="s">
        <v>22</v>
      </c>
      <c r="V269" s="7"/>
    </row>
    <row r="270" spans="1:22" ht="12.75">
      <c r="A270" s="1"/>
      <c r="B270" s="39"/>
      <c r="C270" s="42"/>
      <c r="D270" s="15"/>
      <c r="E270" s="16"/>
      <c r="V270" s="7"/>
    </row>
    <row r="271" spans="1:22" ht="12.75">
      <c r="A271" s="1"/>
      <c r="B271" s="3"/>
      <c r="C271" s="42"/>
      <c r="D271" s="15"/>
      <c r="E271" s="16"/>
      <c r="V271" s="7"/>
    </row>
    <row r="272" spans="1:23" ht="12.75">
      <c r="A272" s="3"/>
      <c r="B272" s="3"/>
      <c r="C272" s="3"/>
      <c r="D272" s="39"/>
      <c r="E272" s="40"/>
      <c r="F272" s="119"/>
      <c r="G272" s="3"/>
      <c r="H272" s="3"/>
      <c r="I272" s="41"/>
      <c r="J272" s="41"/>
      <c r="K272" s="39"/>
      <c r="L272" s="39"/>
      <c r="M272" s="3"/>
      <c r="N272" s="3"/>
      <c r="O272" s="41"/>
      <c r="P272" s="41"/>
      <c r="Q272" s="41"/>
      <c r="R272" s="41"/>
      <c r="S272" s="39"/>
      <c r="T272" s="39"/>
      <c r="U272" s="39"/>
      <c r="V272" s="9"/>
      <c r="W272" s="42"/>
    </row>
    <row r="273" spans="1:22" ht="12.75">
      <c r="A273" s="1"/>
      <c r="B273" s="3"/>
      <c r="C273" s="42"/>
      <c r="D273" s="15"/>
      <c r="E273" s="16"/>
      <c r="V273" s="7"/>
    </row>
    <row r="275" spans="2:3" ht="12.75">
      <c r="B275" s="89" t="s">
        <v>43</v>
      </c>
      <c r="C275" s="90" t="s">
        <v>44</v>
      </c>
    </row>
    <row r="277" spans="1:3" ht="12.75">
      <c r="A277" s="252">
        <v>1</v>
      </c>
      <c r="B277" s="252" t="s">
        <v>140</v>
      </c>
      <c r="C277" s="253">
        <v>370.02048931237414</v>
      </c>
    </row>
    <row r="278" spans="1:3" ht="12.75">
      <c r="A278" s="252">
        <v>2</v>
      </c>
      <c r="B278" s="252" t="s">
        <v>166</v>
      </c>
      <c r="C278" s="253">
        <v>368.408214228042</v>
      </c>
    </row>
    <row r="279" spans="1:3" ht="12.75">
      <c r="A279" s="252">
        <v>3</v>
      </c>
      <c r="B279" s="252" t="s">
        <v>75</v>
      </c>
      <c r="C279" s="253">
        <v>332.9504815009374</v>
      </c>
    </row>
    <row r="280" spans="1:3" ht="12.75">
      <c r="A280">
        <v>4</v>
      </c>
      <c r="B280" t="s">
        <v>74</v>
      </c>
      <c r="C280" s="250">
        <v>329.2525999219037</v>
      </c>
    </row>
    <row r="281" spans="1:3" ht="12.75">
      <c r="A281">
        <v>5</v>
      </c>
      <c r="B281" t="s">
        <v>142</v>
      </c>
      <c r="C281" s="250">
        <v>323.2700305827804</v>
      </c>
    </row>
    <row r="282" spans="1:3" ht="12.75">
      <c r="A282">
        <v>6</v>
      </c>
      <c r="B282" t="s">
        <v>28</v>
      </c>
      <c r="C282" s="250">
        <v>309.07525423234654</v>
      </c>
    </row>
    <row r="283" spans="1:3" ht="12.75">
      <c r="A283">
        <v>7</v>
      </c>
      <c r="B283" t="s">
        <v>46</v>
      </c>
      <c r="C283" s="250">
        <v>292.2358279122574</v>
      </c>
    </row>
    <row r="284" spans="1:3" ht="12.75">
      <c r="A284">
        <v>8</v>
      </c>
      <c r="B284" t="s">
        <v>24</v>
      </c>
      <c r="C284" s="250">
        <v>288.1094281845039</v>
      </c>
    </row>
    <row r="285" spans="1:3" ht="12.75">
      <c r="A285">
        <v>9</v>
      </c>
      <c r="B285" t="s">
        <v>23</v>
      </c>
      <c r="C285" s="250">
        <v>274.4333728467786</v>
      </c>
    </row>
    <row r="286" spans="1:3" ht="12.75">
      <c r="A286">
        <v>10</v>
      </c>
      <c r="B286" t="s">
        <v>160</v>
      </c>
      <c r="C286" s="250">
        <v>261.31086427720294</v>
      </c>
    </row>
    <row r="287" spans="1:3" ht="12.75">
      <c r="A287">
        <v>11</v>
      </c>
      <c r="B287" t="s">
        <v>228</v>
      </c>
      <c r="C287" s="250">
        <v>256.63848956146035</v>
      </c>
    </row>
    <row r="288" spans="1:3" ht="12.75">
      <c r="A288">
        <v>12</v>
      </c>
      <c r="B288" t="s">
        <v>157</v>
      </c>
      <c r="C288" s="250">
        <v>256.57055495245464</v>
      </c>
    </row>
    <row r="289" spans="1:3" ht="12.75">
      <c r="A289">
        <v>13</v>
      </c>
      <c r="B289" t="s">
        <v>69</v>
      </c>
      <c r="C289" s="250">
        <v>245.79686920478815</v>
      </c>
    </row>
    <row r="290" spans="1:3" ht="12.75">
      <c r="A290">
        <v>14</v>
      </c>
      <c r="B290" t="s">
        <v>38</v>
      </c>
      <c r="C290" s="250">
        <v>245.77012894536418</v>
      </c>
    </row>
    <row r="291" spans="1:3" ht="12.75">
      <c r="A291">
        <v>15</v>
      </c>
      <c r="B291" t="s">
        <v>143</v>
      </c>
      <c r="C291" s="250">
        <v>245.32049214308066</v>
      </c>
    </row>
    <row r="292" spans="1:3" ht="12.75">
      <c r="A292">
        <v>16</v>
      </c>
      <c r="B292" t="s">
        <v>173</v>
      </c>
      <c r="C292" s="250">
        <v>237.57865972999224</v>
      </c>
    </row>
    <row r="293" spans="1:3" ht="12.75">
      <c r="A293">
        <v>17</v>
      </c>
      <c r="B293" t="s">
        <v>56</v>
      </c>
      <c r="C293" s="250">
        <v>236.82534195205835</v>
      </c>
    </row>
    <row r="294" spans="1:3" ht="12.75">
      <c r="A294">
        <v>18</v>
      </c>
      <c r="B294" t="s">
        <v>79</v>
      </c>
      <c r="C294" s="250">
        <v>235.12969327445452</v>
      </c>
    </row>
    <row r="295" spans="1:3" ht="12.75">
      <c r="A295">
        <v>19</v>
      </c>
      <c r="B295" t="s">
        <v>172</v>
      </c>
      <c r="C295" s="250">
        <v>232.58246627262469</v>
      </c>
    </row>
    <row r="296" spans="1:3" ht="12.75">
      <c r="A296">
        <v>20</v>
      </c>
      <c r="B296" t="s">
        <v>171</v>
      </c>
      <c r="C296" s="250">
        <v>225.6372210002022</v>
      </c>
    </row>
    <row r="297" spans="1:3" ht="12.75">
      <c r="A297">
        <v>21</v>
      </c>
      <c r="B297" t="s">
        <v>54</v>
      </c>
      <c r="C297" s="250">
        <v>224.6509467399048</v>
      </c>
    </row>
    <row r="298" spans="1:3" ht="12.75">
      <c r="A298">
        <v>22</v>
      </c>
      <c r="B298" t="s">
        <v>130</v>
      </c>
      <c r="C298" s="250">
        <v>218.0145118148902</v>
      </c>
    </row>
    <row r="299" spans="1:3" ht="12.75">
      <c r="A299">
        <v>23</v>
      </c>
      <c r="B299" t="s">
        <v>154</v>
      </c>
      <c r="C299" s="250">
        <v>216.55822746746628</v>
      </c>
    </row>
    <row r="300" spans="1:3" ht="12.75">
      <c r="A300">
        <v>24</v>
      </c>
      <c r="B300" t="s">
        <v>199</v>
      </c>
      <c r="C300" s="250">
        <v>210.77864433129676</v>
      </c>
    </row>
    <row r="301" spans="1:3" ht="12.75">
      <c r="A301">
        <v>25</v>
      </c>
      <c r="B301" t="s">
        <v>170</v>
      </c>
      <c r="C301" s="250">
        <v>205.34090844190203</v>
      </c>
    </row>
    <row r="302" spans="1:3" ht="12.75">
      <c r="A302">
        <v>26</v>
      </c>
      <c r="B302" t="s">
        <v>150</v>
      </c>
      <c r="C302" s="250">
        <v>202.25421890153658</v>
      </c>
    </row>
    <row r="303" spans="1:3" ht="12.75">
      <c r="A303">
        <v>27</v>
      </c>
      <c r="B303" t="s">
        <v>27</v>
      </c>
      <c r="C303" s="250">
        <v>200.24800319313607</v>
      </c>
    </row>
    <row r="304" spans="1:3" ht="12.75">
      <c r="A304">
        <v>28</v>
      </c>
      <c r="B304" t="s">
        <v>158</v>
      </c>
      <c r="C304" s="250">
        <v>197.06590943409483</v>
      </c>
    </row>
    <row r="305" spans="1:3" ht="12.75">
      <c r="A305">
        <v>29</v>
      </c>
      <c r="B305" t="s">
        <v>132</v>
      </c>
      <c r="C305" s="250">
        <v>196.1883203406621</v>
      </c>
    </row>
    <row r="306" spans="1:3" ht="12.75">
      <c r="A306">
        <v>30</v>
      </c>
      <c r="B306" t="s">
        <v>156</v>
      </c>
      <c r="C306" s="250">
        <v>196.04308769032124</v>
      </c>
    </row>
    <row r="307" spans="1:3" ht="12.75">
      <c r="A307">
        <v>31</v>
      </c>
      <c r="B307" t="s">
        <v>64</v>
      </c>
      <c r="C307" s="250">
        <v>194.3343583528162</v>
      </c>
    </row>
    <row r="308" spans="1:3" ht="12.75">
      <c r="A308">
        <v>32</v>
      </c>
      <c r="B308" t="s">
        <v>57</v>
      </c>
      <c r="C308" s="250">
        <v>185.4009220889825</v>
      </c>
    </row>
    <row r="309" spans="1:3" ht="12.75">
      <c r="A309">
        <v>33</v>
      </c>
      <c r="B309" t="s">
        <v>139</v>
      </c>
      <c r="C309" s="250">
        <v>184.83913386463564</v>
      </c>
    </row>
    <row r="310" spans="1:3" ht="12.75">
      <c r="A310">
        <v>34</v>
      </c>
      <c r="B310" t="s">
        <v>73</v>
      </c>
      <c r="C310" s="250">
        <v>169.29285878122238</v>
      </c>
    </row>
    <row r="311" spans="1:3" ht="12.75">
      <c r="A311">
        <v>35</v>
      </c>
      <c r="B311" t="s">
        <v>236</v>
      </c>
      <c r="C311" s="250">
        <v>168.34111221883816</v>
      </c>
    </row>
    <row r="312" spans="1:3" ht="12.75">
      <c r="A312">
        <v>36</v>
      </c>
      <c r="B312" t="s">
        <v>153</v>
      </c>
      <c r="C312" s="250">
        <v>163.10245384206212</v>
      </c>
    </row>
    <row r="313" spans="1:3" ht="12.75">
      <c r="A313">
        <v>37</v>
      </c>
      <c r="B313" t="s">
        <v>167</v>
      </c>
      <c r="C313" s="250">
        <v>154.49855141224552</v>
      </c>
    </row>
    <row r="314" spans="1:3" ht="12.75">
      <c r="A314">
        <v>38</v>
      </c>
      <c r="B314" t="s">
        <v>269</v>
      </c>
      <c r="C314" s="250">
        <v>134.70924914911552</v>
      </c>
    </row>
    <row r="315" spans="1:3" ht="12.75">
      <c r="A315">
        <v>39</v>
      </c>
      <c r="B315" t="s">
        <v>63</v>
      </c>
      <c r="C315" s="250">
        <v>129.95431502495754</v>
      </c>
    </row>
    <row r="316" spans="1:3" ht="12.75">
      <c r="A316">
        <v>40</v>
      </c>
      <c r="B316" t="s">
        <v>267</v>
      </c>
      <c r="C316" s="250">
        <v>129.61</v>
      </c>
    </row>
    <row r="317" spans="1:3" ht="12.75">
      <c r="A317">
        <v>41</v>
      </c>
      <c r="B317" t="s">
        <v>234</v>
      </c>
      <c r="C317" s="250">
        <v>129.433522572455</v>
      </c>
    </row>
    <row r="318" spans="1:3" ht="12.75">
      <c r="A318">
        <v>42</v>
      </c>
      <c r="B318" t="s">
        <v>151</v>
      </c>
      <c r="C318" s="250">
        <v>128.68578883765485</v>
      </c>
    </row>
    <row r="319" spans="1:3" ht="12.75">
      <c r="A319">
        <v>43</v>
      </c>
      <c r="B319" t="s">
        <v>137</v>
      </c>
      <c r="C319" s="250">
        <v>126.05823514047968</v>
      </c>
    </row>
    <row r="320" spans="1:3" ht="12.75">
      <c r="A320">
        <v>44</v>
      </c>
      <c r="B320" t="s">
        <v>233</v>
      </c>
      <c r="C320" s="250">
        <v>125.04834296087968</v>
      </c>
    </row>
    <row r="321" spans="1:3" ht="12.75">
      <c r="A321">
        <v>45</v>
      </c>
      <c r="B321" t="s">
        <v>163</v>
      </c>
      <c r="C321" s="250">
        <v>122.43029480551859</v>
      </c>
    </row>
    <row r="322" spans="1:3" ht="12.75">
      <c r="A322">
        <v>46</v>
      </c>
      <c r="B322" t="s">
        <v>35</v>
      </c>
      <c r="C322" s="250">
        <v>120.82610404731861</v>
      </c>
    </row>
    <row r="323" spans="1:3" ht="12.75">
      <c r="A323">
        <v>47</v>
      </c>
      <c r="B323" t="s">
        <v>266</v>
      </c>
      <c r="C323" s="250">
        <v>119.75</v>
      </c>
    </row>
    <row r="324" spans="1:3" ht="12.75">
      <c r="A324">
        <v>48</v>
      </c>
      <c r="B324" t="s">
        <v>72</v>
      </c>
      <c r="C324" s="250">
        <v>116.56879308795997</v>
      </c>
    </row>
    <row r="325" spans="1:3" ht="12.75">
      <c r="A325">
        <v>49</v>
      </c>
      <c r="B325" t="s">
        <v>145</v>
      </c>
      <c r="C325" s="250">
        <v>114.75382035430069</v>
      </c>
    </row>
    <row r="326" spans="1:3" ht="12.75">
      <c r="A326">
        <v>50</v>
      </c>
      <c r="B326" t="s">
        <v>136</v>
      </c>
      <c r="C326" s="250">
        <v>112.10415755277393</v>
      </c>
    </row>
    <row r="327" spans="1:3" ht="12.75">
      <c r="A327">
        <v>51</v>
      </c>
      <c r="B327" t="s">
        <v>193</v>
      </c>
      <c r="C327" s="250">
        <v>106.50021645308556</v>
      </c>
    </row>
    <row r="328" spans="1:3" ht="12.75">
      <c r="A328">
        <v>52</v>
      </c>
      <c r="B328" t="s">
        <v>138</v>
      </c>
      <c r="C328" s="250">
        <v>101.41209595425948</v>
      </c>
    </row>
    <row r="329" spans="1:3" ht="12.75">
      <c r="A329">
        <v>53</v>
      </c>
      <c r="B329" t="s">
        <v>133</v>
      </c>
      <c r="C329" s="250">
        <v>98.1216317107869</v>
      </c>
    </row>
    <row r="330" spans="1:3" ht="12.75">
      <c r="A330">
        <v>54</v>
      </c>
      <c r="B330" t="s">
        <v>134</v>
      </c>
      <c r="C330" s="250">
        <v>97.93846879092814</v>
      </c>
    </row>
    <row r="331" spans="1:3" ht="12.75">
      <c r="A331">
        <v>55</v>
      </c>
      <c r="B331" t="s">
        <v>239</v>
      </c>
      <c r="C331" s="250">
        <v>86.19959697427821</v>
      </c>
    </row>
    <row r="332" spans="1:3" ht="12.75">
      <c r="A332">
        <v>56</v>
      </c>
      <c r="B332" t="s">
        <v>147</v>
      </c>
      <c r="C332" s="250">
        <v>78.13453627043779</v>
      </c>
    </row>
    <row r="333" spans="1:3" ht="12.75">
      <c r="A333">
        <v>57</v>
      </c>
      <c r="B333" t="s">
        <v>125</v>
      </c>
      <c r="C333" s="250">
        <v>50.63057919963722</v>
      </c>
    </row>
    <row r="334" spans="1:3" ht="12.75">
      <c r="A334">
        <v>58</v>
      </c>
      <c r="B334" t="s">
        <v>50</v>
      </c>
      <c r="C334" s="250">
        <v>0</v>
      </c>
    </row>
    <row r="336" spans="2:3" ht="12.75">
      <c r="B336" s="251" t="s">
        <v>45</v>
      </c>
      <c r="C336" s="251" t="s">
        <v>44</v>
      </c>
    </row>
    <row r="338" spans="1:3" ht="12.75">
      <c r="A338">
        <v>1</v>
      </c>
      <c r="B338" s="252" t="s">
        <v>185</v>
      </c>
      <c r="C338" s="253">
        <v>258.17039988083076</v>
      </c>
    </row>
    <row r="339" spans="1:3" ht="12.75">
      <c r="A339">
        <v>2</v>
      </c>
      <c r="B339" s="252" t="s">
        <v>226</v>
      </c>
      <c r="C339" s="253">
        <v>214.98053998840308</v>
      </c>
    </row>
    <row r="340" spans="1:3" ht="12.75">
      <c r="A340">
        <v>3</v>
      </c>
      <c r="B340" s="252" t="s">
        <v>165</v>
      </c>
      <c r="C340" s="253">
        <v>183.32944897264855</v>
      </c>
    </row>
    <row r="341" spans="1:3" ht="12.75">
      <c r="A341">
        <v>4</v>
      </c>
      <c r="B341" t="s">
        <v>68</v>
      </c>
      <c r="C341" s="250">
        <v>182.7826024323049</v>
      </c>
    </row>
    <row r="342" spans="1:3" ht="12.75">
      <c r="A342">
        <v>5</v>
      </c>
      <c r="B342" t="s">
        <v>187</v>
      </c>
      <c r="C342" s="250">
        <v>177.07196694421677</v>
      </c>
    </row>
    <row r="343" spans="1:3" ht="12.75">
      <c r="A343">
        <v>6</v>
      </c>
      <c r="B343" t="s">
        <v>58</v>
      </c>
      <c r="C343" s="250">
        <v>173.21356413463533</v>
      </c>
    </row>
    <row r="344" spans="1:3" ht="12.75">
      <c r="A344">
        <v>7</v>
      </c>
      <c r="B344" t="s">
        <v>162</v>
      </c>
      <c r="C344" s="250">
        <v>165.43261408498182</v>
      </c>
    </row>
    <row r="345" spans="1:3" ht="12.75">
      <c r="A345">
        <v>8</v>
      </c>
      <c r="B345" t="s">
        <v>237</v>
      </c>
      <c r="C345" s="250">
        <v>147.722818890008</v>
      </c>
    </row>
    <row r="346" spans="1:3" ht="12.75">
      <c r="A346">
        <v>9</v>
      </c>
      <c r="B346" t="s">
        <v>30</v>
      </c>
      <c r="C346" s="250">
        <v>142.7190522577143</v>
      </c>
    </row>
    <row r="347" spans="1:3" ht="12.75">
      <c r="A347">
        <v>10</v>
      </c>
      <c r="B347" t="s">
        <v>37</v>
      </c>
      <c r="C347" s="250">
        <v>139.42558376127158</v>
      </c>
    </row>
    <row r="348" spans="1:3" ht="12.75">
      <c r="A348">
        <v>11</v>
      </c>
      <c r="B348" t="s">
        <v>251</v>
      </c>
      <c r="C348" s="250">
        <v>130.3100032364297</v>
      </c>
    </row>
    <row r="349" spans="1:3" ht="12.75">
      <c r="A349">
        <v>12</v>
      </c>
      <c r="B349" t="s">
        <v>62</v>
      </c>
      <c r="C349" s="250">
        <v>128.00259990440625</v>
      </c>
    </row>
    <row r="350" spans="1:3" ht="12.75">
      <c r="A350">
        <v>13</v>
      </c>
      <c r="B350" t="s">
        <v>232</v>
      </c>
      <c r="C350" s="250">
        <v>124.937865173861</v>
      </c>
    </row>
    <row r="351" spans="1:3" ht="12.75">
      <c r="A351">
        <v>14</v>
      </c>
      <c r="B351" t="s">
        <v>168</v>
      </c>
      <c r="C351" s="250">
        <v>122.92388091725425</v>
      </c>
    </row>
    <row r="352" spans="1:3" ht="12.75">
      <c r="A352">
        <v>15</v>
      </c>
      <c r="B352" t="s">
        <v>188</v>
      </c>
      <c r="C352" s="250">
        <v>121.28009750803453</v>
      </c>
    </row>
    <row r="353" spans="1:3" ht="12.75">
      <c r="A353">
        <v>16</v>
      </c>
      <c r="B353" t="s">
        <v>155</v>
      </c>
      <c r="C353" s="250">
        <v>119.66521920513614</v>
      </c>
    </row>
    <row r="354" spans="1:3" ht="12.75">
      <c r="A354">
        <v>17</v>
      </c>
      <c r="B354" t="s">
        <v>129</v>
      </c>
      <c r="C354" s="250">
        <v>119.07821212771485</v>
      </c>
    </row>
    <row r="355" spans="1:3" ht="12.75">
      <c r="A355">
        <v>18</v>
      </c>
      <c r="B355" t="s">
        <v>169</v>
      </c>
      <c r="C355" s="250">
        <v>115.2189249014</v>
      </c>
    </row>
    <row r="356" spans="1:3" ht="12.75">
      <c r="A356">
        <v>19</v>
      </c>
      <c r="B356" t="s">
        <v>31</v>
      </c>
      <c r="C356" s="250">
        <v>105.13036276277047</v>
      </c>
    </row>
    <row r="357" spans="1:3" ht="12.75">
      <c r="A357">
        <v>20</v>
      </c>
      <c r="B357" t="s">
        <v>29</v>
      </c>
      <c r="C357" s="250">
        <v>100.11688104304277</v>
      </c>
    </row>
    <row r="358" spans="1:3" ht="12.75">
      <c r="A358">
        <v>21</v>
      </c>
      <c r="B358" t="s">
        <v>231</v>
      </c>
      <c r="C358" s="250">
        <v>93.54144749127306</v>
      </c>
    </row>
    <row r="359" spans="1:3" ht="12.75">
      <c r="A359">
        <v>22</v>
      </c>
      <c r="B359" t="s">
        <v>135</v>
      </c>
      <c r="C359" s="250">
        <v>85.22909348498695</v>
      </c>
    </row>
    <row r="360" ht="12.75">
      <c r="C360" s="250"/>
    </row>
  </sheetData>
  <sheetProtection/>
  <mergeCells count="149">
    <mergeCell ref="A187:W187"/>
    <mergeCell ref="A256:W256"/>
    <mergeCell ref="A219:W219"/>
    <mergeCell ref="A11:W11"/>
    <mergeCell ref="A72:Q72"/>
    <mergeCell ref="A73:Q73"/>
    <mergeCell ref="A74:Q74"/>
    <mergeCell ref="A149:F149"/>
    <mergeCell ref="G149:Q149"/>
    <mergeCell ref="A150:A151"/>
    <mergeCell ref="B150:B151"/>
    <mergeCell ref="B9:B10"/>
    <mergeCell ref="C9:C10"/>
    <mergeCell ref="A78:W78"/>
    <mergeCell ref="U9:U10"/>
    <mergeCell ref="A112:F112"/>
    <mergeCell ref="G44:K44"/>
    <mergeCell ref="M44:Q44"/>
    <mergeCell ref="S44:S45"/>
    <mergeCell ref="T44:T45"/>
    <mergeCell ref="G112:Q112"/>
    <mergeCell ref="A193:W193"/>
    <mergeCell ref="M9:Q9"/>
    <mergeCell ref="A2:Q2"/>
    <mergeCell ref="A3:Q3"/>
    <mergeCell ref="A4:Q4"/>
    <mergeCell ref="W9:W10"/>
    <mergeCell ref="A9:A10"/>
    <mergeCell ref="A8:F8"/>
    <mergeCell ref="G8:Q8"/>
    <mergeCell ref="S8:W8"/>
    <mergeCell ref="A185:A186"/>
    <mergeCell ref="T9:T10"/>
    <mergeCell ref="A191:W191"/>
    <mergeCell ref="V9:V10"/>
    <mergeCell ref="A178:Q178"/>
    <mergeCell ref="D9:D10"/>
    <mergeCell ref="E9:E10"/>
    <mergeCell ref="F9:F10"/>
    <mergeCell ref="G9:K9"/>
    <mergeCell ref="S9:S10"/>
    <mergeCell ref="A179:Q179"/>
    <mergeCell ref="A180:Q180"/>
    <mergeCell ref="A86:W86"/>
    <mergeCell ref="A184:F184"/>
    <mergeCell ref="G184:Q184"/>
    <mergeCell ref="S184:W184"/>
    <mergeCell ref="S149:W149"/>
    <mergeCell ref="S113:S114"/>
    <mergeCell ref="U44:U45"/>
    <mergeCell ref="A210:Q210"/>
    <mergeCell ref="A211:Q211"/>
    <mergeCell ref="A212:Q212"/>
    <mergeCell ref="A216:F216"/>
    <mergeCell ref="G216:Q216"/>
    <mergeCell ref="W44:W45"/>
    <mergeCell ref="A46:W46"/>
    <mergeCell ref="A106:Q106"/>
    <mergeCell ref="A107:Q107"/>
    <mergeCell ref="A108:Q108"/>
    <mergeCell ref="B185:B186"/>
    <mergeCell ref="C185:C186"/>
    <mergeCell ref="D185:D186"/>
    <mergeCell ref="E185:E186"/>
    <mergeCell ref="F185:F186"/>
    <mergeCell ref="G185:K185"/>
    <mergeCell ref="M185:Q185"/>
    <mergeCell ref="S185:S186"/>
    <mergeCell ref="T185:T186"/>
    <mergeCell ref="U185:U186"/>
    <mergeCell ref="V185:V186"/>
    <mergeCell ref="W185:W186"/>
    <mergeCell ref="V44:V45"/>
    <mergeCell ref="A44:A45"/>
    <mergeCell ref="B44:B45"/>
    <mergeCell ref="C44:C45"/>
    <mergeCell ref="D44:D45"/>
    <mergeCell ref="E44:E45"/>
    <mergeCell ref="F44:F45"/>
    <mergeCell ref="S216:W216"/>
    <mergeCell ref="A217:A218"/>
    <mergeCell ref="B217:B218"/>
    <mergeCell ref="C217:C218"/>
    <mergeCell ref="D217:D218"/>
    <mergeCell ref="E217:E218"/>
    <mergeCell ref="F217:F218"/>
    <mergeCell ref="G217:K217"/>
    <mergeCell ref="M217:Q217"/>
    <mergeCell ref="S217:S218"/>
    <mergeCell ref="T217:T218"/>
    <mergeCell ref="U217:U218"/>
    <mergeCell ref="V217:V218"/>
    <mergeCell ref="W217:W218"/>
    <mergeCell ref="A253:F253"/>
    <mergeCell ref="G253:Q253"/>
    <mergeCell ref="S253:W253"/>
    <mergeCell ref="A246:Q246"/>
    <mergeCell ref="A247:Q247"/>
    <mergeCell ref="A248:Q248"/>
    <mergeCell ref="S254:S255"/>
    <mergeCell ref="T254:T255"/>
    <mergeCell ref="U254:U255"/>
    <mergeCell ref="V254:V255"/>
    <mergeCell ref="A254:A255"/>
    <mergeCell ref="B254:B255"/>
    <mergeCell ref="C254:C255"/>
    <mergeCell ref="D254:D255"/>
    <mergeCell ref="E254:E255"/>
    <mergeCell ref="F254:F255"/>
    <mergeCell ref="W254:W255"/>
    <mergeCell ref="M150:Q150"/>
    <mergeCell ref="S150:S151"/>
    <mergeCell ref="T150:T151"/>
    <mergeCell ref="U150:U151"/>
    <mergeCell ref="V150:V151"/>
    <mergeCell ref="W150:W151"/>
    <mergeCell ref="A152:W152"/>
    <mergeCell ref="G254:K254"/>
    <mergeCell ref="M254:Q254"/>
    <mergeCell ref="C150:C151"/>
    <mergeCell ref="D150:D151"/>
    <mergeCell ref="E150:E151"/>
    <mergeCell ref="F150:F151"/>
    <mergeCell ref="G150:K150"/>
    <mergeCell ref="A36:Q36"/>
    <mergeCell ref="A37:Q37"/>
    <mergeCell ref="A38:Q38"/>
    <mergeCell ref="A43:F43"/>
    <mergeCell ref="G43:Q43"/>
    <mergeCell ref="S43:W43"/>
    <mergeCell ref="S112:W112"/>
    <mergeCell ref="A113:A114"/>
    <mergeCell ref="B113:B114"/>
    <mergeCell ref="C113:C114"/>
    <mergeCell ref="D113:D114"/>
    <mergeCell ref="E113:E114"/>
    <mergeCell ref="F113:F114"/>
    <mergeCell ref="G113:K113"/>
    <mergeCell ref="M113:Q113"/>
    <mergeCell ref="A121:W121"/>
    <mergeCell ref="A226:W226"/>
    <mergeCell ref="A142:Q142"/>
    <mergeCell ref="A143:Q143"/>
    <mergeCell ref="A144:Q144"/>
    <mergeCell ref="T113:T114"/>
    <mergeCell ref="U113:U114"/>
    <mergeCell ref="V113:V114"/>
    <mergeCell ref="W113:W114"/>
    <mergeCell ref="A115:W115"/>
  </mergeCells>
  <conditionalFormatting sqref="G79 M79 O79 Q79 G202:G209 M202:M209 O202:O209 Q202:Q209 I209 K209 Q54:Q55 O54:O55 M54:M55 G54:G55 I54:I55 K54:K55 G166 M166 O166 Q166 I166 K166 G233:G234 M233:M234 O233:O234 Q233:Q234 I233:I234 K233:K234">
    <cfRule type="expression" priority="981" dxfId="1" stopIfTrue="1">
      <formula>H54="x"</formula>
    </cfRule>
  </conditionalFormatting>
  <conditionalFormatting sqref="G79 M79 O79 Q79 G202:G209 M202:M209 O202:O209 Q202:Q209 I209 K209 Q54:Q55 O54:O55 M54:M55 G54:G55 I54:I55 K54:K55 G166 M166 O166 Q166 I166 K166 G233:G234 M233:M234 O233:O234 Q233:Q234 I233:I234 K233:K234">
    <cfRule type="expression" priority="982" dxfId="0" stopIfTrue="1">
      <formula>H54="o"</formula>
    </cfRule>
  </conditionalFormatting>
  <conditionalFormatting sqref="I79 I202:I208">
    <cfRule type="expression" priority="983" dxfId="1" stopIfTrue="1">
      <formula>J79="x"</formula>
    </cfRule>
  </conditionalFormatting>
  <conditionalFormatting sqref="I79 I202:I208">
    <cfRule type="expression" priority="984" dxfId="0" stopIfTrue="1">
      <formula>J79="o"</formula>
    </cfRule>
  </conditionalFormatting>
  <conditionalFormatting sqref="K79 K202:K208">
    <cfRule type="expression" priority="985" dxfId="1" stopIfTrue="1">
      <formula>L79="x"</formula>
    </cfRule>
  </conditionalFormatting>
  <conditionalFormatting sqref="K79 K202:K208">
    <cfRule type="expression" priority="986" dxfId="0" stopIfTrue="1">
      <formula>L79="o"</formula>
    </cfRule>
  </conditionalFormatting>
  <conditionalFormatting sqref="Q80 O80 M80 G80">
    <cfRule type="expression" priority="975" dxfId="1" stopIfTrue="1">
      <formula>H80="x"</formula>
    </cfRule>
  </conditionalFormatting>
  <conditionalFormatting sqref="Q80 O80 M80 G80">
    <cfRule type="expression" priority="976" dxfId="0" stopIfTrue="1">
      <formula>H80="o"</formula>
    </cfRule>
  </conditionalFormatting>
  <conditionalFormatting sqref="I80">
    <cfRule type="expression" priority="977" dxfId="1" stopIfTrue="1">
      <formula>J80="x"</formula>
    </cfRule>
  </conditionalFormatting>
  <conditionalFormatting sqref="I80">
    <cfRule type="expression" priority="978" dxfId="0" stopIfTrue="1">
      <formula>J80="o"</formula>
    </cfRule>
  </conditionalFormatting>
  <conditionalFormatting sqref="K80">
    <cfRule type="expression" priority="979" dxfId="1" stopIfTrue="1">
      <formula>L80="x"</formula>
    </cfRule>
  </conditionalFormatting>
  <conditionalFormatting sqref="K80">
    <cfRule type="expression" priority="980" dxfId="0" stopIfTrue="1">
      <formula>L80="o"</formula>
    </cfRule>
  </conditionalFormatting>
  <conditionalFormatting sqref="Q252 O252 M252 G252">
    <cfRule type="expression" priority="925" dxfId="1" stopIfTrue="1">
      <formula>H252="x"</formula>
    </cfRule>
  </conditionalFormatting>
  <conditionalFormatting sqref="Q252 O252 M252 G252">
    <cfRule type="expression" priority="926" dxfId="0" stopIfTrue="1">
      <formula>H252="o"</formula>
    </cfRule>
  </conditionalFormatting>
  <conditionalFormatting sqref="I252">
    <cfRule type="expression" priority="927" dxfId="1" stopIfTrue="1">
      <formula>J252="x"</formula>
    </cfRule>
  </conditionalFormatting>
  <conditionalFormatting sqref="I252">
    <cfRule type="expression" priority="928" dxfId="0" stopIfTrue="1">
      <formula>J252="o"</formula>
    </cfRule>
  </conditionalFormatting>
  <conditionalFormatting sqref="K252">
    <cfRule type="expression" priority="929" dxfId="1" stopIfTrue="1">
      <formula>L252="x"</formula>
    </cfRule>
  </conditionalFormatting>
  <conditionalFormatting sqref="K252">
    <cfRule type="expression" priority="930" dxfId="0" stopIfTrue="1">
      <formula>L252="o"</formula>
    </cfRule>
  </conditionalFormatting>
  <conditionalFormatting sqref="K257">
    <cfRule type="expression" priority="911" dxfId="1" stopIfTrue="1">
      <formula>L257="x"</formula>
    </cfRule>
  </conditionalFormatting>
  <conditionalFormatting sqref="K257">
    <cfRule type="expression" priority="912" dxfId="0" stopIfTrue="1">
      <formula>L257="o"</formula>
    </cfRule>
  </conditionalFormatting>
  <conditionalFormatting sqref="I257">
    <cfRule type="expression" priority="909" dxfId="1" stopIfTrue="1">
      <formula>J257="x"</formula>
    </cfRule>
  </conditionalFormatting>
  <conditionalFormatting sqref="I257">
    <cfRule type="expression" priority="910" dxfId="0" stopIfTrue="1">
      <formula>J257="o"</formula>
    </cfRule>
  </conditionalFormatting>
  <conditionalFormatting sqref="G257 M257 O257 Q257">
    <cfRule type="expression" priority="907" dxfId="1" stopIfTrue="1">
      <formula>H257="x"</formula>
    </cfRule>
  </conditionalFormatting>
  <conditionalFormatting sqref="G257 M257 O257 Q257">
    <cfRule type="expression" priority="908" dxfId="0" stopIfTrue="1">
      <formula>H257="o"</formula>
    </cfRule>
  </conditionalFormatting>
  <conditionalFormatting sqref="K224">
    <cfRule type="expression" priority="759" dxfId="1" stopIfTrue="1">
      <formula>L224="x"</formula>
    </cfRule>
  </conditionalFormatting>
  <conditionalFormatting sqref="K224">
    <cfRule type="expression" priority="760" dxfId="0" stopIfTrue="1">
      <formula>L224="o"</formula>
    </cfRule>
  </conditionalFormatting>
  <conditionalFormatting sqref="G225 M225 O225 Q225">
    <cfRule type="expression" priority="761" dxfId="1" stopIfTrue="1">
      <formula>H225="x"</formula>
    </cfRule>
  </conditionalFormatting>
  <conditionalFormatting sqref="G225 M225 O225 Q225">
    <cfRule type="expression" priority="762" dxfId="0" stopIfTrue="1">
      <formula>H225="o"</formula>
    </cfRule>
  </conditionalFormatting>
  <conditionalFormatting sqref="K225">
    <cfRule type="expression" priority="765" dxfId="1" stopIfTrue="1">
      <formula>L225="x"</formula>
    </cfRule>
  </conditionalFormatting>
  <conditionalFormatting sqref="K225">
    <cfRule type="expression" priority="766" dxfId="0" stopIfTrue="1">
      <formula>L225="o"</formula>
    </cfRule>
  </conditionalFormatting>
  <conditionalFormatting sqref="G232 M232 O232 Q232">
    <cfRule type="expression" priority="767" dxfId="1" stopIfTrue="1">
      <formula>H232="x"</formula>
    </cfRule>
  </conditionalFormatting>
  <conditionalFormatting sqref="G232 M232 O232 Q232">
    <cfRule type="expression" priority="768" dxfId="0" stopIfTrue="1">
      <formula>H232="o"</formula>
    </cfRule>
  </conditionalFormatting>
  <conditionalFormatting sqref="I232">
    <cfRule type="expression" priority="769" dxfId="1" stopIfTrue="1">
      <formula>J232="x"</formula>
    </cfRule>
  </conditionalFormatting>
  <conditionalFormatting sqref="I232">
    <cfRule type="expression" priority="770" dxfId="0" stopIfTrue="1">
      <formula>J232="o"</formula>
    </cfRule>
  </conditionalFormatting>
  <conditionalFormatting sqref="I225">
    <cfRule type="expression" priority="763" dxfId="1" stopIfTrue="1">
      <formula>J225="x"</formula>
    </cfRule>
  </conditionalFormatting>
  <conditionalFormatting sqref="I225">
    <cfRule type="expression" priority="764" dxfId="0" stopIfTrue="1">
      <formula>J225="o"</formula>
    </cfRule>
  </conditionalFormatting>
  <conditionalFormatting sqref="I262">
    <cfRule type="expression" priority="721" dxfId="1" stopIfTrue="1">
      <formula>J262="x"</formula>
    </cfRule>
  </conditionalFormatting>
  <conditionalFormatting sqref="I262">
    <cfRule type="expression" priority="722" dxfId="0" stopIfTrue="1">
      <formula>J262="o"</formula>
    </cfRule>
  </conditionalFormatting>
  <conditionalFormatting sqref="K261">
    <cfRule type="expression" priority="729" dxfId="1" stopIfTrue="1">
      <formula>L261="x"</formula>
    </cfRule>
  </conditionalFormatting>
  <conditionalFormatting sqref="K261">
    <cfRule type="expression" priority="730" dxfId="0" stopIfTrue="1">
      <formula>L261="o"</formula>
    </cfRule>
  </conditionalFormatting>
  <conditionalFormatting sqref="G262 M262 O262 Q262">
    <cfRule type="expression" priority="719" dxfId="1" stopIfTrue="1">
      <formula>H262="x"</formula>
    </cfRule>
  </conditionalFormatting>
  <conditionalFormatting sqref="G262 M262 O262 Q262">
    <cfRule type="expression" priority="720" dxfId="0" stopIfTrue="1">
      <formula>H262="o"</formula>
    </cfRule>
  </conditionalFormatting>
  <conditionalFormatting sqref="G220 M220 O220 Q220">
    <cfRule type="expression" priority="773" dxfId="1" stopIfTrue="1">
      <formula>H220="x"</formula>
    </cfRule>
  </conditionalFormatting>
  <conditionalFormatting sqref="G220 M220 O220 Q220">
    <cfRule type="expression" priority="774" dxfId="0" stopIfTrue="1">
      <formula>H220="o"</formula>
    </cfRule>
  </conditionalFormatting>
  <conditionalFormatting sqref="I220">
    <cfRule type="expression" priority="775" dxfId="1" stopIfTrue="1">
      <formula>J220="x"</formula>
    </cfRule>
  </conditionalFormatting>
  <conditionalFormatting sqref="I220">
    <cfRule type="expression" priority="776" dxfId="0" stopIfTrue="1">
      <formula>J220="o"</formula>
    </cfRule>
  </conditionalFormatting>
  <conditionalFormatting sqref="K220">
    <cfRule type="expression" priority="777" dxfId="1" stopIfTrue="1">
      <formula>L220="x"</formula>
    </cfRule>
  </conditionalFormatting>
  <conditionalFormatting sqref="K220">
    <cfRule type="expression" priority="778" dxfId="0" stopIfTrue="1">
      <formula>L220="o"</formula>
    </cfRule>
  </conditionalFormatting>
  <conditionalFormatting sqref="I260">
    <cfRule type="expression" priority="745" dxfId="1" stopIfTrue="1">
      <formula>J260="x"</formula>
    </cfRule>
  </conditionalFormatting>
  <conditionalFormatting sqref="I260">
    <cfRule type="expression" priority="746" dxfId="0" stopIfTrue="1">
      <formula>J260="o"</formula>
    </cfRule>
  </conditionalFormatting>
  <conditionalFormatting sqref="K260">
    <cfRule type="expression" priority="747" dxfId="1" stopIfTrue="1">
      <formula>L260="x"</formula>
    </cfRule>
  </conditionalFormatting>
  <conditionalFormatting sqref="K260">
    <cfRule type="expression" priority="748" dxfId="0" stopIfTrue="1">
      <formula>L260="o"</formula>
    </cfRule>
  </conditionalFormatting>
  <conditionalFormatting sqref="K232">
    <cfRule type="expression" priority="771" dxfId="1" stopIfTrue="1">
      <formula>L232="x"</formula>
    </cfRule>
  </conditionalFormatting>
  <conditionalFormatting sqref="K232">
    <cfRule type="expression" priority="772" dxfId="0" stopIfTrue="1">
      <formula>L232="o"</formula>
    </cfRule>
  </conditionalFormatting>
  <conditionalFormatting sqref="I264">
    <cfRule type="expression" priority="739" dxfId="1" stopIfTrue="1">
      <formula>J264="x"</formula>
    </cfRule>
  </conditionalFormatting>
  <conditionalFormatting sqref="I264">
    <cfRule type="expression" priority="740" dxfId="0" stopIfTrue="1">
      <formula>J264="o"</formula>
    </cfRule>
  </conditionalFormatting>
  <conditionalFormatting sqref="K264">
    <cfRule type="expression" priority="741" dxfId="1" stopIfTrue="1">
      <formula>L264="x"</formula>
    </cfRule>
  </conditionalFormatting>
  <conditionalFormatting sqref="K264">
    <cfRule type="expression" priority="742" dxfId="0" stopIfTrue="1">
      <formula>L264="o"</formula>
    </cfRule>
  </conditionalFormatting>
  <conditionalFormatting sqref="G260 M260 O260 Q260">
    <cfRule type="expression" priority="743" dxfId="1" stopIfTrue="1">
      <formula>H260="x"</formula>
    </cfRule>
  </conditionalFormatting>
  <conditionalFormatting sqref="G260 M260 O260 Q260">
    <cfRule type="expression" priority="744" dxfId="0" stopIfTrue="1">
      <formula>H260="o"</formula>
    </cfRule>
  </conditionalFormatting>
  <conditionalFormatting sqref="G224 M224 O224 Q224">
    <cfRule type="expression" priority="755" dxfId="1" stopIfTrue="1">
      <formula>H224="x"</formula>
    </cfRule>
  </conditionalFormatting>
  <conditionalFormatting sqref="G224 M224 O224 Q224">
    <cfRule type="expression" priority="756" dxfId="0" stopIfTrue="1">
      <formula>H224="o"</formula>
    </cfRule>
  </conditionalFormatting>
  <conditionalFormatting sqref="I224">
    <cfRule type="expression" priority="757" dxfId="1" stopIfTrue="1">
      <formula>J224="x"</formula>
    </cfRule>
  </conditionalFormatting>
  <conditionalFormatting sqref="I224">
    <cfRule type="expression" priority="758" dxfId="0" stopIfTrue="1">
      <formula>J224="o"</formula>
    </cfRule>
  </conditionalFormatting>
  <conditionalFormatting sqref="G264 M264 O264 Q264">
    <cfRule type="expression" priority="737" dxfId="1" stopIfTrue="1">
      <formula>H264="x"</formula>
    </cfRule>
  </conditionalFormatting>
  <conditionalFormatting sqref="G264 M264 O264 Q264">
    <cfRule type="expression" priority="738" dxfId="0" stopIfTrue="1">
      <formula>H264="o"</formula>
    </cfRule>
  </conditionalFormatting>
  <conditionalFormatting sqref="G221 M221 O221 Q221">
    <cfRule type="expression" priority="749" dxfId="1" stopIfTrue="1">
      <formula>H221="x"</formula>
    </cfRule>
  </conditionalFormatting>
  <conditionalFormatting sqref="G221 M221 O221 Q221">
    <cfRule type="expression" priority="750" dxfId="0" stopIfTrue="1">
      <formula>H221="o"</formula>
    </cfRule>
  </conditionalFormatting>
  <conditionalFormatting sqref="I221">
    <cfRule type="expression" priority="751" dxfId="1" stopIfTrue="1">
      <formula>J221="x"</formula>
    </cfRule>
  </conditionalFormatting>
  <conditionalFormatting sqref="I221">
    <cfRule type="expression" priority="752" dxfId="0" stopIfTrue="1">
      <formula>J221="o"</formula>
    </cfRule>
  </conditionalFormatting>
  <conditionalFormatting sqref="K221">
    <cfRule type="expression" priority="753" dxfId="1" stopIfTrue="1">
      <formula>L221="x"</formula>
    </cfRule>
  </conditionalFormatting>
  <conditionalFormatting sqref="K221">
    <cfRule type="expression" priority="754" dxfId="0" stopIfTrue="1">
      <formula>L221="o"</formula>
    </cfRule>
  </conditionalFormatting>
  <conditionalFormatting sqref="G261 M261 O261 Q261">
    <cfRule type="expression" priority="725" dxfId="1" stopIfTrue="1">
      <formula>H261="x"</formula>
    </cfRule>
  </conditionalFormatting>
  <conditionalFormatting sqref="G261 M261 O261 Q261">
    <cfRule type="expression" priority="726" dxfId="0" stopIfTrue="1">
      <formula>H261="o"</formula>
    </cfRule>
  </conditionalFormatting>
  <conditionalFormatting sqref="I261">
    <cfRule type="expression" priority="727" dxfId="1" stopIfTrue="1">
      <formula>J261="x"</formula>
    </cfRule>
  </conditionalFormatting>
  <conditionalFormatting sqref="I261">
    <cfRule type="expression" priority="728" dxfId="0" stopIfTrue="1">
      <formula>J261="o"</formula>
    </cfRule>
  </conditionalFormatting>
  <conditionalFormatting sqref="Q81 O81 M81 G81 I81 K81">
    <cfRule type="expression" priority="697" dxfId="1" stopIfTrue="1">
      <formula>H81="x"</formula>
    </cfRule>
  </conditionalFormatting>
  <conditionalFormatting sqref="Q81 O81 M81 G81 I81 K81">
    <cfRule type="expression" priority="698" dxfId="0" stopIfTrue="1">
      <formula>H81="o"</formula>
    </cfRule>
  </conditionalFormatting>
  <conditionalFormatting sqref="Q85 O85 M85 G85 I85 K85">
    <cfRule type="expression" priority="699" dxfId="1" stopIfTrue="1">
      <formula>H85="x"</formula>
    </cfRule>
  </conditionalFormatting>
  <conditionalFormatting sqref="Q85 O85 M85 G85 I85 K85">
    <cfRule type="expression" priority="700" dxfId="0" stopIfTrue="1">
      <formula>H85="o"</formula>
    </cfRule>
  </conditionalFormatting>
  <conditionalFormatting sqref="K262">
    <cfRule type="expression" priority="723" dxfId="1" stopIfTrue="1">
      <formula>L262="x"</formula>
    </cfRule>
  </conditionalFormatting>
  <conditionalFormatting sqref="K262">
    <cfRule type="expression" priority="724" dxfId="0" stopIfTrue="1">
      <formula>L262="o"</formula>
    </cfRule>
  </conditionalFormatting>
  <conditionalFormatting sqref="Q18 O18 M18 G18 I18 K18">
    <cfRule type="expression" priority="683" dxfId="1" stopIfTrue="1">
      <formula>H18="x"</formula>
    </cfRule>
  </conditionalFormatting>
  <conditionalFormatting sqref="Q18 O18 M18 G18 I18 K18">
    <cfRule type="expression" priority="684" dxfId="0" stopIfTrue="1">
      <formula>H18="o"</formula>
    </cfRule>
  </conditionalFormatting>
  <conditionalFormatting sqref="Q14 O14 M14 G14 I14 K14">
    <cfRule type="expression" priority="679" dxfId="1" stopIfTrue="1">
      <formula>H14="x"</formula>
    </cfRule>
  </conditionalFormatting>
  <conditionalFormatting sqref="Q14 O14 M14 G14 I14 K14">
    <cfRule type="expression" priority="680" dxfId="0" stopIfTrue="1">
      <formula>H14="o"</formula>
    </cfRule>
  </conditionalFormatting>
  <conditionalFormatting sqref="Q13 O13 M13 G13 I13 K13">
    <cfRule type="expression" priority="687" dxfId="1" stopIfTrue="1">
      <formula>H13="x"</formula>
    </cfRule>
  </conditionalFormatting>
  <conditionalFormatting sqref="Q13 O13 M13 G13 I13 K13">
    <cfRule type="expression" priority="688" dxfId="0" stopIfTrue="1">
      <formula>H13="o"</formula>
    </cfRule>
  </conditionalFormatting>
  <conditionalFormatting sqref="Q12 O12 M12 G12 I12 K12">
    <cfRule type="expression" priority="685" dxfId="1" stopIfTrue="1">
      <formula>H12="x"</formula>
    </cfRule>
  </conditionalFormatting>
  <conditionalFormatting sqref="Q12 O12 M12 G12 I12 K12">
    <cfRule type="expression" priority="686" dxfId="0" stopIfTrue="1">
      <formula>H12="o"</formula>
    </cfRule>
  </conditionalFormatting>
  <conditionalFormatting sqref="I192">
    <cfRule type="expression" priority="561" dxfId="1" stopIfTrue="1">
      <formula>J192="x"</formula>
    </cfRule>
  </conditionalFormatting>
  <conditionalFormatting sqref="I192">
    <cfRule type="expression" priority="562" dxfId="0" stopIfTrue="1">
      <formula>J192="o"</formula>
    </cfRule>
  </conditionalFormatting>
  <conditionalFormatting sqref="K192">
    <cfRule type="expression" priority="563" dxfId="1" stopIfTrue="1">
      <formula>L192="x"</formula>
    </cfRule>
  </conditionalFormatting>
  <conditionalFormatting sqref="K192">
    <cfRule type="expression" priority="564" dxfId="0" stopIfTrue="1">
      <formula>L192="o"</formula>
    </cfRule>
  </conditionalFormatting>
  <conditionalFormatting sqref="M192 O192 Q192 G192">
    <cfRule type="expression" priority="559" dxfId="1" stopIfTrue="1">
      <formula>H192="x"</formula>
    </cfRule>
  </conditionalFormatting>
  <conditionalFormatting sqref="M192 O192 Q192 G192">
    <cfRule type="expression" priority="560" dxfId="0" stopIfTrue="1">
      <formula>H192="o"</formula>
    </cfRule>
  </conditionalFormatting>
  <conditionalFormatting sqref="M195 O195 Q195 G195">
    <cfRule type="expression" priority="535" dxfId="1" stopIfTrue="1">
      <formula>H195="x"</formula>
    </cfRule>
  </conditionalFormatting>
  <conditionalFormatting sqref="M195 O195 Q195 G195">
    <cfRule type="expression" priority="536" dxfId="0" stopIfTrue="1">
      <formula>H195="o"</formula>
    </cfRule>
  </conditionalFormatting>
  <conditionalFormatting sqref="I195">
    <cfRule type="expression" priority="537" dxfId="1" stopIfTrue="1">
      <formula>J195="x"</formula>
    </cfRule>
  </conditionalFormatting>
  <conditionalFormatting sqref="I195">
    <cfRule type="expression" priority="538" dxfId="0" stopIfTrue="1">
      <formula>J195="o"</formula>
    </cfRule>
  </conditionalFormatting>
  <conditionalFormatting sqref="K195">
    <cfRule type="expression" priority="539" dxfId="1" stopIfTrue="1">
      <formula>L195="x"</formula>
    </cfRule>
  </conditionalFormatting>
  <conditionalFormatting sqref="K195">
    <cfRule type="expression" priority="540" dxfId="0" stopIfTrue="1">
      <formula>L195="o"</formula>
    </cfRule>
  </conditionalFormatting>
  <conditionalFormatting sqref="M194 O194 Q194 G194">
    <cfRule type="expression" priority="529" dxfId="1" stopIfTrue="1">
      <formula>H194="x"</formula>
    </cfRule>
  </conditionalFormatting>
  <conditionalFormatting sqref="M194 O194 Q194 G194">
    <cfRule type="expression" priority="530" dxfId="0" stopIfTrue="1">
      <formula>H194="o"</formula>
    </cfRule>
  </conditionalFormatting>
  <conditionalFormatting sqref="I194">
    <cfRule type="expression" priority="531" dxfId="1" stopIfTrue="1">
      <formula>J194="x"</formula>
    </cfRule>
  </conditionalFormatting>
  <conditionalFormatting sqref="I194">
    <cfRule type="expression" priority="532" dxfId="0" stopIfTrue="1">
      <formula>J194="o"</formula>
    </cfRule>
  </conditionalFormatting>
  <conditionalFormatting sqref="K194">
    <cfRule type="expression" priority="533" dxfId="1" stopIfTrue="1">
      <formula>L194="x"</formula>
    </cfRule>
  </conditionalFormatting>
  <conditionalFormatting sqref="K194">
    <cfRule type="expression" priority="534" dxfId="0" stopIfTrue="1">
      <formula>L194="o"</formula>
    </cfRule>
  </conditionalFormatting>
  <conditionalFormatting sqref="Q17 O17 M17 G17 I17 K17">
    <cfRule type="expression" priority="523" dxfId="1" stopIfTrue="1">
      <formula>H17="x"</formula>
    </cfRule>
  </conditionalFormatting>
  <conditionalFormatting sqref="Q17 O17 M17 G17 I17 K17">
    <cfRule type="expression" priority="524" dxfId="0" stopIfTrue="1">
      <formula>H17="o"</formula>
    </cfRule>
  </conditionalFormatting>
  <conditionalFormatting sqref="Q16 O16 M16 G16 I16 K16">
    <cfRule type="expression" priority="519" dxfId="1" stopIfTrue="1">
      <formula>H16="x"</formula>
    </cfRule>
  </conditionalFormatting>
  <conditionalFormatting sqref="Q16 O16 M16 G16 I16 K16">
    <cfRule type="expression" priority="520" dxfId="0" stopIfTrue="1">
      <formula>H16="o"</formula>
    </cfRule>
  </conditionalFormatting>
  <conditionalFormatting sqref="Q15 O15 M15 G15 I15 K15">
    <cfRule type="expression" priority="517" dxfId="1" stopIfTrue="1">
      <formula>H15="x"</formula>
    </cfRule>
  </conditionalFormatting>
  <conditionalFormatting sqref="Q15 O15 M15 G15 I15 K15">
    <cfRule type="expression" priority="518" dxfId="0" stopIfTrue="1">
      <formula>H15="o"</formula>
    </cfRule>
  </conditionalFormatting>
  <conditionalFormatting sqref="K19 I19 G19 M19 O19 Q19">
    <cfRule type="expression" priority="513" dxfId="1" stopIfTrue="1">
      <formula>H19="x"</formula>
    </cfRule>
  </conditionalFormatting>
  <conditionalFormatting sqref="K19 I19 G19 M19 O19 Q19">
    <cfRule type="expression" priority="514" dxfId="0" stopIfTrue="1">
      <formula>H19="o"</formula>
    </cfRule>
  </conditionalFormatting>
  <conditionalFormatting sqref="K20 I20 G20 M20 O20 Q20">
    <cfRule type="expression" priority="511" dxfId="1" stopIfTrue="1">
      <formula>H20="x"</formula>
    </cfRule>
  </conditionalFormatting>
  <conditionalFormatting sqref="K20 I20 G20 M20 O20 Q20">
    <cfRule type="expression" priority="512" dxfId="0" stopIfTrue="1">
      <formula>H20="o"</formula>
    </cfRule>
  </conditionalFormatting>
  <conditionalFormatting sqref="G222 M222 O222 Q222">
    <cfRule type="expression" priority="491" dxfId="1" stopIfTrue="1">
      <formula>H222="x"</formula>
    </cfRule>
  </conditionalFormatting>
  <conditionalFormatting sqref="G222 M222 O222 Q222">
    <cfRule type="expression" priority="492" dxfId="0" stopIfTrue="1">
      <formula>H222="o"</formula>
    </cfRule>
  </conditionalFormatting>
  <conditionalFormatting sqref="I222">
    <cfRule type="expression" priority="493" dxfId="1" stopIfTrue="1">
      <formula>J222="x"</formula>
    </cfRule>
  </conditionalFormatting>
  <conditionalFormatting sqref="I222">
    <cfRule type="expression" priority="494" dxfId="0" stopIfTrue="1">
      <formula>J222="o"</formula>
    </cfRule>
  </conditionalFormatting>
  <conditionalFormatting sqref="K222">
    <cfRule type="expression" priority="495" dxfId="1" stopIfTrue="1">
      <formula>L222="x"</formula>
    </cfRule>
  </conditionalFormatting>
  <conditionalFormatting sqref="K222">
    <cfRule type="expression" priority="496" dxfId="0" stopIfTrue="1">
      <formula>L222="o"</formula>
    </cfRule>
  </conditionalFormatting>
  <conditionalFormatting sqref="G259 M259 O259 Q259">
    <cfRule type="expression" priority="485" dxfId="1" stopIfTrue="1">
      <formula>H259="x"</formula>
    </cfRule>
  </conditionalFormatting>
  <conditionalFormatting sqref="G259 M259 O259 Q259">
    <cfRule type="expression" priority="486" dxfId="0" stopIfTrue="1">
      <formula>H259="o"</formula>
    </cfRule>
  </conditionalFormatting>
  <conditionalFormatting sqref="I259">
    <cfRule type="expression" priority="487" dxfId="1" stopIfTrue="1">
      <formula>J259="x"</formula>
    </cfRule>
  </conditionalFormatting>
  <conditionalFormatting sqref="I259">
    <cfRule type="expression" priority="488" dxfId="0" stopIfTrue="1">
      <formula>J259="o"</formula>
    </cfRule>
  </conditionalFormatting>
  <conditionalFormatting sqref="K259">
    <cfRule type="expression" priority="489" dxfId="1" stopIfTrue="1">
      <formula>L259="x"</formula>
    </cfRule>
  </conditionalFormatting>
  <conditionalFormatting sqref="K259">
    <cfRule type="expression" priority="490" dxfId="0" stopIfTrue="1">
      <formula>L259="o"</formula>
    </cfRule>
  </conditionalFormatting>
  <conditionalFormatting sqref="G258 M258 O258 Q258">
    <cfRule type="expression" priority="479" dxfId="1" stopIfTrue="1">
      <formula>H258="x"</formula>
    </cfRule>
  </conditionalFormatting>
  <conditionalFormatting sqref="G258 M258 O258 Q258">
    <cfRule type="expression" priority="480" dxfId="0" stopIfTrue="1">
      <formula>H258="o"</formula>
    </cfRule>
  </conditionalFormatting>
  <conditionalFormatting sqref="I258">
    <cfRule type="expression" priority="481" dxfId="1" stopIfTrue="1">
      <formula>J258="x"</formula>
    </cfRule>
  </conditionalFormatting>
  <conditionalFormatting sqref="I258">
    <cfRule type="expression" priority="482" dxfId="0" stopIfTrue="1">
      <formula>J258="o"</formula>
    </cfRule>
  </conditionalFormatting>
  <conditionalFormatting sqref="K258">
    <cfRule type="expression" priority="483" dxfId="1" stopIfTrue="1">
      <formula>L258="x"</formula>
    </cfRule>
  </conditionalFormatting>
  <conditionalFormatting sqref="K258">
    <cfRule type="expression" priority="484" dxfId="0" stopIfTrue="1">
      <formula>L258="o"</formula>
    </cfRule>
  </conditionalFormatting>
  <conditionalFormatting sqref="M196 O196 Q196 G196">
    <cfRule type="expression" priority="465" dxfId="1" stopIfTrue="1">
      <formula>H196="x"</formula>
    </cfRule>
  </conditionalFormatting>
  <conditionalFormatting sqref="M196 O196 Q196 G196">
    <cfRule type="expression" priority="466" dxfId="0" stopIfTrue="1">
      <formula>H196="o"</formula>
    </cfRule>
  </conditionalFormatting>
  <conditionalFormatting sqref="I196">
    <cfRule type="expression" priority="467" dxfId="1" stopIfTrue="1">
      <formula>J196="x"</formula>
    </cfRule>
  </conditionalFormatting>
  <conditionalFormatting sqref="I196">
    <cfRule type="expression" priority="468" dxfId="0" stopIfTrue="1">
      <formula>J196="o"</formula>
    </cfRule>
  </conditionalFormatting>
  <conditionalFormatting sqref="K196">
    <cfRule type="expression" priority="469" dxfId="1" stopIfTrue="1">
      <formula>L196="x"</formula>
    </cfRule>
  </conditionalFormatting>
  <conditionalFormatting sqref="K196">
    <cfRule type="expression" priority="470" dxfId="0" stopIfTrue="1">
      <formula>L196="o"</formula>
    </cfRule>
  </conditionalFormatting>
  <conditionalFormatting sqref="K230">
    <cfRule type="expression" priority="453" dxfId="1" stopIfTrue="1">
      <formula>L230="x"</formula>
    </cfRule>
  </conditionalFormatting>
  <conditionalFormatting sqref="K230">
    <cfRule type="expression" priority="454" dxfId="0" stopIfTrue="1">
      <formula>L230="o"</formula>
    </cfRule>
  </conditionalFormatting>
  <conditionalFormatting sqref="G230 M230 O230 Q230">
    <cfRule type="expression" priority="449" dxfId="1" stopIfTrue="1">
      <formula>H230="x"</formula>
    </cfRule>
  </conditionalFormatting>
  <conditionalFormatting sqref="G230 M230 O230 Q230">
    <cfRule type="expression" priority="450" dxfId="0" stopIfTrue="1">
      <formula>H230="o"</formula>
    </cfRule>
  </conditionalFormatting>
  <conditionalFormatting sqref="I230">
    <cfRule type="expression" priority="451" dxfId="1" stopIfTrue="1">
      <formula>J230="x"</formula>
    </cfRule>
  </conditionalFormatting>
  <conditionalFormatting sqref="I230">
    <cfRule type="expression" priority="452" dxfId="0" stopIfTrue="1">
      <formula>J230="o"</formula>
    </cfRule>
  </conditionalFormatting>
  <conditionalFormatting sqref="K53 I53 Q53 O53 M53 G53">
    <cfRule type="expression" priority="305" dxfId="1" stopIfTrue="1">
      <formula>H53="x"</formula>
    </cfRule>
  </conditionalFormatting>
  <conditionalFormatting sqref="K53 I53 Q53 O53 M53 G53">
    <cfRule type="expression" priority="306" dxfId="0" stopIfTrue="1">
      <formula>H53="o"</formula>
    </cfRule>
  </conditionalFormatting>
  <conditionalFormatting sqref="K48 I48 Q48 O48 M48 G48">
    <cfRule type="expression" priority="303" dxfId="1" stopIfTrue="1">
      <formula>H48="x"</formula>
    </cfRule>
  </conditionalFormatting>
  <conditionalFormatting sqref="K48 I48 Q48 O48 M48 G48">
    <cfRule type="expression" priority="304" dxfId="0" stopIfTrue="1">
      <formula>H48="o"</formula>
    </cfRule>
  </conditionalFormatting>
  <conditionalFormatting sqref="K47 I47 Q47 O47 M47 G47">
    <cfRule type="expression" priority="301" dxfId="1" stopIfTrue="1">
      <formula>H47="x"</formula>
    </cfRule>
  </conditionalFormatting>
  <conditionalFormatting sqref="K47 I47 Q47 O47 M47 G47">
    <cfRule type="expression" priority="302" dxfId="0" stopIfTrue="1">
      <formula>H47="o"</formula>
    </cfRule>
  </conditionalFormatting>
  <conditionalFormatting sqref="K52 I52 Q52 O52 M52 G52">
    <cfRule type="expression" priority="299" dxfId="1" stopIfTrue="1">
      <formula>H52="x"</formula>
    </cfRule>
  </conditionalFormatting>
  <conditionalFormatting sqref="K52 I52 Q52 O52 M52 G52">
    <cfRule type="expression" priority="300" dxfId="0" stopIfTrue="1">
      <formula>H52="o"</formula>
    </cfRule>
  </conditionalFormatting>
  <conditionalFormatting sqref="G227 M227 O227 Q227">
    <cfRule type="expression" priority="405" dxfId="1" stopIfTrue="1">
      <formula>H227="x"</formula>
    </cfRule>
  </conditionalFormatting>
  <conditionalFormatting sqref="G227 M227 O227 Q227">
    <cfRule type="expression" priority="406" dxfId="0" stopIfTrue="1">
      <formula>H227="o"</formula>
    </cfRule>
  </conditionalFormatting>
  <conditionalFormatting sqref="I227">
    <cfRule type="expression" priority="407" dxfId="1" stopIfTrue="1">
      <formula>J227="x"</formula>
    </cfRule>
  </conditionalFormatting>
  <conditionalFormatting sqref="I227">
    <cfRule type="expression" priority="408" dxfId="0" stopIfTrue="1">
      <formula>J227="o"</formula>
    </cfRule>
  </conditionalFormatting>
  <conditionalFormatting sqref="K227">
    <cfRule type="expression" priority="409" dxfId="1" stopIfTrue="1">
      <formula>L227="x"</formula>
    </cfRule>
  </conditionalFormatting>
  <conditionalFormatting sqref="K227">
    <cfRule type="expression" priority="410" dxfId="0" stopIfTrue="1">
      <formula>L227="o"</formula>
    </cfRule>
  </conditionalFormatting>
  <conditionalFormatting sqref="M87 O87 Q87 G87">
    <cfRule type="expression" priority="397" dxfId="1" stopIfTrue="1">
      <formula>H87="x"</formula>
    </cfRule>
  </conditionalFormatting>
  <conditionalFormatting sqref="M87 O87 Q87 G87">
    <cfRule type="expression" priority="398" dxfId="0" stopIfTrue="1">
      <formula>H87="o"</formula>
    </cfRule>
  </conditionalFormatting>
  <conditionalFormatting sqref="I87">
    <cfRule type="expression" priority="399" dxfId="1" stopIfTrue="1">
      <formula>J87="x"</formula>
    </cfRule>
  </conditionalFormatting>
  <conditionalFormatting sqref="I87">
    <cfRule type="expression" priority="400" dxfId="0" stopIfTrue="1">
      <formula>J87="o"</formula>
    </cfRule>
  </conditionalFormatting>
  <conditionalFormatting sqref="K87">
    <cfRule type="expression" priority="401" dxfId="1" stopIfTrue="1">
      <formula>L87="x"</formula>
    </cfRule>
  </conditionalFormatting>
  <conditionalFormatting sqref="K87">
    <cfRule type="expression" priority="402" dxfId="0" stopIfTrue="1">
      <formula>L87="o"</formula>
    </cfRule>
  </conditionalFormatting>
  <conditionalFormatting sqref="K88">
    <cfRule type="expression" priority="389" dxfId="1" stopIfTrue="1">
      <formula>L88="x"</formula>
    </cfRule>
  </conditionalFormatting>
  <conditionalFormatting sqref="K88">
    <cfRule type="expression" priority="390" dxfId="0" stopIfTrue="1">
      <formula>L88="o"</formula>
    </cfRule>
  </conditionalFormatting>
  <conditionalFormatting sqref="M88 O88 Q88 G88">
    <cfRule type="expression" priority="385" dxfId="1" stopIfTrue="1">
      <formula>H88="x"</formula>
    </cfRule>
  </conditionalFormatting>
  <conditionalFormatting sqref="M88 O88 Q88 G88">
    <cfRule type="expression" priority="386" dxfId="0" stopIfTrue="1">
      <formula>H88="o"</formula>
    </cfRule>
  </conditionalFormatting>
  <conditionalFormatting sqref="I88">
    <cfRule type="expression" priority="387" dxfId="1" stopIfTrue="1">
      <formula>J88="x"</formula>
    </cfRule>
  </conditionalFormatting>
  <conditionalFormatting sqref="I88">
    <cfRule type="expression" priority="388" dxfId="0" stopIfTrue="1">
      <formula>J88="o"</formula>
    </cfRule>
  </conditionalFormatting>
  <conditionalFormatting sqref="M89 O89 Q89 G89">
    <cfRule type="expression" priority="379" dxfId="1" stopIfTrue="1">
      <formula>H89="x"</formula>
    </cfRule>
  </conditionalFormatting>
  <conditionalFormatting sqref="M89 O89 Q89 G89">
    <cfRule type="expression" priority="380" dxfId="0" stopIfTrue="1">
      <formula>H89="o"</formula>
    </cfRule>
  </conditionalFormatting>
  <conditionalFormatting sqref="I89">
    <cfRule type="expression" priority="381" dxfId="1" stopIfTrue="1">
      <formula>J89="x"</formula>
    </cfRule>
  </conditionalFormatting>
  <conditionalFormatting sqref="I89">
    <cfRule type="expression" priority="382" dxfId="0" stopIfTrue="1">
      <formula>J89="o"</formula>
    </cfRule>
  </conditionalFormatting>
  <conditionalFormatting sqref="K89">
    <cfRule type="expression" priority="383" dxfId="1" stopIfTrue="1">
      <formula>L89="x"</formula>
    </cfRule>
  </conditionalFormatting>
  <conditionalFormatting sqref="K89">
    <cfRule type="expression" priority="384" dxfId="0" stopIfTrue="1">
      <formula>L89="o"</formula>
    </cfRule>
  </conditionalFormatting>
  <conditionalFormatting sqref="I176">
    <cfRule type="expression" priority="345" dxfId="1" stopIfTrue="1">
      <formula>J176="x"</formula>
    </cfRule>
  </conditionalFormatting>
  <conditionalFormatting sqref="I176">
    <cfRule type="expression" priority="346" dxfId="0" stopIfTrue="1">
      <formula>J176="o"</formula>
    </cfRule>
  </conditionalFormatting>
  <conditionalFormatting sqref="K176">
    <cfRule type="expression" priority="347" dxfId="1" stopIfTrue="1">
      <formula>L176="x"</formula>
    </cfRule>
  </conditionalFormatting>
  <conditionalFormatting sqref="K176">
    <cfRule type="expression" priority="348" dxfId="0" stopIfTrue="1">
      <formula>L176="o"</formula>
    </cfRule>
  </conditionalFormatting>
  <conditionalFormatting sqref="G176 Q176 O176 M176">
    <cfRule type="expression" priority="343" dxfId="1" stopIfTrue="1">
      <formula>H176="x"</formula>
    </cfRule>
  </conditionalFormatting>
  <conditionalFormatting sqref="G176 Q176 O176 M176">
    <cfRule type="expression" priority="344" dxfId="0" stopIfTrue="1">
      <formula>H176="o"</formula>
    </cfRule>
  </conditionalFormatting>
  <conditionalFormatting sqref="K35 I35 G35 M35 O35 Q35">
    <cfRule type="expression" priority="357" dxfId="1" stopIfTrue="1">
      <formula>H35="x"</formula>
    </cfRule>
  </conditionalFormatting>
  <conditionalFormatting sqref="K35 I35 G35 M35 O35 Q35">
    <cfRule type="expression" priority="358" dxfId="0" stopIfTrue="1">
      <formula>H35="o"</formula>
    </cfRule>
  </conditionalFormatting>
  <conditionalFormatting sqref="K95:K104 I95:I104 G95:G104 M95:M104 O95:O104 Q95:Q104">
    <cfRule type="expression" priority="355" dxfId="1" stopIfTrue="1">
      <formula>H95="x"</formula>
    </cfRule>
  </conditionalFormatting>
  <conditionalFormatting sqref="K95:K104 I95:I104 G95:G104 M95:M104 O95:O104 Q95:Q104">
    <cfRule type="expression" priority="356" dxfId="0" stopIfTrue="1">
      <formula>H95="o"</formula>
    </cfRule>
  </conditionalFormatting>
  <conditionalFormatting sqref="K128 K135:K140">
    <cfRule type="expression" priority="289" dxfId="1" stopIfTrue="1">
      <formula>L128="x"</formula>
    </cfRule>
  </conditionalFormatting>
  <conditionalFormatting sqref="K128 K135:K140">
    <cfRule type="expression" priority="290" dxfId="0" stopIfTrue="1">
      <formula>L128="o"</formula>
    </cfRule>
  </conditionalFormatting>
  <conditionalFormatting sqref="M128 O128 Q128 G128 G135:G140 Q135:Q140 O135:O140 M135:M140">
    <cfRule type="expression" priority="285" dxfId="1" stopIfTrue="1">
      <formula>H128="x"</formula>
    </cfRule>
  </conditionalFormatting>
  <conditionalFormatting sqref="M128 O128 Q128 G128 G135:G140 Q135:Q140 O135:O140 M135:M140">
    <cfRule type="expression" priority="286" dxfId="0" stopIfTrue="1">
      <formula>H128="o"</formula>
    </cfRule>
  </conditionalFormatting>
  <conditionalFormatting sqref="I128 I135:I140">
    <cfRule type="expression" priority="287" dxfId="1" stopIfTrue="1">
      <formula>J128="x"</formula>
    </cfRule>
  </conditionalFormatting>
  <conditionalFormatting sqref="I128 I135:I140">
    <cfRule type="expression" priority="288" dxfId="0" stopIfTrue="1">
      <formula>J128="o"</formula>
    </cfRule>
  </conditionalFormatting>
  <conditionalFormatting sqref="K116">
    <cfRule type="expression" priority="283" dxfId="1" stopIfTrue="1">
      <formula>L116="x"</formula>
    </cfRule>
  </conditionalFormatting>
  <conditionalFormatting sqref="K116">
    <cfRule type="expression" priority="284" dxfId="0" stopIfTrue="1">
      <formula>L116="o"</formula>
    </cfRule>
  </conditionalFormatting>
  <conditionalFormatting sqref="I116">
    <cfRule type="expression" priority="281" dxfId="1" stopIfTrue="1">
      <formula>J116="x"</formula>
    </cfRule>
  </conditionalFormatting>
  <conditionalFormatting sqref="I116">
    <cfRule type="expression" priority="282" dxfId="0" stopIfTrue="1">
      <formula>J116="o"</formula>
    </cfRule>
  </conditionalFormatting>
  <conditionalFormatting sqref="M116 O116 Q116 G116">
    <cfRule type="expression" priority="279" dxfId="1" stopIfTrue="1">
      <formula>H116="x"</formula>
    </cfRule>
  </conditionalFormatting>
  <conditionalFormatting sqref="M116 O116 Q116 G116">
    <cfRule type="expression" priority="280" dxfId="0" stopIfTrue="1">
      <formula>H116="o"</formula>
    </cfRule>
  </conditionalFormatting>
  <conditionalFormatting sqref="K118">
    <cfRule type="expression" priority="277" dxfId="1" stopIfTrue="1">
      <formula>L118="x"</formula>
    </cfRule>
  </conditionalFormatting>
  <conditionalFormatting sqref="K118">
    <cfRule type="expression" priority="278" dxfId="0" stopIfTrue="1">
      <formula>L118="o"</formula>
    </cfRule>
  </conditionalFormatting>
  <conditionalFormatting sqref="K51 I51 Q51 O51 M51 G51">
    <cfRule type="expression" priority="297" dxfId="1" stopIfTrue="1">
      <formula>H51="x"</formula>
    </cfRule>
  </conditionalFormatting>
  <conditionalFormatting sqref="K51 I51 Q51 O51 M51 G51">
    <cfRule type="expression" priority="298" dxfId="0" stopIfTrue="1">
      <formula>H51="o"</formula>
    </cfRule>
  </conditionalFormatting>
  <conditionalFormatting sqref="K50 I50 Q50 O50 M50 G50">
    <cfRule type="expression" priority="295" dxfId="1" stopIfTrue="1">
      <formula>H50="x"</formula>
    </cfRule>
  </conditionalFormatting>
  <conditionalFormatting sqref="K50 I50 Q50 O50 M50 G50">
    <cfRule type="expression" priority="296" dxfId="0" stopIfTrue="1">
      <formula>H50="o"</formula>
    </cfRule>
  </conditionalFormatting>
  <conditionalFormatting sqref="I118">
    <cfRule type="expression" priority="275" dxfId="1" stopIfTrue="1">
      <formula>J118="x"</formula>
    </cfRule>
  </conditionalFormatting>
  <conditionalFormatting sqref="I118">
    <cfRule type="expression" priority="276" dxfId="0" stopIfTrue="1">
      <formula>J118="o"</formula>
    </cfRule>
  </conditionalFormatting>
  <conditionalFormatting sqref="M118 O118 Q118 G118">
    <cfRule type="expression" priority="273" dxfId="1" stopIfTrue="1">
      <formula>H118="x"</formula>
    </cfRule>
  </conditionalFormatting>
  <conditionalFormatting sqref="M118 O118 Q118 G118">
    <cfRule type="expression" priority="274" dxfId="0" stopIfTrue="1">
      <formula>H118="o"</formula>
    </cfRule>
  </conditionalFormatting>
  <conditionalFormatting sqref="K122">
    <cfRule type="expression" priority="271" dxfId="1" stopIfTrue="1">
      <formula>L122="x"</formula>
    </cfRule>
  </conditionalFormatting>
  <conditionalFormatting sqref="K122">
    <cfRule type="expression" priority="272" dxfId="0" stopIfTrue="1">
      <formula>L122="o"</formula>
    </cfRule>
  </conditionalFormatting>
  <conditionalFormatting sqref="K105 I105 G105 M105 O105 Q105">
    <cfRule type="expression" priority="253" dxfId="1" stopIfTrue="1">
      <formula>H105="x"</formula>
    </cfRule>
  </conditionalFormatting>
  <conditionalFormatting sqref="K105 I105 G105 M105 O105 Q105">
    <cfRule type="expression" priority="254" dxfId="0" stopIfTrue="1">
      <formula>H105="o"</formula>
    </cfRule>
  </conditionalFormatting>
  <conditionalFormatting sqref="I122">
    <cfRule type="expression" priority="269" dxfId="1" stopIfTrue="1">
      <formula>J122="x"</formula>
    </cfRule>
  </conditionalFormatting>
  <conditionalFormatting sqref="I122">
    <cfRule type="expression" priority="270" dxfId="0" stopIfTrue="1">
      <formula>J122="o"</formula>
    </cfRule>
  </conditionalFormatting>
  <conditionalFormatting sqref="G122 Q122 O122 M122">
    <cfRule type="expression" priority="267" dxfId="1" stopIfTrue="1">
      <formula>H122="x"</formula>
    </cfRule>
  </conditionalFormatting>
  <conditionalFormatting sqref="G122 Q122 O122 M122">
    <cfRule type="expression" priority="268" dxfId="0" stopIfTrue="1">
      <formula>H122="o"</formula>
    </cfRule>
  </conditionalFormatting>
  <conditionalFormatting sqref="G120 Q120 O120 M120">
    <cfRule type="expression" priority="261" dxfId="1" stopIfTrue="1">
      <formula>H120="x"</formula>
    </cfRule>
  </conditionalFormatting>
  <conditionalFormatting sqref="G120 Q120 O120 M120">
    <cfRule type="expression" priority="262" dxfId="0" stopIfTrue="1">
      <formula>H120="o"</formula>
    </cfRule>
  </conditionalFormatting>
  <conditionalFormatting sqref="I120">
    <cfRule type="expression" priority="263" dxfId="1" stopIfTrue="1">
      <formula>J120="x"</formula>
    </cfRule>
  </conditionalFormatting>
  <conditionalFormatting sqref="I120">
    <cfRule type="expression" priority="264" dxfId="0" stopIfTrue="1">
      <formula>J120="o"</formula>
    </cfRule>
  </conditionalFormatting>
  <conditionalFormatting sqref="K120">
    <cfRule type="expression" priority="265" dxfId="1" stopIfTrue="1">
      <formula>L120="x"</formula>
    </cfRule>
  </conditionalFormatting>
  <conditionalFormatting sqref="K120">
    <cfRule type="expression" priority="266" dxfId="0" stopIfTrue="1">
      <formula>L120="o"</formula>
    </cfRule>
  </conditionalFormatting>
  <conditionalFormatting sqref="G124 Q124 O124 M124">
    <cfRule type="expression" priority="223" dxfId="1" stopIfTrue="1">
      <formula>H124="x"</formula>
    </cfRule>
  </conditionalFormatting>
  <conditionalFormatting sqref="G124 Q124 O124 M124">
    <cfRule type="expression" priority="224" dxfId="0" stopIfTrue="1">
      <formula>H124="o"</formula>
    </cfRule>
  </conditionalFormatting>
  <conditionalFormatting sqref="I124">
    <cfRule type="expression" priority="225" dxfId="1" stopIfTrue="1">
      <formula>J124="x"</formula>
    </cfRule>
  </conditionalFormatting>
  <conditionalFormatting sqref="I124">
    <cfRule type="expression" priority="226" dxfId="0" stopIfTrue="1">
      <formula>J124="o"</formula>
    </cfRule>
  </conditionalFormatting>
  <conditionalFormatting sqref="K124">
    <cfRule type="expression" priority="227" dxfId="1" stopIfTrue="1">
      <formula>L124="x"</formula>
    </cfRule>
  </conditionalFormatting>
  <conditionalFormatting sqref="K124">
    <cfRule type="expression" priority="228" dxfId="0" stopIfTrue="1">
      <formula>L124="o"</formula>
    </cfRule>
  </conditionalFormatting>
  <conditionalFormatting sqref="K125">
    <cfRule type="expression" priority="221" dxfId="1" stopIfTrue="1">
      <formula>L125="x"</formula>
    </cfRule>
  </conditionalFormatting>
  <conditionalFormatting sqref="K125">
    <cfRule type="expression" priority="222" dxfId="0" stopIfTrue="1">
      <formula>L125="o"</formula>
    </cfRule>
  </conditionalFormatting>
  <conditionalFormatting sqref="G125 Q125 O125 M125">
    <cfRule type="expression" priority="217" dxfId="1" stopIfTrue="1">
      <formula>H125="x"</formula>
    </cfRule>
  </conditionalFormatting>
  <conditionalFormatting sqref="G125 Q125 O125 M125">
    <cfRule type="expression" priority="218" dxfId="0" stopIfTrue="1">
      <formula>H125="o"</formula>
    </cfRule>
  </conditionalFormatting>
  <conditionalFormatting sqref="I125">
    <cfRule type="expression" priority="219" dxfId="1" stopIfTrue="1">
      <formula>J125="x"</formula>
    </cfRule>
  </conditionalFormatting>
  <conditionalFormatting sqref="I125">
    <cfRule type="expression" priority="220" dxfId="0" stopIfTrue="1">
      <formula>J125="o"</formula>
    </cfRule>
  </conditionalFormatting>
  <conditionalFormatting sqref="K129">
    <cfRule type="expression" priority="191" dxfId="1" stopIfTrue="1">
      <formula>L129="x"</formula>
    </cfRule>
  </conditionalFormatting>
  <conditionalFormatting sqref="K129">
    <cfRule type="expression" priority="192" dxfId="0" stopIfTrue="1">
      <formula>L129="o"</formula>
    </cfRule>
  </conditionalFormatting>
  <conditionalFormatting sqref="G129 M129 O129 Q129">
    <cfRule type="expression" priority="187" dxfId="1" stopIfTrue="1">
      <formula>H129="x"</formula>
    </cfRule>
  </conditionalFormatting>
  <conditionalFormatting sqref="G129 M129 O129 Q129">
    <cfRule type="expression" priority="188" dxfId="0" stopIfTrue="1">
      <formula>H129="o"</formula>
    </cfRule>
  </conditionalFormatting>
  <conditionalFormatting sqref="I129">
    <cfRule type="expression" priority="189" dxfId="1" stopIfTrue="1">
      <formula>J129="x"</formula>
    </cfRule>
  </conditionalFormatting>
  <conditionalFormatting sqref="I129">
    <cfRule type="expression" priority="190" dxfId="0" stopIfTrue="1">
      <formula>J129="o"</formula>
    </cfRule>
  </conditionalFormatting>
  <conditionalFormatting sqref="Q130 O130 M130 G130">
    <cfRule type="expression" priority="181" dxfId="1" stopIfTrue="1">
      <formula>H130="x"</formula>
    </cfRule>
  </conditionalFormatting>
  <conditionalFormatting sqref="Q130 O130 M130 G130">
    <cfRule type="expression" priority="182" dxfId="0" stopIfTrue="1">
      <formula>H130="o"</formula>
    </cfRule>
  </conditionalFormatting>
  <conditionalFormatting sqref="I130">
    <cfRule type="expression" priority="183" dxfId="1" stopIfTrue="1">
      <formula>J130="x"</formula>
    </cfRule>
  </conditionalFormatting>
  <conditionalFormatting sqref="I130">
    <cfRule type="expression" priority="184" dxfId="0" stopIfTrue="1">
      <formula>J130="o"</formula>
    </cfRule>
  </conditionalFormatting>
  <conditionalFormatting sqref="K130">
    <cfRule type="expression" priority="185" dxfId="1" stopIfTrue="1">
      <formula>L130="x"</formula>
    </cfRule>
  </conditionalFormatting>
  <conditionalFormatting sqref="K130">
    <cfRule type="expression" priority="186" dxfId="0" stopIfTrue="1">
      <formula>L130="o"</formula>
    </cfRule>
  </conditionalFormatting>
  <conditionalFormatting sqref="K158 I158 Q158 O158 M158 G158">
    <cfRule type="expression" priority="169" dxfId="1" stopIfTrue="1">
      <formula>H158="x"</formula>
    </cfRule>
  </conditionalFormatting>
  <conditionalFormatting sqref="K158 I158 Q158 O158 M158 G158">
    <cfRule type="expression" priority="170" dxfId="0" stopIfTrue="1">
      <formula>H158="o"</formula>
    </cfRule>
  </conditionalFormatting>
  <conditionalFormatting sqref="K155 I155 Q155 O155 M155 G155">
    <cfRule type="expression" priority="171" dxfId="1" stopIfTrue="1">
      <formula>H155="x"</formula>
    </cfRule>
  </conditionalFormatting>
  <conditionalFormatting sqref="K155 I155 Q155 O155 M155 G155">
    <cfRule type="expression" priority="172" dxfId="0" stopIfTrue="1">
      <formula>H155="o"</formula>
    </cfRule>
  </conditionalFormatting>
  <conditionalFormatting sqref="G153:G154 M153:M154 O153:O154 Q153:Q154 I153:I154 K153:K154">
    <cfRule type="expression" priority="173" dxfId="1" stopIfTrue="1">
      <formula>H153="x"</formula>
    </cfRule>
  </conditionalFormatting>
  <conditionalFormatting sqref="G153:G154 M153:M154 O153:O154 Q153:Q154 I153:I154 K153:K154">
    <cfRule type="expression" priority="174" dxfId="0" stopIfTrue="1">
      <formula>H153="o"</formula>
    </cfRule>
  </conditionalFormatting>
  <conditionalFormatting sqref="K159 I159 Q159 O159 M159 G159">
    <cfRule type="expression" priority="167" dxfId="1" stopIfTrue="1">
      <formula>H159="x"</formula>
    </cfRule>
  </conditionalFormatting>
  <conditionalFormatting sqref="K159 I159 Q159 O159 M159 G159">
    <cfRule type="expression" priority="168" dxfId="0" stopIfTrue="1">
      <formula>H159="o"</formula>
    </cfRule>
  </conditionalFormatting>
  <conditionalFormatting sqref="K160 I160 Q160 O160 M160 G160">
    <cfRule type="expression" priority="165" dxfId="1" stopIfTrue="1">
      <formula>H160="x"</formula>
    </cfRule>
  </conditionalFormatting>
  <conditionalFormatting sqref="K160 I160 Q160 O160 M160 G160">
    <cfRule type="expression" priority="166" dxfId="0" stopIfTrue="1">
      <formula>H160="o"</formula>
    </cfRule>
  </conditionalFormatting>
  <conditionalFormatting sqref="K164 I164 Q164 O164 M164 G164">
    <cfRule type="expression" priority="163" dxfId="1" stopIfTrue="1">
      <formula>H164="x"</formula>
    </cfRule>
  </conditionalFormatting>
  <conditionalFormatting sqref="K164 I164 Q164 O164 M164 G164">
    <cfRule type="expression" priority="164" dxfId="0" stopIfTrue="1">
      <formula>H164="o"</formula>
    </cfRule>
  </conditionalFormatting>
  <conditionalFormatting sqref="K161 I161 Q161 O161 M161 G161">
    <cfRule type="expression" priority="161" dxfId="1" stopIfTrue="1">
      <formula>H161="x"</formula>
    </cfRule>
  </conditionalFormatting>
  <conditionalFormatting sqref="K161 I161 Q161 O161 M161 G161">
    <cfRule type="expression" priority="162" dxfId="0" stopIfTrue="1">
      <formula>H161="o"</formula>
    </cfRule>
  </conditionalFormatting>
  <conditionalFormatting sqref="K163 I163 Q163 O163 M163 G163">
    <cfRule type="expression" priority="159" dxfId="1" stopIfTrue="1">
      <formula>H163="x"</formula>
    </cfRule>
  </conditionalFormatting>
  <conditionalFormatting sqref="K163 I163 Q163 O163 M163 G163">
    <cfRule type="expression" priority="160" dxfId="0" stopIfTrue="1">
      <formula>H163="o"</formula>
    </cfRule>
  </conditionalFormatting>
  <conditionalFormatting sqref="K167">
    <cfRule type="expression" priority="157" dxfId="1" stopIfTrue="1">
      <formula>L167="x"</formula>
    </cfRule>
  </conditionalFormatting>
  <conditionalFormatting sqref="K167">
    <cfRule type="expression" priority="158" dxfId="0" stopIfTrue="1">
      <formula>L167="o"</formula>
    </cfRule>
  </conditionalFormatting>
  <conditionalFormatting sqref="G167 M167 O167 Q167">
    <cfRule type="expression" priority="153" dxfId="1" stopIfTrue="1">
      <formula>H167="x"</formula>
    </cfRule>
  </conditionalFormatting>
  <conditionalFormatting sqref="G167 M167 O167 Q167">
    <cfRule type="expression" priority="154" dxfId="0" stopIfTrue="1">
      <formula>H167="o"</formula>
    </cfRule>
  </conditionalFormatting>
  <conditionalFormatting sqref="I167">
    <cfRule type="expression" priority="155" dxfId="1" stopIfTrue="1">
      <formula>J167="x"</formula>
    </cfRule>
  </conditionalFormatting>
  <conditionalFormatting sqref="I167">
    <cfRule type="expression" priority="156" dxfId="0" stopIfTrue="1">
      <formula>J167="o"</formula>
    </cfRule>
  </conditionalFormatting>
  <conditionalFormatting sqref="G117 Q117 O117 M117">
    <cfRule type="expression" priority="141" dxfId="1" stopIfTrue="1">
      <formula>H117="x"</formula>
    </cfRule>
  </conditionalFormatting>
  <conditionalFormatting sqref="G117 Q117 O117 M117">
    <cfRule type="expression" priority="142" dxfId="0" stopIfTrue="1">
      <formula>H117="o"</formula>
    </cfRule>
  </conditionalFormatting>
  <conditionalFormatting sqref="I117">
    <cfRule type="expression" priority="143" dxfId="1" stopIfTrue="1">
      <formula>J117="x"</formula>
    </cfRule>
  </conditionalFormatting>
  <conditionalFormatting sqref="I117">
    <cfRule type="expression" priority="144" dxfId="0" stopIfTrue="1">
      <formula>J117="o"</formula>
    </cfRule>
  </conditionalFormatting>
  <conditionalFormatting sqref="K117">
    <cfRule type="expression" priority="145" dxfId="1" stopIfTrue="1">
      <formula>L117="x"</formula>
    </cfRule>
  </conditionalFormatting>
  <conditionalFormatting sqref="K117">
    <cfRule type="expression" priority="146" dxfId="0" stopIfTrue="1">
      <formula>L117="o"</formula>
    </cfRule>
  </conditionalFormatting>
  <conditionalFormatting sqref="G119 Q119 O119 M119">
    <cfRule type="expression" priority="135" dxfId="1" stopIfTrue="1">
      <formula>H119="x"</formula>
    </cfRule>
  </conditionalFormatting>
  <conditionalFormatting sqref="G119 Q119 O119 M119">
    <cfRule type="expression" priority="136" dxfId="0" stopIfTrue="1">
      <formula>H119="o"</formula>
    </cfRule>
  </conditionalFormatting>
  <conditionalFormatting sqref="I119">
    <cfRule type="expression" priority="137" dxfId="1" stopIfTrue="1">
      <formula>J119="x"</formula>
    </cfRule>
  </conditionalFormatting>
  <conditionalFormatting sqref="I119">
    <cfRule type="expression" priority="138" dxfId="0" stopIfTrue="1">
      <formula>J119="o"</formula>
    </cfRule>
  </conditionalFormatting>
  <conditionalFormatting sqref="K119">
    <cfRule type="expression" priority="139" dxfId="1" stopIfTrue="1">
      <formula>L119="x"</formula>
    </cfRule>
  </conditionalFormatting>
  <conditionalFormatting sqref="K119">
    <cfRule type="expression" priority="140" dxfId="0" stopIfTrue="1">
      <formula>L119="o"</formula>
    </cfRule>
  </conditionalFormatting>
  <conditionalFormatting sqref="K123">
    <cfRule type="expression" priority="133" dxfId="1" stopIfTrue="1">
      <formula>L123="x"</formula>
    </cfRule>
  </conditionalFormatting>
  <conditionalFormatting sqref="K123">
    <cfRule type="expression" priority="134" dxfId="0" stopIfTrue="1">
      <formula>L123="o"</formula>
    </cfRule>
  </conditionalFormatting>
  <conditionalFormatting sqref="G123 Q123 O123 M123">
    <cfRule type="expression" priority="129" dxfId="1" stopIfTrue="1">
      <formula>H123="x"</formula>
    </cfRule>
  </conditionalFormatting>
  <conditionalFormatting sqref="G123 Q123 O123 M123">
    <cfRule type="expression" priority="130" dxfId="0" stopIfTrue="1">
      <formula>H123="o"</formula>
    </cfRule>
  </conditionalFormatting>
  <conditionalFormatting sqref="I123">
    <cfRule type="expression" priority="131" dxfId="1" stopIfTrue="1">
      <formula>J123="x"</formula>
    </cfRule>
  </conditionalFormatting>
  <conditionalFormatting sqref="I123">
    <cfRule type="expression" priority="132" dxfId="0" stopIfTrue="1">
      <formula>J123="o"</formula>
    </cfRule>
  </conditionalFormatting>
  <conditionalFormatting sqref="Q84 O84 M84 G84 I84 K84">
    <cfRule type="expression" priority="127" dxfId="1" stopIfTrue="1">
      <formula>H84="x"</formula>
    </cfRule>
  </conditionalFormatting>
  <conditionalFormatting sqref="Q84 O84 M84 G84 I84 K84">
    <cfRule type="expression" priority="128" dxfId="0" stopIfTrue="1">
      <formula>H84="o"</formula>
    </cfRule>
  </conditionalFormatting>
  <conditionalFormatting sqref="G228 M228 O228 Q228">
    <cfRule type="expression" priority="121" dxfId="1" stopIfTrue="1">
      <formula>H228="x"</formula>
    </cfRule>
  </conditionalFormatting>
  <conditionalFormatting sqref="G228 M228 O228 Q228">
    <cfRule type="expression" priority="122" dxfId="0" stopIfTrue="1">
      <formula>H228="o"</formula>
    </cfRule>
  </conditionalFormatting>
  <conditionalFormatting sqref="I228">
    <cfRule type="expression" priority="123" dxfId="1" stopIfTrue="1">
      <formula>J228="x"</formula>
    </cfRule>
  </conditionalFormatting>
  <conditionalFormatting sqref="I228">
    <cfRule type="expression" priority="124" dxfId="0" stopIfTrue="1">
      <formula>J228="o"</formula>
    </cfRule>
  </conditionalFormatting>
  <conditionalFormatting sqref="K228">
    <cfRule type="expression" priority="125" dxfId="1" stopIfTrue="1">
      <formula>L228="x"</formula>
    </cfRule>
  </conditionalFormatting>
  <conditionalFormatting sqref="K228">
    <cfRule type="expression" priority="126" dxfId="0" stopIfTrue="1">
      <formula>L228="o"</formula>
    </cfRule>
  </conditionalFormatting>
  <conditionalFormatting sqref="Q82 O82 M82 G82 I82 K82">
    <cfRule type="expression" priority="119" dxfId="1" stopIfTrue="1">
      <formula>H82="x"</formula>
    </cfRule>
  </conditionalFormatting>
  <conditionalFormatting sqref="Q82 O82 M82 G82 I82 K82">
    <cfRule type="expression" priority="120" dxfId="0" stopIfTrue="1">
      <formula>H82="o"</formula>
    </cfRule>
  </conditionalFormatting>
  <conditionalFormatting sqref="Q83 O83 M83 G83 I83 K83">
    <cfRule type="expression" priority="117" dxfId="1" stopIfTrue="1">
      <formula>H83="x"</formula>
    </cfRule>
  </conditionalFormatting>
  <conditionalFormatting sqref="Q83 O83 M83 G83 I83 K83">
    <cfRule type="expression" priority="118" dxfId="0" stopIfTrue="1">
      <formula>H83="o"</formula>
    </cfRule>
  </conditionalFormatting>
  <conditionalFormatting sqref="K162 I162 Q162 O162 M162 G162">
    <cfRule type="expression" priority="115" dxfId="1" stopIfTrue="1">
      <formula>H162="x"</formula>
    </cfRule>
  </conditionalFormatting>
  <conditionalFormatting sqref="K162 I162 Q162 O162 M162 G162">
    <cfRule type="expression" priority="116" dxfId="0" stopIfTrue="1">
      <formula>H162="o"</formula>
    </cfRule>
  </conditionalFormatting>
  <conditionalFormatting sqref="K49 I49 Q49 O49 M49 G49">
    <cfRule type="expression" priority="113" dxfId="1" stopIfTrue="1">
      <formula>H49="x"</formula>
    </cfRule>
  </conditionalFormatting>
  <conditionalFormatting sqref="K49 I49 Q49 O49 M49 G49">
    <cfRule type="expression" priority="114" dxfId="0" stopIfTrue="1">
      <formula>H49="o"</formula>
    </cfRule>
  </conditionalFormatting>
  <conditionalFormatting sqref="K157 I157 Q157 O157 M157 G157">
    <cfRule type="expression" priority="111" dxfId="1" stopIfTrue="1">
      <formula>H157="x"</formula>
    </cfRule>
  </conditionalFormatting>
  <conditionalFormatting sqref="K157 I157 Q157 O157 M157 G157">
    <cfRule type="expression" priority="112" dxfId="0" stopIfTrue="1">
      <formula>H157="o"</formula>
    </cfRule>
  </conditionalFormatting>
  <conditionalFormatting sqref="I127">
    <cfRule type="expression" priority="103" dxfId="1" stopIfTrue="1">
      <formula>J127="x"</formula>
    </cfRule>
  </conditionalFormatting>
  <conditionalFormatting sqref="I127">
    <cfRule type="expression" priority="104" dxfId="0" stopIfTrue="1">
      <formula>J127="o"</formula>
    </cfRule>
  </conditionalFormatting>
  <conditionalFormatting sqref="K156 I156 Q156 O156 M156 G156">
    <cfRule type="expression" priority="107" dxfId="1" stopIfTrue="1">
      <formula>H156="x"</formula>
    </cfRule>
  </conditionalFormatting>
  <conditionalFormatting sqref="K156 I156 Q156 O156 M156 G156">
    <cfRule type="expression" priority="108" dxfId="0" stopIfTrue="1">
      <formula>H156="o"</formula>
    </cfRule>
  </conditionalFormatting>
  <conditionalFormatting sqref="K127">
    <cfRule type="expression" priority="105" dxfId="1" stopIfTrue="1">
      <formula>L127="x"</formula>
    </cfRule>
  </conditionalFormatting>
  <conditionalFormatting sqref="K127">
    <cfRule type="expression" priority="106" dxfId="0" stopIfTrue="1">
      <formula>L127="o"</formula>
    </cfRule>
  </conditionalFormatting>
  <conditionalFormatting sqref="G127 Q127 O127 M127">
    <cfRule type="expression" priority="101" dxfId="1" stopIfTrue="1">
      <formula>H127="x"</formula>
    </cfRule>
  </conditionalFormatting>
  <conditionalFormatting sqref="G127 Q127 O127 M127">
    <cfRule type="expression" priority="102" dxfId="0" stopIfTrue="1">
      <formula>H127="o"</formula>
    </cfRule>
  </conditionalFormatting>
  <conditionalFormatting sqref="G231 M231 O231 Q231">
    <cfRule type="expression" priority="93" dxfId="1" stopIfTrue="1">
      <formula>H231="x"</formula>
    </cfRule>
  </conditionalFormatting>
  <conditionalFormatting sqref="G231 M231 O231 Q231">
    <cfRule type="expression" priority="94" dxfId="0" stopIfTrue="1">
      <formula>H231="o"</formula>
    </cfRule>
  </conditionalFormatting>
  <conditionalFormatting sqref="I231">
    <cfRule type="expression" priority="95" dxfId="1" stopIfTrue="1">
      <formula>J231="x"</formula>
    </cfRule>
  </conditionalFormatting>
  <conditionalFormatting sqref="I231">
    <cfRule type="expression" priority="96" dxfId="0" stopIfTrue="1">
      <formula>J231="o"</formula>
    </cfRule>
  </conditionalFormatting>
  <conditionalFormatting sqref="K231">
    <cfRule type="expression" priority="97" dxfId="1" stopIfTrue="1">
      <formula>L231="x"</formula>
    </cfRule>
  </conditionalFormatting>
  <conditionalFormatting sqref="K231">
    <cfRule type="expression" priority="98" dxfId="0" stopIfTrue="1">
      <formula>L231="o"</formula>
    </cfRule>
  </conditionalFormatting>
  <conditionalFormatting sqref="M190 O190 Q190 G190">
    <cfRule type="expression" priority="87" dxfId="1" stopIfTrue="1">
      <formula>H190="x"</formula>
    </cfRule>
  </conditionalFormatting>
  <conditionalFormatting sqref="M190 O190 Q190 G190">
    <cfRule type="expression" priority="88" dxfId="0" stopIfTrue="1">
      <formula>H190="o"</formula>
    </cfRule>
  </conditionalFormatting>
  <conditionalFormatting sqref="I190">
    <cfRule type="expression" priority="89" dxfId="1" stopIfTrue="1">
      <formula>J190="x"</formula>
    </cfRule>
  </conditionalFormatting>
  <conditionalFormatting sqref="I190">
    <cfRule type="expression" priority="90" dxfId="0" stopIfTrue="1">
      <formula>J190="o"</formula>
    </cfRule>
  </conditionalFormatting>
  <conditionalFormatting sqref="K190">
    <cfRule type="expression" priority="91" dxfId="1" stopIfTrue="1">
      <formula>L190="x"</formula>
    </cfRule>
  </conditionalFormatting>
  <conditionalFormatting sqref="K190">
    <cfRule type="expression" priority="92" dxfId="0" stopIfTrue="1">
      <formula>L190="o"</formula>
    </cfRule>
  </conditionalFormatting>
  <conditionalFormatting sqref="I189">
    <cfRule type="expression" priority="83" dxfId="1" stopIfTrue="1">
      <formula>J189="x"</formula>
    </cfRule>
  </conditionalFormatting>
  <conditionalFormatting sqref="I189">
    <cfRule type="expression" priority="84" dxfId="0" stopIfTrue="1">
      <formula>J189="o"</formula>
    </cfRule>
  </conditionalFormatting>
  <conditionalFormatting sqref="K189">
    <cfRule type="expression" priority="85" dxfId="1" stopIfTrue="1">
      <formula>L189="x"</formula>
    </cfRule>
  </conditionalFormatting>
  <conditionalFormatting sqref="K189">
    <cfRule type="expression" priority="86" dxfId="0" stopIfTrue="1">
      <formula>L189="o"</formula>
    </cfRule>
  </conditionalFormatting>
  <conditionalFormatting sqref="I188">
    <cfRule type="expression" priority="77" dxfId="1" stopIfTrue="1">
      <formula>J188="x"</formula>
    </cfRule>
  </conditionalFormatting>
  <conditionalFormatting sqref="I188">
    <cfRule type="expression" priority="78" dxfId="0" stopIfTrue="1">
      <formula>J188="o"</formula>
    </cfRule>
  </conditionalFormatting>
  <conditionalFormatting sqref="K188">
    <cfRule type="expression" priority="79" dxfId="1" stopIfTrue="1">
      <formula>L188="x"</formula>
    </cfRule>
  </conditionalFormatting>
  <conditionalFormatting sqref="K188">
    <cfRule type="expression" priority="80" dxfId="0" stopIfTrue="1">
      <formula>L188="o"</formula>
    </cfRule>
  </conditionalFormatting>
  <conditionalFormatting sqref="M189 O189 Q189 G189">
    <cfRule type="expression" priority="81" dxfId="1" stopIfTrue="1">
      <formula>H189="x"</formula>
    </cfRule>
  </conditionalFormatting>
  <conditionalFormatting sqref="M189 O189 Q189 G189">
    <cfRule type="expression" priority="82" dxfId="0" stopIfTrue="1">
      <formula>H189="o"</formula>
    </cfRule>
  </conditionalFormatting>
  <conditionalFormatting sqref="M188 O188 Q188 G188">
    <cfRule type="expression" priority="75" dxfId="1" stopIfTrue="1">
      <formula>H188="x"</formula>
    </cfRule>
  </conditionalFormatting>
  <conditionalFormatting sqref="M188 O188 Q188 G188">
    <cfRule type="expression" priority="76" dxfId="0" stopIfTrue="1">
      <formula>H188="o"</formula>
    </cfRule>
  </conditionalFormatting>
  <conditionalFormatting sqref="I126">
    <cfRule type="expression" priority="65" dxfId="1" stopIfTrue="1">
      <formula>J126="x"</formula>
    </cfRule>
  </conditionalFormatting>
  <conditionalFormatting sqref="I126">
    <cfRule type="expression" priority="66" dxfId="0" stopIfTrue="1">
      <formula>J126="o"</formula>
    </cfRule>
  </conditionalFormatting>
  <conditionalFormatting sqref="K126">
    <cfRule type="expression" priority="67" dxfId="1" stopIfTrue="1">
      <formula>L126="x"</formula>
    </cfRule>
  </conditionalFormatting>
  <conditionalFormatting sqref="K126">
    <cfRule type="expression" priority="68" dxfId="0" stopIfTrue="1">
      <formula>L126="o"</formula>
    </cfRule>
  </conditionalFormatting>
  <conditionalFormatting sqref="G126 Q126 O126 M126">
    <cfRule type="expression" priority="63" dxfId="1" stopIfTrue="1">
      <formula>H126="x"</formula>
    </cfRule>
  </conditionalFormatting>
  <conditionalFormatting sqref="G126 Q126 O126 M126">
    <cfRule type="expression" priority="64" dxfId="0" stopIfTrue="1">
      <formula>H126="o"</formula>
    </cfRule>
  </conditionalFormatting>
  <conditionalFormatting sqref="G165 M165 O165 Q165 I165 K165">
    <cfRule type="expression" priority="61" dxfId="1" stopIfTrue="1">
      <formula>H165="x"</formula>
    </cfRule>
  </conditionalFormatting>
  <conditionalFormatting sqref="G165 M165 O165 Q165 I165 K165">
    <cfRule type="expression" priority="62" dxfId="0" stopIfTrue="1">
      <formula>H165="o"</formula>
    </cfRule>
  </conditionalFormatting>
  <conditionalFormatting sqref="K265">
    <cfRule type="expression" priority="59" dxfId="1" stopIfTrue="1">
      <formula>L265="x"</formula>
    </cfRule>
  </conditionalFormatting>
  <conditionalFormatting sqref="K265">
    <cfRule type="expression" priority="60" dxfId="0" stopIfTrue="1">
      <formula>L265="o"</formula>
    </cfRule>
  </conditionalFormatting>
  <conditionalFormatting sqref="G265 M265 O265 Q265">
    <cfRule type="expression" priority="55" dxfId="1" stopIfTrue="1">
      <formula>H265="x"</formula>
    </cfRule>
  </conditionalFormatting>
  <conditionalFormatting sqref="G265 M265 O265 Q265">
    <cfRule type="expression" priority="56" dxfId="0" stopIfTrue="1">
      <formula>H265="o"</formula>
    </cfRule>
  </conditionalFormatting>
  <conditionalFormatting sqref="I265">
    <cfRule type="expression" priority="57" dxfId="1" stopIfTrue="1">
      <formula>J265="x"</formula>
    </cfRule>
  </conditionalFormatting>
  <conditionalFormatting sqref="I265">
    <cfRule type="expression" priority="58" dxfId="0" stopIfTrue="1">
      <formula>J265="o"</formula>
    </cfRule>
  </conditionalFormatting>
  <conditionalFormatting sqref="M197 O197 Q197 G197">
    <cfRule type="expression" priority="49" dxfId="1" stopIfTrue="1">
      <formula>H197="x"</formula>
    </cfRule>
  </conditionalFormatting>
  <conditionalFormatting sqref="M197 O197 Q197 G197">
    <cfRule type="expression" priority="50" dxfId="0" stopIfTrue="1">
      <formula>H197="o"</formula>
    </cfRule>
  </conditionalFormatting>
  <conditionalFormatting sqref="I197">
    <cfRule type="expression" priority="51" dxfId="1" stopIfTrue="1">
      <formula>J197="x"</formula>
    </cfRule>
  </conditionalFormatting>
  <conditionalFormatting sqref="I197">
    <cfRule type="expression" priority="52" dxfId="0" stopIfTrue="1">
      <formula>J197="o"</formula>
    </cfRule>
  </conditionalFormatting>
  <conditionalFormatting sqref="K197">
    <cfRule type="expression" priority="53" dxfId="1" stopIfTrue="1">
      <formula>L197="x"</formula>
    </cfRule>
  </conditionalFormatting>
  <conditionalFormatting sqref="K197">
    <cfRule type="expression" priority="54" dxfId="0" stopIfTrue="1">
      <formula>L197="o"</formula>
    </cfRule>
  </conditionalFormatting>
  <conditionalFormatting sqref="K223">
    <cfRule type="expression" priority="29" dxfId="1" stopIfTrue="1">
      <formula>L223="x"</formula>
    </cfRule>
  </conditionalFormatting>
  <conditionalFormatting sqref="K223">
    <cfRule type="expression" priority="30" dxfId="0" stopIfTrue="1">
      <formula>L223="o"</formula>
    </cfRule>
  </conditionalFormatting>
  <conditionalFormatting sqref="G223 M223 O223 Q223">
    <cfRule type="expression" priority="25" dxfId="1" stopIfTrue="1">
      <formula>H223="x"</formula>
    </cfRule>
  </conditionalFormatting>
  <conditionalFormatting sqref="G223 M223 O223 Q223">
    <cfRule type="expression" priority="26" dxfId="0" stopIfTrue="1">
      <formula>H223="o"</formula>
    </cfRule>
  </conditionalFormatting>
  <conditionalFormatting sqref="I223">
    <cfRule type="expression" priority="27" dxfId="1" stopIfTrue="1">
      <formula>J223="x"</formula>
    </cfRule>
  </conditionalFormatting>
  <conditionalFormatting sqref="I223">
    <cfRule type="expression" priority="28" dxfId="0" stopIfTrue="1">
      <formula>J223="o"</formula>
    </cfRule>
  </conditionalFormatting>
  <conditionalFormatting sqref="K229">
    <cfRule type="expression" priority="23" dxfId="1" stopIfTrue="1">
      <formula>L229="x"</formula>
    </cfRule>
  </conditionalFormatting>
  <conditionalFormatting sqref="K229">
    <cfRule type="expression" priority="24" dxfId="0" stopIfTrue="1">
      <formula>L229="o"</formula>
    </cfRule>
  </conditionalFormatting>
  <conditionalFormatting sqref="G229 M229 O229 Q229">
    <cfRule type="expression" priority="19" dxfId="1" stopIfTrue="1">
      <formula>H229="x"</formula>
    </cfRule>
  </conditionalFormatting>
  <conditionalFormatting sqref="G229 M229 O229 Q229">
    <cfRule type="expression" priority="20" dxfId="0" stopIfTrue="1">
      <formula>H229="o"</formula>
    </cfRule>
  </conditionalFormatting>
  <conditionalFormatting sqref="I229">
    <cfRule type="expression" priority="21" dxfId="1" stopIfTrue="1">
      <formula>J229="x"</formula>
    </cfRule>
  </conditionalFormatting>
  <conditionalFormatting sqref="I229">
    <cfRule type="expression" priority="22" dxfId="0" stopIfTrue="1">
      <formula>J229="o"</formula>
    </cfRule>
  </conditionalFormatting>
  <conditionalFormatting sqref="K263">
    <cfRule type="expression" priority="5" dxfId="1" stopIfTrue="1">
      <formula>L263="x"</formula>
    </cfRule>
  </conditionalFormatting>
  <conditionalFormatting sqref="K263">
    <cfRule type="expression" priority="6" dxfId="0" stopIfTrue="1">
      <formula>L263="o"</formula>
    </cfRule>
  </conditionalFormatting>
  <conditionalFormatting sqref="G263 M263 O263 Q263">
    <cfRule type="expression" priority="1" dxfId="1" stopIfTrue="1">
      <formula>H263="x"</formula>
    </cfRule>
  </conditionalFormatting>
  <conditionalFormatting sqref="G263 M263 O263 Q263">
    <cfRule type="expression" priority="2" dxfId="0" stopIfTrue="1">
      <formula>H263="o"</formula>
    </cfRule>
  </conditionalFormatting>
  <conditionalFormatting sqref="I263">
    <cfRule type="expression" priority="3" dxfId="1" stopIfTrue="1">
      <formula>J263="x"</formula>
    </cfRule>
  </conditionalFormatting>
  <conditionalFormatting sqref="I263">
    <cfRule type="expression" priority="4" dxfId="0" stopIfTrue="1">
      <formula>J263="o"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2.7109375" style="0" customWidth="1"/>
    <col min="4" max="4" width="10.421875" style="0" customWidth="1"/>
    <col min="5" max="5" width="12.8515625" style="0" customWidth="1"/>
    <col min="6" max="6" width="7.00390625" style="0" customWidth="1"/>
  </cols>
  <sheetData>
    <row r="1" spans="1:6" s="155" customFormat="1" ht="18.75">
      <c r="A1" s="153"/>
      <c r="B1" s="153" t="s">
        <v>221</v>
      </c>
      <c r="C1" s="153"/>
      <c r="D1" s="153"/>
      <c r="E1" s="153"/>
      <c r="F1" s="154"/>
    </row>
    <row r="2" spans="1:6" ht="15.75">
      <c r="A2" s="143"/>
      <c r="B2" s="143"/>
      <c r="C2" s="143"/>
      <c r="D2" s="143"/>
      <c r="E2" s="143"/>
      <c r="F2" s="144"/>
    </row>
    <row r="3" spans="1:6" ht="15.75" thickBot="1">
      <c r="A3" s="145"/>
      <c r="B3" s="145" t="s">
        <v>204</v>
      </c>
      <c r="C3" s="145" t="s">
        <v>80</v>
      </c>
      <c r="D3" s="145" t="s">
        <v>90</v>
      </c>
      <c r="E3" s="172" t="s">
        <v>81</v>
      </c>
      <c r="F3" s="146" t="s">
        <v>82</v>
      </c>
    </row>
    <row r="4" spans="1:6" ht="16.5" thickBot="1">
      <c r="A4" s="145">
        <v>1</v>
      </c>
      <c r="B4" s="147" t="s">
        <v>89</v>
      </c>
      <c r="C4" s="146"/>
      <c r="D4" s="170"/>
      <c r="E4" s="260">
        <v>815.48</v>
      </c>
      <c r="F4" s="175" t="s">
        <v>258</v>
      </c>
    </row>
    <row r="5" spans="1:6" ht="15">
      <c r="A5" s="145"/>
      <c r="B5" s="145" t="s">
        <v>84</v>
      </c>
      <c r="C5" s="146">
        <v>288.11</v>
      </c>
      <c r="D5" s="145"/>
      <c r="E5" s="173"/>
      <c r="F5" s="146"/>
    </row>
    <row r="6" spans="1:6" ht="15">
      <c r="A6" s="145"/>
      <c r="B6" s="145" t="s">
        <v>85</v>
      </c>
      <c r="C6" s="146">
        <v>292.24</v>
      </c>
      <c r="D6" s="145"/>
      <c r="E6" s="145"/>
      <c r="F6" s="146"/>
    </row>
    <row r="7" spans="1:6" ht="15.75">
      <c r="A7" s="145"/>
      <c r="B7" s="145" t="s">
        <v>86</v>
      </c>
      <c r="C7" s="146">
        <v>235.13</v>
      </c>
      <c r="D7" s="145"/>
      <c r="E7" s="176"/>
      <c r="F7" s="146"/>
    </row>
    <row r="8" spans="1:6" ht="16.5" thickBot="1">
      <c r="A8" s="145"/>
      <c r="B8" s="148"/>
      <c r="C8" s="145"/>
      <c r="D8" s="170"/>
      <c r="E8" s="210"/>
      <c r="F8" s="175"/>
    </row>
    <row r="9" spans="1:6" ht="16.5" thickBot="1">
      <c r="A9" s="145">
        <v>2</v>
      </c>
      <c r="B9" s="147" t="s">
        <v>203</v>
      </c>
      <c r="C9" s="145"/>
      <c r="D9" s="170"/>
      <c r="E9" s="259">
        <v>470.54</v>
      </c>
      <c r="F9" s="262" t="s">
        <v>175</v>
      </c>
    </row>
    <row r="10" spans="1:6" ht="15">
      <c r="A10" s="145"/>
      <c r="B10" s="145" t="s">
        <v>207</v>
      </c>
      <c r="C10" s="146">
        <v>183.33</v>
      </c>
      <c r="D10" s="146" t="s">
        <v>83</v>
      </c>
      <c r="E10" s="173"/>
      <c r="F10" s="146"/>
    </row>
    <row r="11" spans="1:6" ht="15">
      <c r="A11" s="145"/>
      <c r="B11" s="145" t="s">
        <v>208</v>
      </c>
      <c r="C11" s="146">
        <v>196.04</v>
      </c>
      <c r="D11" s="145"/>
      <c r="E11" s="145"/>
      <c r="F11" s="146"/>
    </row>
    <row r="12" spans="1:6" ht="16.5" thickBot="1">
      <c r="A12" s="145"/>
      <c r="B12" s="145"/>
      <c r="C12" s="145"/>
      <c r="D12" s="145"/>
      <c r="E12" s="176"/>
      <c r="F12" s="150"/>
    </row>
    <row r="13" spans="1:6" ht="16.5" thickBot="1">
      <c r="A13" s="145">
        <v>3</v>
      </c>
      <c r="B13" s="147" t="s">
        <v>259</v>
      </c>
      <c r="C13" s="151"/>
      <c r="D13" s="170"/>
      <c r="E13" s="260">
        <v>501.84</v>
      </c>
      <c r="F13" s="261" t="s">
        <v>115</v>
      </c>
    </row>
    <row r="14" spans="1:6" ht="15">
      <c r="A14" s="145"/>
      <c r="B14" s="145" t="s">
        <v>87</v>
      </c>
      <c r="C14" s="146" t="s">
        <v>260</v>
      </c>
      <c r="D14" s="145"/>
      <c r="E14" s="173"/>
      <c r="F14" s="146"/>
    </row>
    <row r="15" spans="1:6" ht="15">
      <c r="A15" s="145"/>
      <c r="B15" s="145" t="s">
        <v>88</v>
      </c>
      <c r="C15" s="146">
        <v>332.55</v>
      </c>
      <c r="D15" s="145"/>
      <c r="E15" s="145"/>
      <c r="F15" s="146"/>
    </row>
    <row r="16" spans="1:6" ht="15.75" thickBot="1">
      <c r="A16" s="145"/>
      <c r="B16" s="145"/>
      <c r="C16" s="146"/>
      <c r="D16" s="145"/>
      <c r="E16" s="172"/>
      <c r="F16" s="146"/>
    </row>
    <row r="17" spans="1:6" ht="16.5" thickBot="1">
      <c r="A17" s="145">
        <v>4</v>
      </c>
      <c r="B17" s="147" t="s">
        <v>261</v>
      </c>
      <c r="C17" s="152"/>
      <c r="D17" s="170"/>
      <c r="E17" s="259">
        <v>167.2</v>
      </c>
      <c r="F17" s="177">
        <v>4</v>
      </c>
    </row>
    <row r="18" spans="1:6" ht="15">
      <c r="A18" s="145"/>
      <c r="B18" s="145" t="s">
        <v>205</v>
      </c>
      <c r="C18" s="152">
        <v>50.63</v>
      </c>
      <c r="D18" s="170"/>
      <c r="E18" s="173"/>
      <c r="F18" s="177"/>
    </row>
    <row r="19" spans="1:6" ht="15">
      <c r="A19" s="145"/>
      <c r="B19" s="145" t="s">
        <v>206</v>
      </c>
      <c r="C19" s="152">
        <v>116.57</v>
      </c>
      <c r="D19" s="145"/>
      <c r="E19" s="173"/>
      <c r="F19" s="146"/>
    </row>
    <row r="20" spans="1:6" ht="15.75">
      <c r="A20" s="145"/>
      <c r="B20" s="145"/>
      <c r="C20" s="145"/>
      <c r="D20" s="145"/>
      <c r="E20" s="148"/>
      <c r="F20" s="149"/>
    </row>
    <row r="21" spans="1:6" ht="16.5" thickBot="1">
      <c r="A21" s="145"/>
      <c r="B21" s="145"/>
      <c r="C21" s="145"/>
      <c r="D21" s="145"/>
      <c r="E21" s="176"/>
      <c r="F21" s="149"/>
    </row>
    <row r="22" spans="1:6" ht="16.5" thickBot="1">
      <c r="A22" s="145"/>
      <c r="B22" s="147"/>
      <c r="C22" s="145"/>
      <c r="D22" s="170"/>
      <c r="E22" s="174"/>
      <c r="F22" s="171"/>
    </row>
    <row r="23" spans="1:6" ht="15">
      <c r="A23" s="145"/>
      <c r="B23" s="145"/>
      <c r="C23" s="145"/>
      <c r="D23" s="145"/>
      <c r="E23" s="173"/>
      <c r="F23" s="146"/>
    </row>
    <row r="24" spans="1:6" ht="15">
      <c r="A24" s="145"/>
      <c r="B24" s="145"/>
      <c r="C24" s="145"/>
      <c r="D24" s="145"/>
      <c r="E24" s="145"/>
      <c r="F24" s="146"/>
    </row>
    <row r="25" spans="1:6" ht="15.75">
      <c r="A25" s="145"/>
      <c r="B25" s="145"/>
      <c r="C25" s="145"/>
      <c r="D25" s="145"/>
      <c r="E25" s="148"/>
      <c r="F25" s="146"/>
    </row>
    <row r="26" spans="1:6" ht="15.75" thickBot="1">
      <c r="A26" s="145"/>
      <c r="B26" s="145"/>
      <c r="C26" s="145"/>
      <c r="D26" s="145"/>
      <c r="E26" s="172"/>
      <c r="F26" s="146"/>
    </row>
    <row r="27" spans="1:6" ht="16.5" thickBot="1">
      <c r="A27" s="148"/>
      <c r="B27" s="147"/>
      <c r="C27" s="145"/>
      <c r="D27" s="170"/>
      <c r="E27" s="174"/>
      <c r="F27" s="171"/>
    </row>
    <row r="28" spans="1:6" ht="15">
      <c r="A28" s="145"/>
      <c r="B28" s="145"/>
      <c r="C28" s="145"/>
      <c r="D28" s="145"/>
      <c r="E28" s="173"/>
      <c r="F28" s="146"/>
    </row>
    <row r="29" spans="1:6" ht="15">
      <c r="A29" s="145"/>
      <c r="B29" s="145"/>
      <c r="C29" s="145"/>
      <c r="D29" s="145"/>
      <c r="E29" s="145"/>
      <c r="F29" s="146"/>
    </row>
    <row r="30" spans="1:6" ht="16.5" thickBot="1">
      <c r="A30" s="145"/>
      <c r="B30" s="145"/>
      <c r="C30" s="145"/>
      <c r="D30" s="145"/>
      <c r="E30" s="176"/>
      <c r="F30" s="146"/>
    </row>
    <row r="31" spans="1:6" ht="16.5" thickBot="1">
      <c r="A31" s="148"/>
      <c r="B31" s="148"/>
      <c r="C31" s="145"/>
      <c r="D31" s="170"/>
      <c r="E31" s="174"/>
      <c r="F31" s="171"/>
    </row>
    <row r="32" spans="1:6" ht="15">
      <c r="A32" s="145"/>
      <c r="B32" s="145"/>
      <c r="C32" s="145"/>
      <c r="D32" s="145"/>
      <c r="E32" s="173"/>
      <c r="F32" s="146"/>
    </row>
    <row r="33" spans="1:6" ht="15">
      <c r="A33" s="145"/>
      <c r="B33" s="145"/>
      <c r="C33" s="145"/>
      <c r="D33" s="145"/>
      <c r="E33" s="145"/>
      <c r="F33" s="146"/>
    </row>
    <row r="34" spans="1:6" ht="15.75">
      <c r="A34" s="145"/>
      <c r="B34" s="145"/>
      <c r="C34" s="145"/>
      <c r="D34" s="145"/>
      <c r="E34" s="148"/>
      <c r="F34" s="1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6.00390625" style="0" customWidth="1"/>
    <col min="2" max="2" width="16.7109375" style="0" customWidth="1"/>
    <col min="3" max="3" width="19.28125" style="0" customWidth="1"/>
    <col min="4" max="4" width="12.7109375" style="0" customWidth="1"/>
    <col min="5" max="6" width="11.7109375" style="0" customWidth="1"/>
  </cols>
  <sheetData>
    <row r="1" spans="1:6" ht="21">
      <c r="A1" s="156"/>
      <c r="B1" s="157" t="s">
        <v>216</v>
      </c>
      <c r="C1" s="158"/>
      <c r="D1" s="156"/>
      <c r="E1" s="159"/>
      <c r="F1" s="159"/>
    </row>
    <row r="2" spans="1:6" ht="21">
      <c r="A2" s="156"/>
      <c r="B2" s="157"/>
      <c r="C2" s="158"/>
      <c r="D2" s="156"/>
      <c r="E2" s="159"/>
      <c r="F2" s="159"/>
    </row>
    <row r="3" spans="1:6" ht="18.75">
      <c r="A3" s="160" t="s">
        <v>3</v>
      </c>
      <c r="B3" s="161" t="s">
        <v>92</v>
      </c>
      <c r="C3" s="162" t="s">
        <v>4</v>
      </c>
      <c r="D3" s="162">
        <v>2022</v>
      </c>
      <c r="E3" s="163" t="s">
        <v>209</v>
      </c>
      <c r="F3" s="163" t="s">
        <v>91</v>
      </c>
    </row>
    <row r="4" spans="1:6" ht="18.75">
      <c r="A4" s="168" t="s">
        <v>69</v>
      </c>
      <c r="B4" s="166">
        <v>39662</v>
      </c>
      <c r="C4" s="167" t="s">
        <v>70</v>
      </c>
      <c r="D4" s="168">
        <v>205.89</v>
      </c>
      <c r="E4" s="169">
        <v>245.8</v>
      </c>
      <c r="F4" s="169">
        <v>39.91</v>
      </c>
    </row>
    <row r="5" spans="1:6" ht="18.75">
      <c r="A5" s="165" t="s">
        <v>30</v>
      </c>
      <c r="B5" s="166" t="s">
        <v>112</v>
      </c>
      <c r="C5" s="167" t="s">
        <v>20</v>
      </c>
      <c r="D5" s="168">
        <v>116.08</v>
      </c>
      <c r="E5" s="169">
        <v>142.72</v>
      </c>
      <c r="F5" s="169">
        <v>26.64</v>
      </c>
    </row>
    <row r="6" spans="1:6" ht="18.75">
      <c r="A6" s="165" t="s">
        <v>193</v>
      </c>
      <c r="B6" s="166" t="s">
        <v>52</v>
      </c>
      <c r="C6" s="167" t="s">
        <v>194</v>
      </c>
      <c r="D6" s="168">
        <v>75.9</v>
      </c>
      <c r="E6" s="169">
        <v>106.5</v>
      </c>
      <c r="F6" s="169">
        <v>30.6</v>
      </c>
    </row>
    <row r="7" spans="1:6" ht="18.75">
      <c r="A7" s="165" t="s">
        <v>56</v>
      </c>
      <c r="B7" s="166" t="s">
        <v>55</v>
      </c>
      <c r="C7" s="167" t="s">
        <v>53</v>
      </c>
      <c r="D7" s="168">
        <v>195.49</v>
      </c>
      <c r="E7" s="169">
        <v>236.83</v>
      </c>
      <c r="F7" s="169">
        <v>41.34</v>
      </c>
    </row>
    <row r="8" spans="1:6" ht="18.75">
      <c r="A8" s="256" t="s">
        <v>170</v>
      </c>
      <c r="B8" s="257" t="s">
        <v>55</v>
      </c>
      <c r="C8" s="258" t="s">
        <v>227</v>
      </c>
      <c r="D8" s="256">
        <v>143.71</v>
      </c>
      <c r="E8" s="164">
        <v>205.34</v>
      </c>
      <c r="F8" s="164">
        <v>61.63</v>
      </c>
    </row>
    <row r="9" spans="1:6" ht="18.75">
      <c r="A9" s="168"/>
      <c r="B9" s="166"/>
      <c r="C9" s="167"/>
      <c r="D9" s="168"/>
      <c r="E9" s="169"/>
      <c r="F9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G29" sqref="G29"/>
    </sheetView>
  </sheetViews>
  <sheetFormatPr defaultColWidth="9.140625" defaultRowHeight="12.75"/>
  <cols>
    <col min="1" max="1" width="3.57421875" style="0" customWidth="1"/>
    <col min="2" max="2" width="29.7109375" style="0" customWidth="1"/>
    <col min="3" max="5" width="9.8515625" style="0" bestFit="1" customWidth="1"/>
    <col min="6" max="6" width="10.421875" style="0" customWidth="1"/>
    <col min="7" max="8" width="9.8515625" style="0" bestFit="1" customWidth="1"/>
    <col min="9" max="9" width="9.8515625" style="0" customWidth="1"/>
    <col min="10" max="12" width="9.8515625" style="0" bestFit="1" customWidth="1"/>
    <col min="13" max="14" width="10.7109375" style="0" bestFit="1" customWidth="1"/>
    <col min="15" max="15" width="11.7109375" style="0" customWidth="1"/>
    <col min="16" max="16" width="6.8515625" style="0" customWidth="1"/>
  </cols>
  <sheetData>
    <row r="1" spans="2:13" ht="12.75">
      <c r="B1" s="178"/>
      <c r="M1" s="1"/>
    </row>
    <row r="2" spans="2:16" ht="20.25">
      <c r="B2" s="179"/>
      <c r="C2" s="180"/>
      <c r="D2" s="180" t="s">
        <v>217</v>
      </c>
      <c r="E2" s="180"/>
      <c r="F2" s="180"/>
      <c r="G2" s="180"/>
      <c r="H2" s="180"/>
      <c r="I2" s="180"/>
      <c r="J2" s="180"/>
      <c r="K2" s="180" t="s">
        <v>218</v>
      </c>
      <c r="L2" s="180"/>
      <c r="M2" s="180"/>
      <c r="N2" s="180"/>
      <c r="O2" s="180"/>
      <c r="P2" s="181"/>
    </row>
    <row r="3" spans="2:15" ht="20.25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</row>
    <row r="4" spans="2:15" ht="20.25">
      <c r="B4" s="179"/>
      <c r="C4" s="180" t="s">
        <v>219</v>
      </c>
      <c r="D4" s="180"/>
      <c r="E4" s="180"/>
      <c r="F4" s="180"/>
      <c r="G4" s="180" t="s">
        <v>220</v>
      </c>
      <c r="H4" s="180"/>
      <c r="I4" s="180"/>
      <c r="J4" s="180"/>
      <c r="K4" s="180"/>
      <c r="L4" s="180"/>
      <c r="M4" s="180"/>
      <c r="N4" s="180"/>
      <c r="O4" s="181"/>
    </row>
    <row r="5" spans="2:15" ht="21" thickBot="1"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16" ht="27" customHeight="1" thickBot="1">
      <c r="A6" s="182" t="s">
        <v>93</v>
      </c>
      <c r="B6" s="211" t="s">
        <v>4</v>
      </c>
      <c r="C6" s="220" t="s">
        <v>94</v>
      </c>
      <c r="D6" s="221" t="s">
        <v>95</v>
      </c>
      <c r="E6" s="228" t="s">
        <v>96</v>
      </c>
      <c r="F6" s="228" t="s">
        <v>101</v>
      </c>
      <c r="G6" s="220" t="s">
        <v>97</v>
      </c>
      <c r="H6" s="221" t="s">
        <v>211</v>
      </c>
      <c r="I6" s="216" t="s">
        <v>212</v>
      </c>
      <c r="J6" s="211" t="s">
        <v>98</v>
      </c>
      <c r="K6" s="220" t="s">
        <v>99</v>
      </c>
      <c r="L6" s="221" t="s">
        <v>100</v>
      </c>
      <c r="M6" s="220" t="s">
        <v>102</v>
      </c>
      <c r="N6" s="221" t="s">
        <v>103</v>
      </c>
      <c r="O6" s="234" t="s">
        <v>104</v>
      </c>
      <c r="P6" s="186" t="s">
        <v>82</v>
      </c>
    </row>
    <row r="7" spans="1:16" ht="18">
      <c r="A7" s="183">
        <v>1</v>
      </c>
      <c r="B7" s="212" t="s">
        <v>105</v>
      </c>
      <c r="C7" s="222" t="s">
        <v>210</v>
      </c>
      <c r="D7" s="223">
        <v>200.25</v>
      </c>
      <c r="E7" s="229">
        <v>196.04</v>
      </c>
      <c r="F7" s="229" t="s">
        <v>262</v>
      </c>
      <c r="G7" s="322">
        <v>119.08</v>
      </c>
      <c r="H7" s="223">
        <v>130.31</v>
      </c>
      <c r="I7" s="217">
        <v>142.72</v>
      </c>
      <c r="J7" s="231" t="s">
        <v>210</v>
      </c>
      <c r="K7" s="222" t="s">
        <v>210</v>
      </c>
      <c r="L7" s="223">
        <v>183.33</v>
      </c>
      <c r="M7" s="222" t="s">
        <v>210</v>
      </c>
      <c r="N7" s="223">
        <v>368.41</v>
      </c>
      <c r="O7" s="217">
        <v>1221.06</v>
      </c>
      <c r="P7" s="184" t="s">
        <v>258</v>
      </c>
    </row>
    <row r="8" spans="1:16" ht="20.25">
      <c r="A8" s="183">
        <v>2</v>
      </c>
      <c r="B8" s="213" t="s">
        <v>263</v>
      </c>
      <c r="C8" s="322">
        <v>116.57</v>
      </c>
      <c r="D8" s="223">
        <v>169.29</v>
      </c>
      <c r="E8" s="229" t="s">
        <v>210</v>
      </c>
      <c r="F8" s="229">
        <v>225.64</v>
      </c>
      <c r="G8" s="222" t="s">
        <v>210</v>
      </c>
      <c r="H8" s="223" t="s">
        <v>210</v>
      </c>
      <c r="I8" s="217">
        <v>115.22</v>
      </c>
      <c r="J8" s="231" t="s">
        <v>210</v>
      </c>
      <c r="K8" s="222" t="s">
        <v>210</v>
      </c>
      <c r="L8" s="223" t="s">
        <v>210</v>
      </c>
      <c r="M8" s="322">
        <v>329.25</v>
      </c>
      <c r="N8" s="223">
        <v>332.33</v>
      </c>
      <c r="O8" s="217">
        <v>842.48</v>
      </c>
      <c r="P8" s="306" t="s">
        <v>115</v>
      </c>
    </row>
    <row r="9" spans="1:16" ht="20.25">
      <c r="A9" s="183">
        <v>3</v>
      </c>
      <c r="B9" s="215" t="s">
        <v>110</v>
      </c>
      <c r="C9" s="226">
        <v>120.83</v>
      </c>
      <c r="D9" s="227" t="s">
        <v>210</v>
      </c>
      <c r="E9" s="323">
        <v>197.07</v>
      </c>
      <c r="F9" s="230">
        <v>309.08</v>
      </c>
      <c r="G9" s="226" t="s">
        <v>210</v>
      </c>
      <c r="H9" s="227">
        <v>139.43</v>
      </c>
      <c r="I9" s="219" t="s">
        <v>210</v>
      </c>
      <c r="J9" s="233" t="s">
        <v>210</v>
      </c>
      <c r="K9" s="226" t="s">
        <v>210</v>
      </c>
      <c r="L9" s="227" t="s">
        <v>210</v>
      </c>
      <c r="M9" s="226" t="s">
        <v>210</v>
      </c>
      <c r="N9" s="227">
        <v>256.57</v>
      </c>
      <c r="O9" s="217">
        <v>825.91</v>
      </c>
      <c r="P9" s="307" t="s">
        <v>175</v>
      </c>
    </row>
    <row r="10" spans="1:16" ht="20.25">
      <c r="A10" s="183">
        <v>4</v>
      </c>
      <c r="B10" s="213" t="s">
        <v>106</v>
      </c>
      <c r="C10" s="222" t="s">
        <v>210</v>
      </c>
      <c r="D10" s="223">
        <v>154.5</v>
      </c>
      <c r="E10" s="229" t="s">
        <v>210</v>
      </c>
      <c r="F10" s="229">
        <v>256.64</v>
      </c>
      <c r="G10" s="222" t="s">
        <v>210</v>
      </c>
      <c r="H10" s="223" t="s">
        <v>210</v>
      </c>
      <c r="I10" s="217">
        <v>147.72</v>
      </c>
      <c r="J10" s="326">
        <v>93.54</v>
      </c>
      <c r="K10" s="222" t="s">
        <v>210</v>
      </c>
      <c r="L10" s="223" t="s">
        <v>210</v>
      </c>
      <c r="M10" s="222">
        <v>237.58</v>
      </c>
      <c r="N10" s="223" t="s">
        <v>210</v>
      </c>
      <c r="O10" s="217">
        <v>796.44</v>
      </c>
      <c r="P10" s="308">
        <v>4</v>
      </c>
    </row>
    <row r="11" spans="1:16" ht="20.25">
      <c r="A11" s="183">
        <v>5</v>
      </c>
      <c r="B11" s="214" t="s">
        <v>111</v>
      </c>
      <c r="C11" s="224" t="s">
        <v>210</v>
      </c>
      <c r="D11" s="225" t="s">
        <v>210</v>
      </c>
      <c r="E11" s="185">
        <v>122.43</v>
      </c>
      <c r="F11" s="185" t="s">
        <v>210</v>
      </c>
      <c r="G11" s="224" t="s">
        <v>210</v>
      </c>
      <c r="H11" s="225" t="s">
        <v>210</v>
      </c>
      <c r="I11" s="218" t="s">
        <v>210</v>
      </c>
      <c r="J11" s="232">
        <v>177.07</v>
      </c>
      <c r="K11" s="224" t="s">
        <v>210</v>
      </c>
      <c r="L11" s="225">
        <v>214.98</v>
      </c>
      <c r="M11" s="224" t="s">
        <v>210</v>
      </c>
      <c r="N11" s="225">
        <v>261.31</v>
      </c>
      <c r="O11" s="217">
        <f>SUM(E11:N11)</f>
        <v>775.79</v>
      </c>
      <c r="P11" s="309">
        <v>5</v>
      </c>
    </row>
    <row r="12" spans="1:16" ht="20.25">
      <c r="A12" s="183">
        <v>6</v>
      </c>
      <c r="B12" s="213" t="s">
        <v>108</v>
      </c>
      <c r="C12" s="222">
        <v>129.43</v>
      </c>
      <c r="D12" s="223" t="s">
        <v>210</v>
      </c>
      <c r="E12" s="324">
        <v>185.4</v>
      </c>
      <c r="F12" s="229">
        <v>236.83</v>
      </c>
      <c r="G12" s="222">
        <v>122.92</v>
      </c>
      <c r="H12" s="223" t="s">
        <v>210</v>
      </c>
      <c r="I12" s="217" t="s">
        <v>210</v>
      </c>
      <c r="J12" s="231" t="s">
        <v>210</v>
      </c>
      <c r="K12" s="222">
        <v>173.21</v>
      </c>
      <c r="L12" s="223" t="s">
        <v>210</v>
      </c>
      <c r="M12" s="222" t="s">
        <v>210</v>
      </c>
      <c r="N12" s="223" t="s">
        <v>210</v>
      </c>
      <c r="O12" s="217">
        <v>662.39</v>
      </c>
      <c r="P12" s="310">
        <v>6</v>
      </c>
    </row>
    <row r="13" spans="1:16" ht="20.25">
      <c r="A13" s="183">
        <v>7</v>
      </c>
      <c r="B13" s="213" t="s">
        <v>107</v>
      </c>
      <c r="C13" s="222" t="s">
        <v>210</v>
      </c>
      <c r="D13" s="223">
        <v>126.06</v>
      </c>
      <c r="E13" s="229">
        <v>112.1</v>
      </c>
      <c r="F13" s="229" t="s">
        <v>210</v>
      </c>
      <c r="G13" s="222" t="s">
        <v>210</v>
      </c>
      <c r="H13" s="223" t="s">
        <v>210</v>
      </c>
      <c r="I13" s="217">
        <v>85.23</v>
      </c>
      <c r="J13" s="231" t="s">
        <v>210</v>
      </c>
      <c r="K13" s="222" t="s">
        <v>210</v>
      </c>
      <c r="L13" s="223" t="s">
        <v>210</v>
      </c>
      <c r="M13" s="222" t="s">
        <v>265</v>
      </c>
      <c r="N13" s="223" t="s">
        <v>210</v>
      </c>
      <c r="O13" s="217">
        <v>508.23</v>
      </c>
      <c r="P13" s="321">
        <v>7</v>
      </c>
    </row>
    <row r="14" spans="1:16" ht="20.25">
      <c r="A14" s="183">
        <v>8</v>
      </c>
      <c r="B14" s="215" t="s">
        <v>230</v>
      </c>
      <c r="C14" s="226">
        <v>128.69</v>
      </c>
      <c r="D14" s="227" t="s">
        <v>210</v>
      </c>
      <c r="E14" s="230" t="s">
        <v>210</v>
      </c>
      <c r="F14" s="230">
        <v>168.34</v>
      </c>
      <c r="G14" s="226" t="s">
        <v>210</v>
      </c>
      <c r="H14" s="227" t="s">
        <v>210</v>
      </c>
      <c r="I14" s="219">
        <v>119.67</v>
      </c>
      <c r="J14" s="233" t="s">
        <v>210</v>
      </c>
      <c r="K14" s="226" t="s">
        <v>210</v>
      </c>
      <c r="L14" s="227" t="s">
        <v>210</v>
      </c>
      <c r="M14" s="226" t="s">
        <v>210</v>
      </c>
      <c r="N14" s="227" t="s">
        <v>210</v>
      </c>
      <c r="O14" s="217">
        <f>SUM(C14:N14)</f>
        <v>416.7</v>
      </c>
      <c r="P14" s="311">
        <v>8</v>
      </c>
    </row>
    <row r="15" spans="1:16" s="155" customFormat="1" ht="18">
      <c r="A15" s="304">
        <v>9</v>
      </c>
      <c r="B15" s="212" t="s">
        <v>225</v>
      </c>
      <c r="C15" s="222" t="s">
        <v>210</v>
      </c>
      <c r="D15" s="223" t="s">
        <v>210</v>
      </c>
      <c r="E15" s="229" t="s">
        <v>210</v>
      </c>
      <c r="F15" s="229" t="s">
        <v>210</v>
      </c>
      <c r="G15" s="222" t="s">
        <v>210</v>
      </c>
      <c r="H15" s="223" t="s">
        <v>210</v>
      </c>
      <c r="I15" s="217" t="s">
        <v>210</v>
      </c>
      <c r="J15" s="231" t="s">
        <v>210</v>
      </c>
      <c r="K15" s="222" t="s">
        <v>210</v>
      </c>
      <c r="L15" s="223" t="s">
        <v>210</v>
      </c>
      <c r="M15" s="322">
        <v>245.32</v>
      </c>
      <c r="N15" s="223">
        <v>370.02</v>
      </c>
      <c r="O15" s="217">
        <v>370.02</v>
      </c>
      <c r="P15" s="305">
        <v>9</v>
      </c>
    </row>
    <row r="16" spans="1:16" ht="20.25">
      <c r="A16" s="183">
        <v>10</v>
      </c>
      <c r="B16" s="213" t="s">
        <v>224</v>
      </c>
      <c r="C16" s="237" t="s">
        <v>210</v>
      </c>
      <c r="D16" s="238" t="s">
        <v>210</v>
      </c>
      <c r="E16" s="239" t="s">
        <v>210</v>
      </c>
      <c r="F16" s="239">
        <v>106.5</v>
      </c>
      <c r="G16" s="237" t="s">
        <v>210</v>
      </c>
      <c r="H16" s="238" t="s">
        <v>210</v>
      </c>
      <c r="I16" s="240" t="s">
        <v>210</v>
      </c>
      <c r="J16" s="241" t="s">
        <v>210</v>
      </c>
      <c r="K16" s="237" t="s">
        <v>210</v>
      </c>
      <c r="L16" s="238" t="s">
        <v>210</v>
      </c>
      <c r="M16" s="237" t="s">
        <v>210</v>
      </c>
      <c r="N16" s="238">
        <v>210.78</v>
      </c>
      <c r="O16" s="217">
        <f>SUM(F16:N16)</f>
        <v>317.28</v>
      </c>
      <c r="P16" s="305">
        <v>10</v>
      </c>
    </row>
    <row r="17" spans="1:16" ht="20.25">
      <c r="A17" s="183">
        <v>11</v>
      </c>
      <c r="B17" s="215" t="s">
        <v>264</v>
      </c>
      <c r="C17" s="226" t="s">
        <v>210</v>
      </c>
      <c r="D17" s="227" t="s">
        <v>210</v>
      </c>
      <c r="E17" s="323">
        <v>97.84</v>
      </c>
      <c r="F17" s="230">
        <v>98.12</v>
      </c>
      <c r="G17" s="226" t="s">
        <v>210</v>
      </c>
      <c r="H17" s="227" t="s">
        <v>210</v>
      </c>
      <c r="I17" s="219" t="s">
        <v>210</v>
      </c>
      <c r="J17" s="233" t="s">
        <v>210</v>
      </c>
      <c r="K17" s="226" t="s">
        <v>210</v>
      </c>
      <c r="L17" s="227" t="s">
        <v>210</v>
      </c>
      <c r="M17" s="226" t="s">
        <v>210</v>
      </c>
      <c r="N17" s="227">
        <v>218.01</v>
      </c>
      <c r="O17" s="217">
        <v>316.56</v>
      </c>
      <c r="P17" s="311">
        <v>11</v>
      </c>
    </row>
    <row r="18" spans="1:16" ht="20.25">
      <c r="A18" s="183">
        <v>12</v>
      </c>
      <c r="B18" s="215" t="s">
        <v>109</v>
      </c>
      <c r="C18" s="325">
        <v>129.95</v>
      </c>
      <c r="D18" s="227">
        <v>194.33</v>
      </c>
      <c r="E18" s="230" t="s">
        <v>210</v>
      </c>
      <c r="F18" s="230" t="s">
        <v>210</v>
      </c>
      <c r="G18" s="226">
        <v>121.28</v>
      </c>
      <c r="H18" s="227" t="s">
        <v>210</v>
      </c>
      <c r="I18" s="219" t="s">
        <v>210</v>
      </c>
      <c r="J18" s="233" t="s">
        <v>210</v>
      </c>
      <c r="K18" s="226" t="s">
        <v>210</v>
      </c>
      <c r="L18" s="227" t="s">
        <v>210</v>
      </c>
      <c r="M18" s="226" t="s">
        <v>210</v>
      </c>
      <c r="N18" s="227" t="s">
        <v>210</v>
      </c>
      <c r="O18" s="217">
        <v>315.61</v>
      </c>
      <c r="P18" s="311">
        <v>12</v>
      </c>
    </row>
    <row r="19" spans="1:16" ht="20.25">
      <c r="A19" s="183">
        <v>13</v>
      </c>
      <c r="B19" s="213" t="s">
        <v>213</v>
      </c>
      <c r="C19" s="222">
        <v>78.13</v>
      </c>
      <c r="D19" s="223" t="s">
        <v>210</v>
      </c>
      <c r="E19" s="229" t="s">
        <v>210</v>
      </c>
      <c r="F19" s="229">
        <v>202.56</v>
      </c>
      <c r="G19" s="222" t="s">
        <v>210</v>
      </c>
      <c r="H19" s="223" t="s">
        <v>210</v>
      </c>
      <c r="I19" s="217" t="s">
        <v>210</v>
      </c>
      <c r="J19" s="231" t="s">
        <v>210</v>
      </c>
      <c r="K19" s="222" t="s">
        <v>210</v>
      </c>
      <c r="L19" s="223" t="s">
        <v>210</v>
      </c>
      <c r="M19" s="222" t="s">
        <v>210</v>
      </c>
      <c r="N19" s="223" t="s">
        <v>210</v>
      </c>
      <c r="O19" s="217">
        <f>SUM(C19:N19)</f>
        <v>280.69</v>
      </c>
      <c r="P19" s="305">
        <v>13</v>
      </c>
    </row>
    <row r="20" spans="1:16" ht="20.25">
      <c r="A20" s="235">
        <v>14</v>
      </c>
      <c r="B20" s="214" t="s">
        <v>215</v>
      </c>
      <c r="C20" s="224" t="s">
        <v>210</v>
      </c>
      <c r="D20" s="225" t="s">
        <v>210</v>
      </c>
      <c r="E20" s="185" t="s">
        <v>210</v>
      </c>
      <c r="F20" s="185" t="s">
        <v>210</v>
      </c>
      <c r="G20" s="224" t="s">
        <v>210</v>
      </c>
      <c r="H20" s="225" t="s">
        <v>210</v>
      </c>
      <c r="I20" s="218" t="s">
        <v>210</v>
      </c>
      <c r="J20" s="232">
        <v>258.17</v>
      </c>
      <c r="K20" s="224" t="s">
        <v>210</v>
      </c>
      <c r="L20" s="225" t="s">
        <v>210</v>
      </c>
      <c r="M20" s="224" t="s">
        <v>210</v>
      </c>
      <c r="N20" s="225" t="s">
        <v>210</v>
      </c>
      <c r="O20" s="236">
        <f>SUM(J20:N20)</f>
        <v>258.17</v>
      </c>
      <c r="P20" s="312">
        <v>14</v>
      </c>
    </row>
    <row r="21" spans="1:16" ht="20.25">
      <c r="A21" s="183">
        <v>15</v>
      </c>
      <c r="B21" s="215" t="s">
        <v>222</v>
      </c>
      <c r="C21" s="226" t="s">
        <v>210</v>
      </c>
      <c r="D21" s="227" t="s">
        <v>210</v>
      </c>
      <c r="E21" s="230">
        <v>245.8</v>
      </c>
      <c r="F21" s="230" t="s">
        <v>210</v>
      </c>
      <c r="G21" s="226" t="s">
        <v>210</v>
      </c>
      <c r="H21" s="227" t="s">
        <v>210</v>
      </c>
      <c r="I21" s="219" t="s">
        <v>210</v>
      </c>
      <c r="J21" s="233" t="s">
        <v>210</v>
      </c>
      <c r="K21" s="226" t="s">
        <v>210</v>
      </c>
      <c r="L21" s="227" t="s">
        <v>210</v>
      </c>
      <c r="M21" s="226" t="s">
        <v>210</v>
      </c>
      <c r="N21" s="227" t="s">
        <v>210</v>
      </c>
      <c r="O21" s="217">
        <f>SUM(E21:N21)</f>
        <v>245.8</v>
      </c>
      <c r="P21" s="311">
        <v>15</v>
      </c>
    </row>
    <row r="22" spans="1:16" ht="20.25">
      <c r="A22" s="183">
        <v>18</v>
      </c>
      <c r="B22" s="213" t="s">
        <v>223</v>
      </c>
      <c r="C22" s="237" t="s">
        <v>210</v>
      </c>
      <c r="D22" s="238" t="s">
        <v>210</v>
      </c>
      <c r="E22" s="239" t="s">
        <v>210</v>
      </c>
      <c r="F22" s="229">
        <v>216.56</v>
      </c>
      <c r="G22" s="237" t="s">
        <v>210</v>
      </c>
      <c r="H22" s="238" t="s">
        <v>210</v>
      </c>
      <c r="I22" s="240" t="s">
        <v>210</v>
      </c>
      <c r="J22" s="241" t="s">
        <v>210</v>
      </c>
      <c r="K22" s="237" t="s">
        <v>210</v>
      </c>
      <c r="L22" s="238" t="s">
        <v>210</v>
      </c>
      <c r="M22" s="237" t="s">
        <v>210</v>
      </c>
      <c r="N22" s="238" t="s">
        <v>210</v>
      </c>
      <c r="O22" s="217">
        <f>SUM(F22:N22)</f>
        <v>216.56</v>
      </c>
      <c r="P22" s="305">
        <v>16</v>
      </c>
    </row>
    <row r="23" spans="1:16" ht="21" thickBot="1">
      <c r="A23" s="313">
        <v>17</v>
      </c>
      <c r="B23" s="314" t="s">
        <v>214</v>
      </c>
      <c r="C23" s="315" t="s">
        <v>210</v>
      </c>
      <c r="D23" s="316">
        <v>114.75</v>
      </c>
      <c r="E23" s="317" t="s">
        <v>210</v>
      </c>
      <c r="F23" s="317" t="s">
        <v>210</v>
      </c>
      <c r="G23" s="315" t="s">
        <v>210</v>
      </c>
      <c r="H23" s="316" t="s">
        <v>210</v>
      </c>
      <c r="I23" s="318" t="s">
        <v>210</v>
      </c>
      <c r="J23" s="319" t="s">
        <v>210</v>
      </c>
      <c r="K23" s="315" t="s">
        <v>210</v>
      </c>
      <c r="L23" s="316" t="s">
        <v>210</v>
      </c>
      <c r="M23" s="315" t="s">
        <v>210</v>
      </c>
      <c r="N23" s="316" t="s">
        <v>210</v>
      </c>
      <c r="O23" s="318">
        <f>SUM(D23:N23)</f>
        <v>114.75</v>
      </c>
      <c r="P23" s="320">
        <v>17</v>
      </c>
    </row>
    <row r="24" ht="18">
      <c r="O24" s="185"/>
    </row>
    <row r="25" spans="3:5" s="328" customFormat="1" ht="18">
      <c r="C25" s="327">
        <v>93.54</v>
      </c>
      <c r="E25" s="329" t="s">
        <v>271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Ahti</cp:lastModifiedBy>
  <cp:lastPrinted>2023-06-01T07:12:10Z</cp:lastPrinted>
  <dcterms:created xsi:type="dcterms:W3CDTF">2009-02-01T09:46:56Z</dcterms:created>
  <dcterms:modified xsi:type="dcterms:W3CDTF">2023-06-04T17:23:35Z</dcterms:modified>
  <cp:category/>
  <cp:version/>
  <cp:contentType/>
  <cp:contentStatus/>
</cp:coreProperties>
</file>