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0" yWindow="32760" windowWidth="20730" windowHeight="8970" tabRatio="622" activeTab="0"/>
  </bookViews>
  <sheets>
    <sheet name="moteru sinkleris" sheetId="1" r:id="rId1"/>
    <sheet name="visi" sheetId="2" r:id="rId2"/>
    <sheet name="Moterys" sheetId="3" r:id="rId3"/>
    <sheet name="30,34.38.42.46.50" sheetId="4" r:id="rId4"/>
    <sheet name="55-61-67" sheetId="5" r:id="rId5"/>
    <sheet name="73-81" sheetId="6" r:id="rId6"/>
    <sheet name="89-96-102-+102" sheetId="7" r:id="rId7"/>
    <sheet name="Sinkleris - Komandines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<sst xmlns="http://schemas.openxmlformats.org/spreadsheetml/2006/main" count="837" uniqueCount="344">
  <si>
    <t>Varžybų protokolas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</si>
  <si>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</si>
  <si>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</si>
  <si>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</si>
  <si>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</si>
  <si>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</si>
  <si>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</si>
  <si>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</si>
  <si>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</si>
  <si>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</si>
  <si>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</si>
  <si>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</si>
  <si>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</si>
  <si>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</si>
  <si>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</si>
  <si>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</si>
  <si>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ČEMPIONATAS</t>
  </si>
  <si>
    <t>Gatvė g.</t>
  </si>
  <si>
    <t>2017.01.01</t>
  </si>
  <si>
    <t>Pavadinimas</t>
  </si>
  <si>
    <t>Rokiškis</t>
  </si>
  <si>
    <t>2022,12,21</t>
  </si>
  <si>
    <t>42kg</t>
  </si>
  <si>
    <t xml:space="preserve">46kg </t>
  </si>
  <si>
    <t>55KG</t>
  </si>
  <si>
    <t>61kg</t>
  </si>
  <si>
    <t>67kg</t>
  </si>
  <si>
    <t>73kg</t>
  </si>
  <si>
    <t xml:space="preserve">81Kg </t>
  </si>
  <si>
    <t>89kg</t>
  </si>
  <si>
    <t>Balvi</t>
  </si>
  <si>
    <t>96KG</t>
  </si>
  <si>
    <t>102Kg</t>
  </si>
  <si>
    <t>virš 102</t>
  </si>
  <si>
    <t>55kg</t>
  </si>
  <si>
    <t>45kg</t>
  </si>
  <si>
    <t>49kg</t>
  </si>
  <si>
    <t>59Kg</t>
  </si>
  <si>
    <t>64Kg</t>
  </si>
  <si>
    <t>71kg</t>
  </si>
  <si>
    <t>81Kg</t>
  </si>
  <si>
    <t>Virš81kg</t>
  </si>
  <si>
    <t>34Kg</t>
  </si>
  <si>
    <t>38kg</t>
  </si>
  <si>
    <t>50kg</t>
  </si>
  <si>
    <t>Asijavičius Rasvydas</t>
  </si>
  <si>
    <t>Mantas Silickas</t>
  </si>
  <si>
    <t>Danielius Kanonovas</t>
  </si>
  <si>
    <t>2008.06.22</t>
  </si>
  <si>
    <t xml:space="preserve">Vilnius </t>
  </si>
  <si>
    <t xml:space="preserve">M.Janulis </t>
  </si>
  <si>
    <t>2008.07.06</t>
  </si>
  <si>
    <t xml:space="preserve">Panevežys </t>
  </si>
  <si>
    <t xml:space="preserve">Rokiškis </t>
  </si>
  <si>
    <t>n87</t>
  </si>
  <si>
    <t xml:space="preserve">Marijampole </t>
  </si>
  <si>
    <t>Komandinės</t>
  </si>
  <si>
    <t xml:space="preserve">Sinkleris </t>
  </si>
  <si>
    <t xml:space="preserve">Vieta </t>
  </si>
  <si>
    <t xml:space="preserve">Mäksa SK </t>
  </si>
  <si>
    <t>Mona Saar</t>
  </si>
  <si>
    <t>Carlis Vaino</t>
  </si>
  <si>
    <t>Aimar Kiivits</t>
  </si>
  <si>
    <t>Augustas Mažeika</t>
  </si>
  <si>
    <t>2011.08.16</t>
  </si>
  <si>
    <t xml:space="preserve">Anykščiai </t>
  </si>
  <si>
    <t xml:space="preserve">A.Ananka </t>
  </si>
  <si>
    <t>Lukas Kanonovas</t>
  </si>
  <si>
    <t>2009.04.14</t>
  </si>
  <si>
    <t xml:space="preserve">Martynas Silickas </t>
  </si>
  <si>
    <t>Vytautas Gindrėnas</t>
  </si>
  <si>
    <t>Akvilė Cimalonskaitė</t>
  </si>
  <si>
    <t>2014.02.15</t>
  </si>
  <si>
    <t>Vargamäe</t>
  </si>
  <si>
    <t>Ahti Uppin</t>
  </si>
  <si>
    <t>Kait Viks</t>
  </si>
  <si>
    <t>Kris Karel Jalast</t>
  </si>
  <si>
    <t>A.Ananka</t>
  </si>
  <si>
    <t>Danile Purk</t>
  </si>
  <si>
    <t>Rebeca Park</t>
  </si>
  <si>
    <t>12.01.2011</t>
  </si>
  <si>
    <t>Inger Iris Prants</t>
  </si>
  <si>
    <t>15.07.2009</t>
  </si>
  <si>
    <t xml:space="preserve">Ahti Upin </t>
  </si>
  <si>
    <t>Carolin Jalast</t>
  </si>
  <si>
    <t>Mikalauskė Ema</t>
  </si>
  <si>
    <t>2009.01.01</t>
  </si>
  <si>
    <t xml:space="preserve">Degaičiai </t>
  </si>
  <si>
    <t>B.Šiaudkulis</t>
  </si>
  <si>
    <t>Bumblauskaitė Egilė</t>
  </si>
  <si>
    <t>201001.01</t>
  </si>
  <si>
    <t>Vosyliutė Akvilė</t>
  </si>
  <si>
    <t>2012.01.01</t>
  </si>
  <si>
    <t>B.Šiaudkalvis</t>
  </si>
  <si>
    <t>Savickis Dovydas</t>
  </si>
  <si>
    <t>2010.01.01</t>
  </si>
  <si>
    <t>Degaičiai</t>
  </si>
  <si>
    <t>Domarkas Mantas</t>
  </si>
  <si>
    <t>.2010.01.01</t>
  </si>
  <si>
    <t xml:space="preserve">B.Šiaudkalvis </t>
  </si>
  <si>
    <t>Lydis Gytis</t>
  </si>
  <si>
    <t>2006.01.01</t>
  </si>
  <si>
    <t>Remėzaitė Austėja</t>
  </si>
  <si>
    <t>Kamilė Jocaitė</t>
  </si>
  <si>
    <t>2009.05.28</t>
  </si>
  <si>
    <t>Telšiai</t>
  </si>
  <si>
    <t>Gabija Zablockytė</t>
  </si>
  <si>
    <t>M.Šimkus</t>
  </si>
  <si>
    <t>2007.00.00</t>
  </si>
  <si>
    <t>Ugnė Kačinskytė</t>
  </si>
  <si>
    <t>Tauras Šimkus</t>
  </si>
  <si>
    <t>2017.04.14</t>
  </si>
  <si>
    <t xml:space="preserve">M.Šimkus </t>
  </si>
  <si>
    <t>Aras Šimkus</t>
  </si>
  <si>
    <t>2015.03.22</t>
  </si>
  <si>
    <t>Augustas Kvietkauskis</t>
  </si>
  <si>
    <t>2011.08.13</t>
  </si>
  <si>
    <t>Armandas Bieliauskis</t>
  </si>
  <si>
    <t>2005.10.07</t>
  </si>
  <si>
    <t xml:space="preserve">Kirkliauskas Nojus </t>
  </si>
  <si>
    <t>A.Kirkliauskas</t>
  </si>
  <si>
    <t xml:space="preserve">Baltrukovičius Edvinas </t>
  </si>
  <si>
    <t>Marijampole</t>
  </si>
  <si>
    <t xml:space="preserve">Margelis Emilis </t>
  </si>
  <si>
    <t>Maliejus Denis</t>
  </si>
  <si>
    <t>Gvazdauskas Kasparas</t>
  </si>
  <si>
    <t>G.Čeponis</t>
  </si>
  <si>
    <t>2014.01.01</t>
  </si>
  <si>
    <t>Rimaitis Dovydas</t>
  </si>
  <si>
    <t>Orenta Klementjevaitė</t>
  </si>
  <si>
    <t>2011.01.01</t>
  </si>
  <si>
    <t>2007.01.01</t>
  </si>
  <si>
    <t>Laurynas Aleliūnas</t>
  </si>
  <si>
    <t>Ieva Strakauskaite</t>
  </si>
  <si>
    <t>2009 12 22</t>
  </si>
  <si>
    <t xml:space="preserve">Alytus </t>
  </si>
  <si>
    <t xml:space="preserve">T.Statkevičius </t>
  </si>
  <si>
    <t>Bendorius Emilis</t>
  </si>
  <si>
    <t>2009.08.09</t>
  </si>
  <si>
    <t>T.Statkevičius</t>
  </si>
  <si>
    <t xml:space="preserve">alytus </t>
  </si>
  <si>
    <t>Algirdas Abeciūnas</t>
  </si>
  <si>
    <t>Motiejus Vaičiulis</t>
  </si>
  <si>
    <t xml:space="preserve">I.Aleksiejus </t>
  </si>
  <si>
    <t xml:space="preserve">Ugnius Mikalkevičius </t>
  </si>
  <si>
    <t>2010.12.14</t>
  </si>
  <si>
    <t>I.Aleksiejus</t>
  </si>
  <si>
    <t xml:space="preserve">Domantas Jasudis </t>
  </si>
  <si>
    <t>2007.07.10</t>
  </si>
  <si>
    <t xml:space="preserve">Germante laucyte </t>
  </si>
  <si>
    <t>2008.08.22</t>
  </si>
  <si>
    <t>Kamile Purtulytė</t>
  </si>
  <si>
    <t>2014.01.30</t>
  </si>
  <si>
    <t xml:space="preserve">Emilis Mikalkevičius </t>
  </si>
  <si>
    <t>2009.04.20</t>
  </si>
  <si>
    <t xml:space="preserve">Kostas Maculevičius </t>
  </si>
  <si>
    <t>2005.06.25</t>
  </si>
  <si>
    <t xml:space="preserve">Airingas Jasaitis </t>
  </si>
  <si>
    <t>2005.02.24</t>
  </si>
  <si>
    <t xml:space="preserve">Gytis Matešiūnas </t>
  </si>
  <si>
    <t>2008.08.29</t>
  </si>
  <si>
    <t xml:space="preserve">Ažuolas Dudenas </t>
  </si>
  <si>
    <t>2012.01.16</t>
  </si>
  <si>
    <t xml:space="preserve">Kasparas Kavoliunas </t>
  </si>
  <si>
    <t>2014.01.16</t>
  </si>
  <si>
    <t xml:space="preserve">Urte Beinoryte </t>
  </si>
  <si>
    <t>2010.02.09</t>
  </si>
  <si>
    <t xml:space="preserve">Laurynas Ustinovas </t>
  </si>
  <si>
    <t>2007.09.12</t>
  </si>
  <si>
    <t xml:space="preserve">Lukas Mušinskas </t>
  </si>
  <si>
    <t>2007.02.25</t>
  </si>
  <si>
    <t>M.Janulis</t>
  </si>
  <si>
    <t>2011.06.16</t>
  </si>
  <si>
    <t>Vilnius</t>
  </si>
  <si>
    <t xml:space="preserve">Benediktas Kilviša </t>
  </si>
  <si>
    <t>2014.11.27</t>
  </si>
  <si>
    <t>Gabriele Tomaševičiūtė</t>
  </si>
  <si>
    <t>2008.10.24</t>
  </si>
  <si>
    <t>Zigmantavičius Rokas</t>
  </si>
  <si>
    <t>Panevėžys</t>
  </si>
  <si>
    <t>D. Sužiedelis</t>
  </si>
  <si>
    <t>Šatas Pijus</t>
  </si>
  <si>
    <t>2009.02.27</t>
  </si>
  <si>
    <t>Petraitis Mindaugas</t>
  </si>
  <si>
    <t>2014.10.01</t>
  </si>
  <si>
    <t>Petraitis Arnoldas</t>
  </si>
  <si>
    <t>2009.03.01</t>
  </si>
  <si>
    <t xml:space="preserve">Mykolas Miknevičius </t>
  </si>
  <si>
    <t>2008.06.26</t>
  </si>
  <si>
    <t>Šumnauskas Hubertas</t>
  </si>
  <si>
    <t>2007.11.10</t>
  </si>
  <si>
    <t>Masiulytė Austėja</t>
  </si>
  <si>
    <t>2010.01.22</t>
  </si>
  <si>
    <t>Jasiūnaitė Airida</t>
  </si>
  <si>
    <t>2010.07.07</t>
  </si>
  <si>
    <t>Valuckytė Vakarė</t>
  </si>
  <si>
    <t>2010.06.14</t>
  </si>
  <si>
    <t xml:space="preserve">Gumbrevičius Dominikas </t>
  </si>
  <si>
    <t>2010.11.26</t>
  </si>
  <si>
    <t xml:space="preserve">Laimonas Ustinovas </t>
  </si>
  <si>
    <t xml:space="preserve">Adriana Kliukaite </t>
  </si>
  <si>
    <t xml:space="preserve">Rokas Didžgalvis </t>
  </si>
  <si>
    <t>2005.10.24</t>
  </si>
  <si>
    <t>Paulauskas Justas</t>
  </si>
  <si>
    <t xml:space="preserve">vilnius </t>
  </si>
  <si>
    <t xml:space="preserve">Emilis Užanskis </t>
  </si>
  <si>
    <t>2009.03.23</t>
  </si>
  <si>
    <t xml:space="preserve">M.Jnaulis </t>
  </si>
  <si>
    <t xml:space="preserve">Gasiunas Tomas </t>
  </si>
  <si>
    <t xml:space="preserve">D.Sužiedelis </t>
  </si>
  <si>
    <t>Yakob Abid Oleive</t>
  </si>
  <si>
    <t>2011.01.28</t>
  </si>
  <si>
    <t>Raivo Nagels</t>
  </si>
  <si>
    <t>Janis Markus Elsts</t>
  </si>
  <si>
    <t>Maksim Bistrovs</t>
  </si>
  <si>
    <t>Loreta Ciukore</t>
  </si>
  <si>
    <t>2013.01.01</t>
  </si>
  <si>
    <t xml:space="preserve">Antons Bush </t>
  </si>
  <si>
    <t xml:space="preserve">Kamile Grinskyte </t>
  </si>
  <si>
    <t>2010.07.12</t>
  </si>
  <si>
    <t>D.Sužiedelis</t>
  </si>
  <si>
    <t>Gregor Kroon</t>
  </si>
  <si>
    <t xml:space="preserve">Emilis Norkus </t>
  </si>
  <si>
    <t>2008.08.23</t>
  </si>
  <si>
    <t xml:space="preserve">Telšiai </t>
  </si>
  <si>
    <t xml:space="preserve">Skruibis Armandas </t>
  </si>
  <si>
    <t>2008.01.01</t>
  </si>
  <si>
    <t>b45</t>
  </si>
  <si>
    <t>30 kg</t>
  </si>
  <si>
    <t>Varis</t>
  </si>
  <si>
    <t>Varis Sartaputnis</t>
  </si>
  <si>
    <t>Valeišis Dainotas</t>
  </si>
  <si>
    <t>n8</t>
  </si>
  <si>
    <t>n21</t>
  </si>
  <si>
    <t>n26</t>
  </si>
  <si>
    <t>n29</t>
  </si>
  <si>
    <t>n30</t>
  </si>
  <si>
    <t>n</t>
  </si>
  <si>
    <t>n39</t>
  </si>
  <si>
    <t>n41</t>
  </si>
  <si>
    <t>n43</t>
  </si>
  <si>
    <t>n44</t>
  </si>
  <si>
    <t>n45</t>
  </si>
  <si>
    <t>n15</t>
  </si>
  <si>
    <t>n36</t>
  </si>
  <si>
    <t>n37</t>
  </si>
  <si>
    <t>n42</t>
  </si>
  <si>
    <t>n50</t>
  </si>
  <si>
    <t>n51</t>
  </si>
  <si>
    <t>n52</t>
  </si>
  <si>
    <t>n55</t>
  </si>
  <si>
    <t>n60</t>
  </si>
  <si>
    <t>n27</t>
  </si>
  <si>
    <t>n46</t>
  </si>
  <si>
    <t>n54</t>
  </si>
  <si>
    <t>n85</t>
  </si>
  <si>
    <t xml:space="preserve">Dominikas Kilviša </t>
  </si>
  <si>
    <t>n20</t>
  </si>
  <si>
    <t>n62</t>
  </si>
  <si>
    <t>n100</t>
  </si>
  <si>
    <t>n106</t>
  </si>
  <si>
    <t>n110</t>
  </si>
  <si>
    <t>Gabija Pivoriūnaitė</t>
  </si>
  <si>
    <t>2009.01.29</t>
  </si>
  <si>
    <t>60.00</t>
  </si>
  <si>
    <t>n17</t>
  </si>
  <si>
    <t>n18</t>
  </si>
  <si>
    <t xml:space="preserve">Varis </t>
  </si>
  <si>
    <t>n35</t>
  </si>
  <si>
    <t>n38</t>
  </si>
  <si>
    <t>n28</t>
  </si>
  <si>
    <t>`40</t>
  </si>
  <si>
    <t>`n42</t>
  </si>
  <si>
    <t>n47</t>
  </si>
  <si>
    <t>n58</t>
  </si>
  <si>
    <t>n14</t>
  </si>
  <si>
    <t>n33</t>
  </si>
  <si>
    <t>n40</t>
  </si>
  <si>
    <t>Rajanas Mažeika</t>
  </si>
  <si>
    <t>Alytaus raj.</t>
  </si>
  <si>
    <t>n71</t>
  </si>
  <si>
    <t>n81</t>
  </si>
  <si>
    <t>n32</t>
  </si>
  <si>
    <t>2009.06.18</t>
  </si>
  <si>
    <t>n61</t>
  </si>
  <si>
    <t>n75</t>
  </si>
  <si>
    <t>n95</t>
  </si>
  <si>
    <t>J.Nevecka</t>
  </si>
  <si>
    <t>2010.09.21</t>
  </si>
  <si>
    <t>n74</t>
  </si>
  <si>
    <t>n105</t>
  </si>
  <si>
    <t>n115</t>
  </si>
  <si>
    <t>2011.12.05</t>
  </si>
  <si>
    <t>2014.05.10</t>
  </si>
  <si>
    <t>n130</t>
  </si>
  <si>
    <t>n132</t>
  </si>
  <si>
    <t>2007.07.07</t>
  </si>
  <si>
    <t>2005.07.09</t>
  </si>
  <si>
    <t>2007.01.10</t>
  </si>
  <si>
    <t>2010.03.04</t>
  </si>
  <si>
    <t>n66</t>
  </si>
  <si>
    <t>n67</t>
  </si>
  <si>
    <t xml:space="preserve">B.Šiaudkulis </t>
  </si>
  <si>
    <t>n90</t>
  </si>
  <si>
    <t>n92</t>
  </si>
  <si>
    <t>n98</t>
  </si>
  <si>
    <t>n101</t>
  </si>
  <si>
    <t>n103</t>
  </si>
  <si>
    <t>n65</t>
  </si>
  <si>
    <t>n77</t>
  </si>
  <si>
    <t>n82</t>
  </si>
  <si>
    <t>n112</t>
  </si>
  <si>
    <t>n114</t>
  </si>
  <si>
    <t>2013.04-29</t>
  </si>
  <si>
    <t>2014.07-22</t>
  </si>
  <si>
    <t>2014. 01 14</t>
  </si>
  <si>
    <t>2011.-09-24</t>
  </si>
  <si>
    <t>2012.08.06</t>
  </si>
  <si>
    <t>2012.01,01</t>
  </si>
  <si>
    <t>2009. 02 11</t>
  </si>
  <si>
    <t>2008.08-15</t>
  </si>
  <si>
    <t>2012.11.06</t>
  </si>
  <si>
    <t>2007.07-11</t>
  </si>
  <si>
    <t>n120</t>
  </si>
  <si>
    <t>n121</t>
  </si>
  <si>
    <t>n125</t>
  </si>
  <si>
    <t>2009.07.15</t>
  </si>
  <si>
    <t>n135</t>
  </si>
  <si>
    <t>U18</t>
  </si>
  <si>
    <t>U15</t>
  </si>
  <si>
    <t>U10</t>
  </si>
  <si>
    <t>U9 ir jaun.</t>
  </si>
  <si>
    <t>14 metų ir vyresnės</t>
  </si>
  <si>
    <t>89-96-102- +102</t>
  </si>
  <si>
    <t>73-81</t>
  </si>
  <si>
    <t>30-34-38-42-46-50</t>
  </si>
  <si>
    <t>55-61-67</t>
  </si>
  <si>
    <t>2023.12.15</t>
  </si>
  <si>
    <t>45-49-55-59-64-71-81- +81</t>
  </si>
  <si>
    <t>2009.01.14</t>
  </si>
  <si>
    <t xml:space="preserve">  2007.12.08     </t>
  </si>
  <si>
    <t>2014.03-06</t>
  </si>
  <si>
    <t>13 metų ir Jaunesnes</t>
  </si>
  <si>
    <t xml:space="preserve">Ahti Uppin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</si>
</sst>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000"/>
    <numFmt numFmtId="187" formatCode="[$-427]yyyy\ &quot;m.&quot;\ mmmm\ d\ &quot;d.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C09]d\-mm\-yyyy"/>
    <numFmt numFmtId="193" formatCode="yyyy/mm/dd;@"/>
    <numFmt numFmtId="194" formatCode="0.000"/>
    <numFmt numFmtId="195" formatCode="[$€-2]\ ###,000_);[Red]\([$€-2]\ ###,000\)"/>
    <numFmt numFmtId="196" formatCode="0.0"/>
    <numFmt numFmtId="197" formatCode="0;;;@"/>
    <numFmt numFmtId="198" formatCode="mmm/yyyy"/>
  </numFmts>
  <fonts count="63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8.75"/>
      <name val="Arial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2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3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Times New Roman"/>
      <family val="1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222222"/>
      <name val="Arial"/>
      <family val="2"/>
    </font>
    <font>
      <sz val="9"/>
      <color rgb="FF222222"/>
      <name val="Arial"/>
      <family val="2"/>
    </font>
    <font>
      <b/>
      <sz val="9"/>
      <color theme="1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22222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double"/>
      <right style="thin">
        <color rgb="FF000000"/>
      </right>
      <top style="thin"/>
      <bottom style="thin">
        <color rgb="FF000000"/>
      </bottom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>
        <color rgb="FF000000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/>
      <right style="thin"/>
      <top style="thin"/>
      <bottom>
        <color indexed="63"/>
      </bottom>
    </border>
    <border>
      <left style="double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6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3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" fillId="16" borderId="7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8" applyNumberFormat="0" applyAlignment="0" applyProtection="0"/>
    <xf numFmtId="0" fontId="2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0" fillId="18" borderId="10" applyNumberFormat="0" applyFont="0" applyAlignment="0" applyProtection="0"/>
    <xf numFmtId="0" fontId="17" fillId="19" borderId="0" applyNumberFormat="0" applyBorder="0" applyAlignment="0" applyProtection="0"/>
    <xf numFmtId="0" fontId="13" fillId="0" borderId="0">
      <alignment/>
      <protection/>
    </xf>
    <xf numFmtId="0" fontId="6" fillId="20" borderId="7" applyNumberFormat="0" applyAlignment="0" applyProtection="0"/>
    <xf numFmtId="0" fontId="6" fillId="20" borderId="7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4" borderId="0" applyNumberFormat="0" applyBorder="0" applyAlignment="0" applyProtection="0"/>
    <xf numFmtId="0" fontId="3" fillId="7" borderId="4" applyNumberFormat="0" applyAlignment="0" applyProtection="0"/>
    <xf numFmtId="0" fontId="16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justify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 vertical="justify"/>
    </xf>
    <xf numFmtId="0" fontId="32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justify"/>
    </xf>
    <xf numFmtId="0" fontId="37" fillId="0" borderId="13" xfId="0" applyFont="1" applyBorder="1" applyAlignment="1">
      <alignment horizontal="left"/>
    </xf>
    <xf numFmtId="0" fontId="54" fillId="0" borderId="15" xfId="0" applyFont="1" applyFill="1" applyBorder="1" applyAlignment="1">
      <alignment horizontal="center"/>
    </xf>
    <xf numFmtId="1" fontId="32" fillId="25" borderId="15" xfId="0" applyNumberFormat="1" applyFont="1" applyFill="1" applyBorder="1" applyAlignment="1" applyProtection="1">
      <alignment horizontal="center" vertical="center"/>
      <protection locked="0"/>
    </xf>
    <xf numFmtId="193" fontId="29" fillId="25" borderId="15" xfId="0" applyNumberFormat="1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25" borderId="14" xfId="0" applyNumberFormat="1" applyFont="1" applyFill="1" applyBorder="1" applyAlignment="1" applyProtection="1">
      <alignment horizontal="center" vertical="center"/>
      <protection locked="0"/>
    </xf>
    <xf numFmtId="1" fontId="32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 applyProtection="1">
      <alignment horizontal="left" vertical="center"/>
      <protection locked="0"/>
    </xf>
    <xf numFmtId="14" fontId="29" fillId="25" borderId="15" xfId="0" applyNumberFormat="1" applyFont="1" applyFill="1" applyBorder="1" applyAlignment="1">
      <alignment horizontal="center"/>
    </xf>
    <xf numFmtId="0" fontId="28" fillId="25" borderId="15" xfId="0" applyFont="1" applyFill="1" applyBorder="1" applyAlignment="1">
      <alignment horizontal="left"/>
    </xf>
    <xf numFmtId="193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left" vertical="center"/>
      <protection locked="0"/>
    </xf>
    <xf numFmtId="0" fontId="28" fillId="25" borderId="18" xfId="0" applyFont="1" applyFill="1" applyBorder="1" applyAlignment="1">
      <alignment horizontal="left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/>
    </xf>
    <xf numFmtId="193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Border="1" applyAlignment="1">
      <alignment horizontal="center"/>
    </xf>
    <xf numFmtId="186" fontId="40" fillId="0" borderId="19" xfId="64" applyNumberFormat="1" applyFont="1" applyFill="1" applyBorder="1" applyAlignment="1">
      <alignment horizontal="center" vertical="center"/>
      <protection/>
    </xf>
    <xf numFmtId="0" fontId="32" fillId="25" borderId="18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1" fontId="32" fillId="0" borderId="18" xfId="0" applyNumberFormat="1" applyFont="1" applyFill="1" applyBorder="1" applyAlignment="1" applyProtection="1">
      <alignment horizontal="center" vertical="center"/>
      <protection locked="0"/>
    </xf>
    <xf numFmtId="1" fontId="32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25" borderId="15" xfId="0" applyNumberFormat="1" applyFont="1" applyFill="1" applyBorder="1" applyAlignment="1">
      <alignment horizontal="center"/>
    </xf>
    <xf numFmtId="14" fontId="29" fillId="0" borderId="15" xfId="0" applyNumberFormat="1" applyFont="1" applyFill="1" applyBorder="1" applyAlignment="1" applyProtection="1">
      <alignment horizontal="center" vertical="center"/>
      <protection locked="0"/>
    </xf>
    <xf numFmtId="1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/>
    </xf>
    <xf numFmtId="0" fontId="29" fillId="25" borderId="15" xfId="0" applyFont="1" applyFill="1" applyBorder="1" applyAlignment="1">
      <alignment horizontal="center"/>
    </xf>
    <xf numFmtId="0" fontId="29" fillId="25" borderId="18" xfId="0" applyFont="1" applyFill="1" applyBorder="1" applyAlignment="1">
      <alignment horizontal="center"/>
    </xf>
    <xf numFmtId="193" fontId="29" fillId="25" borderId="18" xfId="0" applyNumberFormat="1" applyFont="1" applyFill="1" applyBorder="1" applyAlignment="1" applyProtection="1">
      <alignment horizontal="center" vertical="center"/>
      <protection locked="0"/>
    </xf>
    <xf numFmtId="1" fontId="32" fillId="25" borderId="17" xfId="0" applyNumberFormat="1" applyFont="1" applyFill="1" applyBorder="1" applyAlignment="1" applyProtection="1">
      <alignment horizontal="center" vertical="center"/>
      <protection locked="0"/>
    </xf>
    <xf numFmtId="0" fontId="29" fillId="25" borderId="15" xfId="0" applyFont="1" applyFill="1" applyBorder="1" applyAlignment="1">
      <alignment horizontal="right" vertical="center"/>
    </xf>
    <xf numFmtId="0" fontId="32" fillId="25" borderId="15" xfId="0" applyFont="1" applyFill="1" applyBorder="1" applyAlignment="1">
      <alignment horizontal="center" vertical="center"/>
    </xf>
    <xf numFmtId="0" fontId="29" fillId="25" borderId="15" xfId="0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 shrinkToFit="1"/>
    </xf>
    <xf numFmtId="0" fontId="29" fillId="25" borderId="21" xfId="0" applyFont="1" applyFill="1" applyBorder="1" applyAlignment="1">
      <alignment horizontal="center"/>
    </xf>
    <xf numFmtId="1" fontId="32" fillId="25" borderId="18" xfId="0" applyNumberFormat="1" applyFont="1" applyFill="1" applyBorder="1" applyAlignment="1" applyProtection="1">
      <alignment horizontal="center" vertical="center"/>
      <protection locked="0"/>
    </xf>
    <xf numFmtId="1" fontId="32" fillId="25" borderId="20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/>
    </xf>
    <xf numFmtId="2" fontId="29" fillId="0" borderId="16" xfId="0" applyNumberFormat="1" applyFont="1" applyFill="1" applyBorder="1" applyAlignment="1" applyProtection="1">
      <alignment horizontal="center" vertical="center"/>
      <protection locked="0"/>
    </xf>
    <xf numFmtId="2" fontId="29" fillId="0" borderId="22" xfId="0" applyNumberFormat="1" applyFont="1" applyFill="1" applyBorder="1" applyAlignment="1" applyProtection="1">
      <alignment horizontal="center" vertical="center"/>
      <protection locked="0"/>
    </xf>
    <xf numFmtId="2" fontId="29" fillId="25" borderId="22" xfId="0" applyNumberFormat="1" applyFont="1" applyFill="1" applyBorder="1" applyAlignment="1">
      <alignment horizontal="center"/>
    </xf>
    <xf numFmtId="0" fontId="32" fillId="25" borderId="20" xfId="0" applyFont="1" applyFill="1" applyBorder="1" applyAlignment="1">
      <alignment horizontal="center"/>
    </xf>
    <xf numFmtId="2" fontId="29" fillId="0" borderId="23" xfId="0" applyNumberFormat="1" applyFont="1" applyFill="1" applyBorder="1" applyAlignment="1" applyProtection="1">
      <alignment horizontal="center" vertical="center"/>
      <protection locked="0"/>
    </xf>
    <xf numFmtId="2" fontId="29" fillId="25" borderId="23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right" vertical="center" wrapText="1"/>
    </xf>
    <xf numFmtId="2" fontId="29" fillId="25" borderId="22" xfId="0" applyNumberFormat="1" applyFont="1" applyFill="1" applyBorder="1" applyAlignment="1" applyProtection="1">
      <alignment horizontal="center" vertical="center"/>
      <protection locked="0"/>
    </xf>
    <xf numFmtId="2" fontId="29" fillId="25" borderId="16" xfId="0" applyNumberFormat="1" applyFont="1" applyFill="1" applyBorder="1" applyAlignment="1">
      <alignment horizontal="center"/>
    </xf>
    <xf numFmtId="2" fontId="29" fillId="25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left" vertical="justify"/>
    </xf>
    <xf numFmtId="0" fontId="33" fillId="0" borderId="0" xfId="0" applyFont="1" applyAlignment="1">
      <alignment horizontal="center"/>
    </xf>
    <xf numFmtId="1" fontId="37" fillId="25" borderId="15" xfId="64" applyNumberFormat="1" applyFont="1" applyFill="1" applyBorder="1" applyAlignment="1">
      <alignment horizontal="center" vertical="center"/>
      <protection/>
    </xf>
    <xf numFmtId="0" fontId="29" fillId="0" borderId="15" xfId="0" applyFont="1" applyBorder="1" applyAlignment="1">
      <alignment horizontal="center"/>
    </xf>
    <xf numFmtId="1" fontId="32" fillId="25" borderId="24" xfId="0" applyNumberFormat="1" applyFont="1" applyFill="1" applyBorder="1" applyAlignment="1" applyProtection="1">
      <alignment horizontal="center" vertical="center"/>
      <protection locked="0"/>
    </xf>
    <xf numFmtId="1" fontId="32" fillId="25" borderId="25" xfId="0" applyNumberFormat="1" applyFont="1" applyFill="1" applyBorder="1" applyAlignment="1" applyProtection="1">
      <alignment horizontal="center" vertical="center"/>
      <protection locked="0"/>
    </xf>
    <xf numFmtId="0" fontId="32" fillId="25" borderId="17" xfId="0" applyFont="1" applyFill="1" applyBorder="1" applyAlignment="1">
      <alignment horizontal="center" vertical="center"/>
    </xf>
    <xf numFmtId="1" fontId="32" fillId="25" borderId="26" xfId="0" applyNumberFormat="1" applyFont="1" applyFill="1" applyBorder="1" applyAlignment="1" applyProtection="1">
      <alignment horizontal="center" vertical="center"/>
      <protection locked="0"/>
    </xf>
    <xf numFmtId="2" fontId="29" fillId="0" borderId="22" xfId="0" applyNumberFormat="1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 wrapText="1"/>
    </xf>
    <xf numFmtId="197" fontId="36" fillId="25" borderId="27" xfId="64" applyNumberFormat="1" applyFont="1" applyFill="1" applyBorder="1" applyAlignment="1">
      <alignment horizontal="center" vertical="center"/>
      <protection/>
    </xf>
    <xf numFmtId="197" fontId="38" fillId="25" borderId="27" xfId="64" applyNumberFormat="1" applyFont="1" applyFill="1" applyBorder="1" applyAlignment="1">
      <alignment horizontal="center" vertical="center"/>
      <protection/>
    </xf>
    <xf numFmtId="197" fontId="39" fillId="25" borderId="28" xfId="64" applyNumberFormat="1" applyFont="1" applyFill="1" applyBorder="1" applyAlignment="1">
      <alignment horizontal="center" vertical="center"/>
      <protection/>
    </xf>
    <xf numFmtId="0" fontId="41" fillId="0" borderId="15" xfId="0" applyFont="1" applyFill="1" applyBorder="1" applyAlignment="1" applyProtection="1">
      <alignment horizontal="left" vertical="center"/>
      <protection locked="0"/>
    </xf>
    <xf numFmtId="0" fontId="41" fillId="25" borderId="15" xfId="0" applyFont="1" applyFill="1" applyBorder="1" applyAlignment="1">
      <alignment horizontal="left"/>
    </xf>
    <xf numFmtId="0" fontId="41" fillId="0" borderId="18" xfId="0" applyFont="1" applyFill="1" applyBorder="1" applyAlignment="1" applyProtection="1">
      <alignment horizontal="left" vertical="center"/>
      <protection locked="0"/>
    </xf>
    <xf numFmtId="0" fontId="41" fillId="0" borderId="15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/>
    </xf>
    <xf numFmtId="0" fontId="56" fillId="0" borderId="0" xfId="0" applyFont="1" applyAlignment="1">
      <alignment/>
    </xf>
    <xf numFmtId="14" fontId="57" fillId="0" borderId="0" xfId="0" applyNumberFormat="1" applyFont="1" applyAlignment="1">
      <alignment horizontal="center"/>
    </xf>
    <xf numFmtId="0" fontId="35" fillId="25" borderId="15" xfId="0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6" borderId="29" xfId="0" applyFont="1" applyFill="1" applyBorder="1" applyAlignment="1">
      <alignment wrapText="1"/>
    </xf>
    <xf numFmtId="14" fontId="0" fillId="26" borderId="30" xfId="0" applyNumberFormat="1" applyFont="1" applyFill="1" applyBorder="1" applyAlignment="1">
      <alignment horizontal="right" wrapText="1"/>
    </xf>
    <xf numFmtId="1" fontId="32" fillId="25" borderId="0" xfId="0" applyNumberFormat="1" applyFont="1" applyFill="1" applyBorder="1" applyAlignment="1" applyProtection="1">
      <alignment horizontal="center" vertical="center"/>
      <protection locked="0"/>
    </xf>
    <xf numFmtId="2" fontId="29" fillId="25" borderId="0" xfId="0" applyNumberFormat="1" applyFont="1" applyFill="1" applyBorder="1" applyAlignment="1">
      <alignment horizontal="center"/>
    </xf>
    <xf numFmtId="1" fontId="58" fillId="25" borderId="15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/>
    </xf>
    <xf numFmtId="0" fontId="42" fillId="0" borderId="0" xfId="0" applyFont="1" applyAlignment="1">
      <alignment/>
    </xf>
    <xf numFmtId="0" fontId="37" fillId="27" borderId="0" xfId="0" applyFont="1" applyFill="1" applyBorder="1" applyAlignment="1">
      <alignment horizontal="center"/>
    </xf>
    <xf numFmtId="0" fontId="28" fillId="27" borderId="15" xfId="0" applyFont="1" applyFill="1" applyBorder="1" applyAlignment="1" applyProtection="1">
      <alignment horizontal="left" vertical="center"/>
      <protection locked="0"/>
    </xf>
    <xf numFmtId="0" fontId="56" fillId="28" borderId="0" xfId="0" applyFont="1" applyFill="1" applyAlignment="1">
      <alignment/>
    </xf>
    <xf numFmtId="0" fontId="56" fillId="29" borderId="0" xfId="0" applyFont="1" applyFill="1" applyAlignment="1">
      <alignment/>
    </xf>
    <xf numFmtId="0" fontId="0" fillId="27" borderId="0" xfId="0" applyFont="1" applyFill="1" applyAlignment="1">
      <alignment/>
    </xf>
    <xf numFmtId="0" fontId="0" fillId="28" borderId="0" xfId="0" applyFont="1" applyFill="1" applyAlignment="1">
      <alignment/>
    </xf>
    <xf numFmtId="0" fontId="0" fillId="29" borderId="0" xfId="0" applyFont="1" applyFill="1" applyAlignment="1">
      <alignment/>
    </xf>
    <xf numFmtId="0" fontId="27" fillId="29" borderId="0" xfId="0" applyFont="1" applyFill="1" applyAlignment="1">
      <alignment horizontal="center"/>
    </xf>
    <xf numFmtId="186" fontId="40" fillId="27" borderId="19" xfId="64" applyNumberFormat="1" applyFont="1" applyFill="1" applyBorder="1" applyAlignment="1">
      <alignment horizontal="center" vertical="center"/>
      <protection/>
    </xf>
    <xf numFmtId="0" fontId="27" fillId="27" borderId="0" xfId="0" applyFont="1" applyFill="1" applyAlignment="1">
      <alignment horizontal="center"/>
    </xf>
    <xf numFmtId="0" fontId="37" fillId="28" borderId="0" xfId="0" applyFont="1" applyFill="1" applyAlignment="1">
      <alignment horizontal="center"/>
    </xf>
    <xf numFmtId="0" fontId="27" fillId="28" borderId="0" xfId="0" applyFont="1" applyFill="1" applyAlignment="1">
      <alignment horizontal="center"/>
    </xf>
    <xf numFmtId="0" fontId="37" fillId="29" borderId="0" xfId="0" applyFont="1" applyFill="1" applyAlignment="1">
      <alignment horizontal="center"/>
    </xf>
    <xf numFmtId="0" fontId="42" fillId="29" borderId="0" xfId="0" applyFont="1" applyFill="1" applyAlignment="1">
      <alignment/>
    </xf>
    <xf numFmtId="0" fontId="37" fillId="29" borderId="0" xfId="0" applyFont="1" applyFill="1" applyBorder="1" applyAlignment="1">
      <alignment horizontal="center"/>
    </xf>
    <xf numFmtId="0" fontId="37" fillId="28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Alignment="1">
      <alignment/>
    </xf>
    <xf numFmtId="0" fontId="1" fillId="0" borderId="31" xfId="0" applyFont="1" applyBorder="1" applyAlignment="1">
      <alignment horizontal="justify" vertical="center"/>
    </xf>
    <xf numFmtId="1" fontId="32" fillId="25" borderId="15" xfId="54" applyNumberFormat="1" applyFont="1" applyFill="1" applyBorder="1" applyAlignment="1" applyProtection="1">
      <alignment horizontal="center" vertical="center"/>
      <protection locked="0"/>
    </xf>
    <xf numFmtId="1" fontId="32" fillId="25" borderId="14" xfId="54" applyNumberFormat="1" applyFont="1" applyFill="1" applyBorder="1" applyAlignment="1" applyProtection="1">
      <alignment horizontal="center" vertical="center"/>
      <protection locked="0"/>
    </xf>
    <xf numFmtId="0" fontId="28" fillId="0" borderId="15" xfId="54" applyFont="1" applyFill="1" applyBorder="1" applyAlignment="1" applyProtection="1">
      <alignment horizontal="left" vertical="center"/>
      <protection locked="0"/>
    </xf>
    <xf numFmtId="193" fontId="29" fillId="0" borderId="15" xfId="54" applyNumberFormat="1" applyFont="1" applyFill="1" applyBorder="1" applyAlignment="1" applyProtection="1">
      <alignment horizontal="center" vertical="center"/>
      <protection locked="0"/>
    </xf>
    <xf numFmtId="0" fontId="29" fillId="0" borderId="15" xfId="54" applyFont="1" applyFill="1" applyBorder="1" applyAlignment="1" applyProtection="1">
      <alignment horizontal="center" vertical="center"/>
      <protection locked="0"/>
    </xf>
    <xf numFmtId="0" fontId="28" fillId="25" borderId="15" xfId="54" applyFont="1" applyFill="1" applyBorder="1" applyAlignment="1">
      <alignment shrinkToFit="1"/>
      <protection/>
    </xf>
    <xf numFmtId="1" fontId="32" fillId="25" borderId="18" xfId="54" applyNumberFormat="1" applyFont="1" applyFill="1" applyBorder="1" applyAlignment="1" applyProtection="1">
      <alignment horizontal="center" vertical="center"/>
      <protection locked="0"/>
    </xf>
    <xf numFmtId="2" fontId="29" fillId="25" borderId="23" xfId="54" applyNumberFormat="1" applyFont="1" applyFill="1" applyBorder="1" applyAlignment="1">
      <alignment horizontal="center"/>
      <protection/>
    </xf>
    <xf numFmtId="1" fontId="37" fillId="25" borderId="15" xfId="64" applyNumberFormat="1" applyFont="1" applyFill="1" applyBorder="1" applyAlignment="1">
      <alignment horizontal="center" vertical="center"/>
      <protection/>
    </xf>
    <xf numFmtId="1" fontId="32" fillId="25" borderId="24" xfId="54" applyNumberFormat="1" applyFont="1" applyFill="1" applyBorder="1" applyAlignment="1" applyProtection="1">
      <alignment horizontal="center" vertical="center"/>
      <protection locked="0"/>
    </xf>
    <xf numFmtId="2" fontId="29" fillId="0" borderId="23" xfId="54" applyNumberFormat="1" applyFont="1" applyFill="1" applyBorder="1" applyAlignment="1" applyProtection="1">
      <alignment horizontal="center" vertical="center"/>
      <protection locked="0"/>
    </xf>
    <xf numFmtId="1" fontId="32" fillId="25" borderId="15" xfId="54" applyNumberFormat="1" applyFont="1" applyFill="1" applyBorder="1" applyAlignment="1" applyProtection="1">
      <alignment horizontal="center" vertical="center"/>
      <protection locked="0"/>
    </xf>
    <xf numFmtId="1" fontId="32" fillId="25" borderId="14" xfId="54" applyNumberFormat="1" applyFont="1" applyFill="1" applyBorder="1" applyAlignment="1" applyProtection="1">
      <alignment horizontal="center" vertical="center"/>
      <protection locked="0"/>
    </xf>
    <xf numFmtId="0" fontId="28" fillId="25" borderId="15" xfId="54" applyFont="1" applyFill="1" applyBorder="1" applyAlignment="1">
      <alignment horizontal="left"/>
      <protection/>
    </xf>
    <xf numFmtId="0" fontId="29" fillId="25" borderId="15" xfId="54" applyFont="1" applyFill="1" applyBorder="1" applyAlignment="1">
      <alignment horizontal="center"/>
      <protection/>
    </xf>
    <xf numFmtId="2" fontId="29" fillId="25" borderId="23" xfId="54" applyNumberFormat="1" applyFont="1" applyFill="1" applyBorder="1" applyAlignment="1">
      <alignment horizontal="center"/>
      <protection/>
    </xf>
    <xf numFmtId="1" fontId="37" fillId="25" borderId="15" xfId="64" applyNumberFormat="1" applyFont="1" applyFill="1" applyBorder="1" applyAlignment="1">
      <alignment horizontal="center" vertical="center"/>
      <protection/>
    </xf>
    <xf numFmtId="1" fontId="32" fillId="25" borderId="15" xfId="54" applyNumberFormat="1" applyFont="1" applyFill="1" applyBorder="1" applyAlignment="1" applyProtection="1">
      <alignment horizontal="center" vertical="center"/>
      <protection locked="0"/>
    </xf>
    <xf numFmtId="1" fontId="32" fillId="25" borderId="14" xfId="54" applyNumberFormat="1" applyFont="1" applyFill="1" applyBorder="1" applyAlignment="1" applyProtection="1">
      <alignment horizontal="center" vertical="center"/>
      <protection locked="0"/>
    </xf>
    <xf numFmtId="0" fontId="28" fillId="0" borderId="15" xfId="54" applyFont="1" applyBorder="1">
      <alignment/>
      <protection/>
    </xf>
    <xf numFmtId="1" fontId="37" fillId="25" borderId="15" xfId="64" applyNumberFormat="1" applyFont="1" applyFill="1" applyBorder="1" applyAlignment="1">
      <alignment horizontal="center" vertical="center"/>
      <protection/>
    </xf>
    <xf numFmtId="1" fontId="32" fillId="25" borderId="15" xfId="54" applyNumberFormat="1" applyFont="1" applyFill="1" applyBorder="1" applyAlignment="1" applyProtection="1">
      <alignment horizontal="center" vertical="center"/>
      <protection locked="0"/>
    </xf>
    <xf numFmtId="193" fontId="29" fillId="25" borderId="15" xfId="54" applyNumberFormat="1" applyFont="1" applyFill="1" applyBorder="1" applyAlignment="1" applyProtection="1">
      <alignment horizontal="center" vertical="center"/>
      <protection locked="0"/>
    </xf>
    <xf numFmtId="1" fontId="32" fillId="25" borderId="14" xfId="54" applyNumberFormat="1" applyFont="1" applyFill="1" applyBorder="1" applyAlignment="1" applyProtection="1">
      <alignment horizontal="center" vertical="center"/>
      <protection locked="0"/>
    </xf>
    <xf numFmtId="0" fontId="28" fillId="25" borderId="15" xfId="54" applyFont="1" applyFill="1" applyBorder="1" applyAlignment="1">
      <alignment horizontal="left"/>
      <protection/>
    </xf>
    <xf numFmtId="0" fontId="29" fillId="25" borderId="21" xfId="54" applyFont="1" applyFill="1" applyBorder="1" applyAlignment="1">
      <alignment horizontal="center"/>
      <protection/>
    </xf>
    <xf numFmtId="2" fontId="29" fillId="25" borderId="23" xfId="54" applyNumberFormat="1" applyFont="1" applyFill="1" applyBorder="1" applyAlignment="1">
      <alignment horizontal="center"/>
      <protection/>
    </xf>
    <xf numFmtId="1" fontId="37" fillId="25" borderId="15" xfId="64" applyNumberFormat="1" applyFont="1" applyFill="1" applyBorder="1" applyAlignment="1">
      <alignment horizontal="center" vertical="center"/>
      <protection/>
    </xf>
    <xf numFmtId="1" fontId="32" fillId="25" borderId="26" xfId="54" applyNumberFormat="1" applyFont="1" applyFill="1" applyBorder="1" applyAlignment="1" applyProtection="1">
      <alignment horizontal="center" vertical="center"/>
      <protection locked="0"/>
    </xf>
    <xf numFmtId="0" fontId="28" fillId="25" borderId="15" xfId="54" applyFont="1" applyFill="1" applyBorder="1" applyAlignment="1">
      <alignment shrinkToFit="1"/>
      <protection/>
    </xf>
    <xf numFmtId="1" fontId="32" fillId="25" borderId="15" xfId="54" applyNumberFormat="1" applyFont="1" applyFill="1" applyBorder="1" applyAlignment="1" applyProtection="1">
      <alignment horizontal="center" vertical="center"/>
      <protection locked="0"/>
    </xf>
    <xf numFmtId="14" fontId="29" fillId="25" borderId="15" xfId="54" applyNumberFormat="1" applyFont="1" applyFill="1" applyBorder="1" applyAlignment="1">
      <alignment horizontal="center"/>
      <protection/>
    </xf>
    <xf numFmtId="0" fontId="28" fillId="25" borderId="15" xfId="54" applyFont="1" applyFill="1" applyBorder="1" applyAlignment="1">
      <alignment horizontal="left"/>
      <protection/>
    </xf>
    <xf numFmtId="0" fontId="29" fillId="25" borderId="15" xfId="54" applyFont="1" applyFill="1" applyBorder="1" applyAlignment="1">
      <alignment horizontal="center"/>
      <protection/>
    </xf>
    <xf numFmtId="0" fontId="28" fillId="25" borderId="15" xfId="54" applyFont="1" applyFill="1" applyBorder="1">
      <alignment/>
      <protection/>
    </xf>
    <xf numFmtId="1" fontId="37" fillId="25" borderId="15" xfId="64" applyNumberFormat="1" applyFont="1" applyFill="1" applyBorder="1" applyAlignment="1">
      <alignment horizontal="center" vertical="center"/>
      <protection/>
    </xf>
    <xf numFmtId="197" fontId="36" fillId="25" borderId="27" xfId="64" applyNumberFormat="1" applyFont="1" applyFill="1" applyBorder="1" applyAlignment="1">
      <alignment horizontal="center" vertical="center"/>
      <protection/>
    </xf>
    <xf numFmtId="197" fontId="38" fillId="25" borderId="27" xfId="64" applyNumberFormat="1" applyFont="1" applyFill="1" applyBorder="1" applyAlignment="1">
      <alignment horizontal="center" vertical="center"/>
      <protection/>
    </xf>
    <xf numFmtId="197" fontId="39" fillId="25" borderId="28" xfId="64" applyNumberFormat="1" applyFont="1" applyFill="1" applyBorder="1" applyAlignment="1">
      <alignment horizontal="center" vertical="center"/>
      <protection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1" fontId="32" fillId="25" borderId="32" xfId="0" applyNumberFormat="1" applyFont="1" applyFill="1" applyBorder="1" applyAlignment="1" applyProtection="1">
      <alignment horizontal="center" vertical="center"/>
      <protection locked="0"/>
    </xf>
    <xf numFmtId="1" fontId="32" fillId="25" borderId="33" xfId="0" applyNumberFormat="1" applyFont="1" applyFill="1" applyBorder="1" applyAlignment="1" applyProtection="1">
      <alignment horizontal="center" vertical="center"/>
      <protection locked="0"/>
    </xf>
    <xf numFmtId="1" fontId="32" fillId="25" borderId="34" xfId="0" applyNumberFormat="1" applyFont="1" applyFill="1" applyBorder="1" applyAlignment="1" applyProtection="1">
      <alignment horizontal="center" vertical="center"/>
      <protection locked="0"/>
    </xf>
    <xf numFmtId="197" fontId="36" fillId="25" borderId="35" xfId="64" applyNumberFormat="1" applyFont="1" applyFill="1" applyBorder="1" applyAlignment="1">
      <alignment horizontal="center" vertical="center"/>
      <protection/>
    </xf>
    <xf numFmtId="197" fontId="36" fillId="25" borderId="15" xfId="64" applyNumberFormat="1" applyFont="1" applyFill="1" applyBorder="1" applyAlignment="1">
      <alignment horizontal="center" vertical="center"/>
      <protection/>
    </xf>
    <xf numFmtId="0" fontId="29" fillId="0" borderId="17" xfId="0" applyFont="1" applyBorder="1" applyAlignment="1">
      <alignment horizontal="center"/>
    </xf>
    <xf numFmtId="2" fontId="29" fillId="25" borderId="15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 applyProtection="1">
      <alignment horizontal="center" vertical="center"/>
      <protection locked="0"/>
    </xf>
    <xf numFmtId="0" fontId="59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justify" vertical="center"/>
    </xf>
    <xf numFmtId="0" fontId="56" fillId="0" borderId="15" xfId="0" applyFont="1" applyBorder="1" applyAlignment="1">
      <alignment/>
    </xf>
    <xf numFmtId="0" fontId="59" fillId="0" borderId="15" xfId="0" applyFont="1" applyBorder="1" applyAlignment="1">
      <alignment/>
    </xf>
    <xf numFmtId="14" fontId="57" fillId="0" borderId="15" xfId="0" applyNumberFormat="1" applyFont="1" applyBorder="1" applyAlignment="1">
      <alignment horizontal="center"/>
    </xf>
    <xf numFmtId="2" fontId="29" fillId="25" borderId="15" xfId="0" applyNumberFormat="1" applyFont="1" applyFill="1" applyBorder="1" applyAlignment="1" applyProtection="1">
      <alignment horizontal="center" vertical="center"/>
      <protection locked="0"/>
    </xf>
    <xf numFmtId="2" fontId="29" fillId="25" borderId="15" xfId="0" applyNumberFormat="1" applyFont="1" applyFill="1" applyBorder="1" applyAlignment="1">
      <alignment horizontal="center" vertical="center" wrapText="1"/>
    </xf>
    <xf numFmtId="14" fontId="29" fillId="25" borderId="15" xfId="0" applyNumberFormat="1" applyFont="1" applyFill="1" applyBorder="1" applyAlignment="1">
      <alignment horizontal="center" vertical="center"/>
    </xf>
    <xf numFmtId="14" fontId="29" fillId="0" borderId="15" xfId="0" applyNumberFormat="1" applyFont="1" applyFill="1" applyBorder="1" applyAlignment="1">
      <alignment horizontal="center" vertical="center"/>
    </xf>
    <xf numFmtId="14" fontId="57" fillId="0" borderId="15" xfId="0" applyNumberFormat="1" applyFont="1" applyBorder="1" applyAlignment="1">
      <alignment horizontal="center" vertical="center"/>
    </xf>
    <xf numFmtId="193" fontId="42" fillId="0" borderId="15" xfId="0" applyNumberFormat="1" applyFont="1" applyFill="1" applyBorder="1" applyAlignment="1" applyProtection="1">
      <alignment horizontal="center" vertical="center"/>
      <protection locked="0"/>
    </xf>
    <xf numFmtId="192" fontId="60" fillId="0" borderId="15" xfId="0" applyNumberFormat="1" applyFont="1" applyFill="1" applyBorder="1" applyAlignment="1">
      <alignment horizontal="center" vertical="center"/>
    </xf>
    <xf numFmtId="14" fontId="42" fillId="25" borderId="15" xfId="0" applyNumberFormat="1" applyFont="1" applyFill="1" applyBorder="1" applyAlignment="1">
      <alignment horizontal="center" vertical="center"/>
    </xf>
    <xf numFmtId="14" fontId="42" fillId="0" borderId="15" xfId="0" applyNumberFormat="1" applyFont="1" applyFill="1" applyBorder="1" applyAlignment="1" applyProtection="1">
      <alignment horizontal="center" vertical="center"/>
      <protection locked="0"/>
    </xf>
    <xf numFmtId="193" fontId="42" fillId="25" borderId="15" xfId="0" applyNumberFormat="1" applyFont="1" applyFill="1" applyBorder="1" applyAlignment="1" applyProtection="1">
      <alignment horizontal="center" vertical="center"/>
      <protection locked="0"/>
    </xf>
    <xf numFmtId="14" fontId="42" fillId="0" borderId="15" xfId="0" applyNumberFormat="1" applyFont="1" applyFill="1" applyBorder="1" applyAlignment="1">
      <alignment horizontal="center" vertical="center"/>
    </xf>
    <xf numFmtId="14" fontId="56" fillId="0" borderId="15" xfId="0" applyNumberFormat="1" applyFont="1" applyBorder="1" applyAlignment="1">
      <alignment horizontal="center" vertical="center"/>
    </xf>
    <xf numFmtId="14" fontId="60" fillId="0" borderId="15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14" fontId="42" fillId="0" borderId="15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44" fillId="0" borderId="36" xfId="0" applyFont="1" applyBorder="1" applyAlignment="1">
      <alignment horizontal="justify" vertical="center"/>
    </xf>
    <xf numFmtId="14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4" fontId="29" fillId="25" borderId="15" xfId="54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14" fontId="54" fillId="0" borderId="0" xfId="0" applyNumberFormat="1" applyFont="1" applyAlignment="1">
      <alignment horizontal="center" vertical="center"/>
    </xf>
    <xf numFmtId="0" fontId="29" fillId="0" borderId="23" xfId="0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right" vertical="center" wrapText="1"/>
    </xf>
    <xf numFmtId="0" fontId="29" fillId="25" borderId="23" xfId="0" applyFont="1" applyFill="1" applyBorder="1" applyAlignment="1">
      <alignment horizontal="right" vertical="center" wrapText="1"/>
    </xf>
    <xf numFmtId="0" fontId="29" fillId="25" borderId="23" xfId="0" applyFont="1" applyFill="1" applyBorder="1" applyAlignment="1">
      <alignment horizontal="right" vertical="center"/>
    </xf>
    <xf numFmtId="0" fontId="41" fillId="0" borderId="37" xfId="0" applyFont="1" applyFill="1" applyBorder="1" applyAlignment="1" applyProtection="1">
      <alignment horizontal="left" vertical="center"/>
      <protection locked="0"/>
    </xf>
    <xf numFmtId="193" fontId="29" fillId="0" borderId="37" xfId="0" applyNumberFormat="1" applyFont="1" applyFill="1" applyBorder="1" applyAlignment="1" applyProtection="1">
      <alignment horizontal="center" vertical="center"/>
      <protection locked="0"/>
    </xf>
    <xf numFmtId="0" fontId="29" fillId="0" borderId="37" xfId="0" applyFont="1" applyFill="1" applyBorder="1" applyAlignment="1" applyProtection="1">
      <alignment horizontal="center" vertical="center"/>
      <protection locked="0"/>
    </xf>
    <xf numFmtId="2" fontId="29" fillId="0" borderId="38" xfId="0" applyNumberFormat="1" applyFont="1" applyFill="1" applyBorder="1" applyAlignment="1" applyProtection="1">
      <alignment horizontal="center" vertical="center"/>
      <protection locked="0"/>
    </xf>
    <xf numFmtId="1" fontId="32" fillId="0" borderId="39" xfId="0" applyNumberFormat="1" applyFont="1" applyFill="1" applyBorder="1" applyAlignment="1" applyProtection="1">
      <alignment horizontal="center" vertical="center"/>
      <protection locked="0"/>
    </xf>
    <xf numFmtId="1" fontId="32" fillId="0" borderId="34" xfId="0" applyNumberFormat="1" applyFont="1" applyFill="1" applyBorder="1" applyAlignment="1" applyProtection="1">
      <alignment horizontal="center" vertical="center"/>
      <protection locked="0"/>
    </xf>
    <xf numFmtId="1" fontId="32" fillId="25" borderId="37" xfId="0" applyNumberFormat="1" applyFont="1" applyFill="1" applyBorder="1" applyAlignment="1" applyProtection="1">
      <alignment horizontal="center" vertical="center"/>
      <protection locked="0"/>
    </xf>
    <xf numFmtId="197" fontId="38" fillId="25" borderId="35" xfId="64" applyNumberFormat="1" applyFont="1" applyFill="1" applyBorder="1" applyAlignment="1">
      <alignment horizontal="center" vertical="center"/>
      <protection/>
    </xf>
    <xf numFmtId="197" fontId="39" fillId="25" borderId="40" xfId="64" applyNumberFormat="1" applyFont="1" applyFill="1" applyBorder="1" applyAlignment="1">
      <alignment horizontal="center" vertical="center"/>
      <protection/>
    </xf>
    <xf numFmtId="1" fontId="37" fillId="25" borderId="37" xfId="64" applyNumberFormat="1" applyFont="1" applyFill="1" applyBorder="1" applyAlignment="1">
      <alignment horizontal="center" vertical="center"/>
      <protection/>
    </xf>
    <xf numFmtId="186" fontId="40" fillId="0" borderId="41" xfId="64" applyNumberFormat="1" applyFont="1" applyFill="1" applyBorder="1" applyAlignment="1">
      <alignment horizontal="center" vertical="center"/>
      <protection/>
    </xf>
    <xf numFmtId="0" fontId="28" fillId="0" borderId="37" xfId="0" applyFont="1" applyBorder="1" applyAlignment="1">
      <alignment/>
    </xf>
    <xf numFmtId="0" fontId="43" fillId="0" borderId="15" xfId="0" applyFont="1" applyBorder="1" applyAlignment="1">
      <alignment/>
    </xf>
    <xf numFmtId="197" fontId="38" fillId="25" borderId="15" xfId="64" applyNumberFormat="1" applyFont="1" applyFill="1" applyBorder="1" applyAlignment="1">
      <alignment horizontal="center" vertical="center"/>
      <protection/>
    </xf>
    <xf numFmtId="197" fontId="39" fillId="25" borderId="15" xfId="64" applyNumberFormat="1" applyFont="1" applyFill="1" applyBorder="1" applyAlignment="1">
      <alignment horizontal="center" vertical="center"/>
      <protection/>
    </xf>
    <xf numFmtId="186" fontId="40" fillId="0" borderId="15" xfId="64" applyNumberFormat="1" applyFont="1" applyFill="1" applyBorder="1" applyAlignment="1">
      <alignment horizontal="center" vertical="center"/>
      <protection/>
    </xf>
    <xf numFmtId="2" fontId="29" fillId="0" borderId="15" xfId="54" applyNumberFormat="1" applyFont="1" applyFill="1" applyBorder="1" applyAlignment="1" applyProtection="1">
      <alignment horizontal="center" vertical="center"/>
      <protection locked="0"/>
    </xf>
    <xf numFmtId="0" fontId="0" fillId="26" borderId="15" xfId="0" applyFont="1" applyFill="1" applyBorder="1" applyAlignment="1">
      <alignment wrapText="1"/>
    </xf>
    <xf numFmtId="0" fontId="29" fillId="0" borderId="15" xfId="0" applyFont="1" applyBorder="1" applyAlignment="1">
      <alignment horizontal="center" vertical="center"/>
    </xf>
    <xf numFmtId="14" fontId="29" fillId="26" borderId="15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justify" vertical="center"/>
    </xf>
    <xf numFmtId="0" fontId="28" fillId="25" borderId="37" xfId="0" applyFont="1" applyFill="1" applyBorder="1" applyAlignment="1">
      <alignment horizontal="left"/>
    </xf>
    <xf numFmtId="0" fontId="29" fillId="25" borderId="37" xfId="0" applyFont="1" applyFill="1" applyBorder="1" applyAlignment="1">
      <alignment horizontal="center"/>
    </xf>
    <xf numFmtId="1" fontId="32" fillId="25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0" fontId="29" fillId="0" borderId="37" xfId="0" applyFont="1" applyFill="1" applyBorder="1" applyAlignment="1">
      <alignment horizontal="right" vertical="center"/>
    </xf>
    <xf numFmtId="0" fontId="56" fillId="0" borderId="37" xfId="0" applyFont="1" applyBorder="1" applyAlignment="1">
      <alignment/>
    </xf>
    <xf numFmtId="14" fontId="56" fillId="0" borderId="37" xfId="0" applyNumberFormat="1" applyFont="1" applyBorder="1" applyAlignment="1">
      <alignment horizontal="center" vertical="center"/>
    </xf>
    <xf numFmtId="0" fontId="29" fillId="25" borderId="37" xfId="0" applyFont="1" applyFill="1" applyBorder="1" applyAlignment="1" applyProtection="1">
      <alignment horizontal="center" vertical="center"/>
      <protection locked="0"/>
    </xf>
    <xf numFmtId="2" fontId="29" fillId="25" borderId="37" xfId="0" applyNumberFormat="1" applyFont="1" applyFill="1" applyBorder="1" applyAlignment="1" applyProtection="1">
      <alignment horizontal="center" vertical="center"/>
      <protection locked="0"/>
    </xf>
    <xf numFmtId="0" fontId="32" fillId="25" borderId="37" xfId="0" applyFont="1" applyFill="1" applyBorder="1" applyAlignment="1">
      <alignment horizontal="center"/>
    </xf>
    <xf numFmtId="0" fontId="32" fillId="25" borderId="42" xfId="0" applyFont="1" applyFill="1" applyBorder="1" applyAlignment="1">
      <alignment horizontal="center"/>
    </xf>
    <xf numFmtId="2" fontId="29" fillId="25" borderId="43" xfId="0" applyNumberFormat="1" applyFont="1" applyFill="1" applyBorder="1" applyAlignment="1">
      <alignment horizontal="center"/>
    </xf>
    <xf numFmtId="0" fontId="28" fillId="25" borderId="37" xfId="0" applyFont="1" applyFill="1" applyBorder="1" applyAlignment="1">
      <alignment shrinkToFit="1"/>
    </xf>
    <xf numFmtId="0" fontId="28" fillId="25" borderId="21" xfId="0" applyFont="1" applyFill="1" applyBorder="1" applyAlignment="1">
      <alignment horizontal="left"/>
    </xf>
    <xf numFmtId="14" fontId="29" fillId="25" borderId="21" xfId="0" applyNumberFormat="1" applyFont="1" applyFill="1" applyBorder="1" applyAlignment="1">
      <alignment horizontal="center"/>
    </xf>
    <xf numFmtId="2" fontId="29" fillId="25" borderId="44" xfId="0" applyNumberFormat="1" applyFont="1" applyFill="1" applyBorder="1" applyAlignment="1">
      <alignment horizontal="center"/>
    </xf>
    <xf numFmtId="0" fontId="32" fillId="25" borderId="45" xfId="0" applyFont="1" applyFill="1" applyBorder="1" applyAlignment="1">
      <alignment horizontal="center"/>
    </xf>
    <xf numFmtId="0" fontId="32" fillId="25" borderId="21" xfId="0" applyFont="1" applyFill="1" applyBorder="1" applyAlignment="1">
      <alignment horizontal="center"/>
    </xf>
    <xf numFmtId="197" fontId="36" fillId="25" borderId="46" xfId="64" applyNumberFormat="1" applyFont="1" applyFill="1" applyBorder="1" applyAlignment="1">
      <alignment horizontal="center" vertical="center"/>
      <protection/>
    </xf>
    <xf numFmtId="1" fontId="32" fillId="25" borderId="47" xfId="0" applyNumberFormat="1" applyFont="1" applyFill="1" applyBorder="1" applyAlignment="1" applyProtection="1">
      <alignment horizontal="center" vertical="center"/>
      <protection locked="0"/>
    </xf>
    <xf numFmtId="1" fontId="32" fillId="25" borderId="21" xfId="0" applyNumberFormat="1" applyFont="1" applyFill="1" applyBorder="1" applyAlignment="1" applyProtection="1">
      <alignment horizontal="center" vertical="center"/>
      <protection locked="0"/>
    </xf>
    <xf numFmtId="197" fontId="38" fillId="25" borderId="46" xfId="64" applyNumberFormat="1" applyFont="1" applyFill="1" applyBorder="1" applyAlignment="1">
      <alignment horizontal="center" vertical="center"/>
      <protection/>
    </xf>
    <xf numFmtId="197" fontId="39" fillId="25" borderId="48" xfId="64" applyNumberFormat="1" applyFont="1" applyFill="1" applyBorder="1" applyAlignment="1">
      <alignment horizontal="center" vertical="center"/>
      <protection/>
    </xf>
    <xf numFmtId="1" fontId="37" fillId="25" borderId="21" xfId="64" applyNumberFormat="1" applyFont="1" applyFill="1" applyBorder="1" applyAlignment="1">
      <alignment horizontal="center" vertical="center"/>
      <protection/>
    </xf>
    <xf numFmtId="0" fontId="28" fillId="25" borderId="21" xfId="0" applyFont="1" applyFill="1" applyBorder="1" applyAlignment="1">
      <alignment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2" fontId="29" fillId="25" borderId="15" xfId="54" applyNumberFormat="1" applyFont="1" applyFill="1" applyBorder="1" applyAlignment="1">
      <alignment horizontal="center"/>
      <protection/>
    </xf>
    <xf numFmtId="0" fontId="29" fillId="29" borderId="23" xfId="0" applyFont="1" applyFill="1" applyBorder="1" applyAlignment="1">
      <alignment horizontal="right" vertical="center" wrapText="1"/>
    </xf>
    <xf numFmtId="0" fontId="41" fillId="29" borderId="15" xfId="0" applyFont="1" applyFill="1" applyBorder="1" applyAlignment="1" applyProtection="1">
      <alignment horizontal="left" vertical="center"/>
      <protection locked="0"/>
    </xf>
    <xf numFmtId="193" fontId="29" fillId="29" borderId="15" xfId="0" applyNumberFormat="1" applyFont="1" applyFill="1" applyBorder="1" applyAlignment="1" applyProtection="1">
      <alignment horizontal="center" vertical="center"/>
      <protection locked="0"/>
    </xf>
    <xf numFmtId="0" fontId="29" fillId="29" borderId="15" xfId="0" applyFont="1" applyFill="1" applyBorder="1" applyAlignment="1" applyProtection="1">
      <alignment horizontal="center" vertical="center"/>
      <protection locked="0"/>
    </xf>
    <xf numFmtId="2" fontId="29" fillId="29" borderId="15" xfId="0" applyNumberFormat="1" applyFont="1" applyFill="1" applyBorder="1" applyAlignment="1" applyProtection="1">
      <alignment horizontal="center" vertical="center"/>
      <protection locked="0"/>
    </xf>
    <xf numFmtId="0" fontId="32" fillId="29" borderId="15" xfId="0" applyFont="1" applyFill="1" applyBorder="1" applyAlignment="1">
      <alignment horizontal="center"/>
    </xf>
    <xf numFmtId="197" fontId="36" fillId="29" borderId="15" xfId="64" applyNumberFormat="1" applyFont="1" applyFill="1" applyBorder="1" applyAlignment="1">
      <alignment horizontal="center" vertical="center"/>
      <protection/>
    </xf>
    <xf numFmtId="1" fontId="32" fillId="29" borderId="15" xfId="0" applyNumberFormat="1" applyFont="1" applyFill="1" applyBorder="1" applyAlignment="1" applyProtection="1">
      <alignment horizontal="center" vertical="center"/>
      <protection locked="0"/>
    </xf>
    <xf numFmtId="197" fontId="38" fillId="29" borderId="15" xfId="64" applyNumberFormat="1" applyFont="1" applyFill="1" applyBorder="1" applyAlignment="1">
      <alignment horizontal="center" vertical="center"/>
      <protection/>
    </xf>
    <xf numFmtId="197" fontId="39" fillId="29" borderId="15" xfId="64" applyNumberFormat="1" applyFont="1" applyFill="1" applyBorder="1" applyAlignment="1">
      <alignment horizontal="center" vertical="center"/>
      <protection/>
    </xf>
    <xf numFmtId="1" fontId="37" fillId="29" borderId="15" xfId="64" applyNumberFormat="1" applyFont="1" applyFill="1" applyBorder="1" applyAlignment="1">
      <alignment horizontal="center" vertical="center"/>
      <protection/>
    </xf>
    <xf numFmtId="186" fontId="40" fillId="29" borderId="15" xfId="64" applyNumberFormat="1" applyFont="1" applyFill="1" applyBorder="1" applyAlignment="1">
      <alignment horizontal="center" vertical="center"/>
      <protection/>
    </xf>
    <xf numFmtId="0" fontId="28" fillId="29" borderId="15" xfId="0" applyFont="1" applyFill="1" applyBorder="1" applyAlignment="1">
      <alignment horizontal="left"/>
    </xf>
    <xf numFmtId="0" fontId="0" fillId="29" borderId="0" xfId="0" applyFill="1" applyAlignment="1">
      <alignment horizontal="center"/>
    </xf>
    <xf numFmtId="0" fontId="0" fillId="29" borderId="0" xfId="0" applyFill="1" applyAlignment="1">
      <alignment/>
    </xf>
    <xf numFmtId="1" fontId="32" fillId="25" borderId="49" xfId="0" applyNumberFormat="1" applyFont="1" applyFill="1" applyBorder="1" applyAlignment="1" applyProtection="1">
      <alignment horizontal="center" vertical="center"/>
      <protection locked="0"/>
    </xf>
    <xf numFmtId="1" fontId="32" fillId="25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54" fillId="0" borderId="15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2" fontId="29" fillId="25" borderId="37" xfId="0" applyNumberFormat="1" applyFont="1" applyFill="1" applyBorder="1" applyAlignment="1">
      <alignment horizontal="center"/>
    </xf>
    <xf numFmtId="1" fontId="58" fillId="25" borderId="17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>
      <alignment horizontal="right" vertical="center" wrapText="1"/>
    </xf>
    <xf numFmtId="0" fontId="1" fillId="0" borderId="37" xfId="0" applyFont="1" applyBorder="1" applyAlignment="1">
      <alignment/>
    </xf>
    <xf numFmtId="0" fontId="29" fillId="0" borderId="37" xfId="0" applyFont="1" applyBorder="1" applyAlignment="1">
      <alignment horizontal="center" vertical="center"/>
    </xf>
    <xf numFmtId="197" fontId="39" fillId="25" borderId="37" xfId="64" applyNumberFormat="1" applyFont="1" applyFill="1" applyBorder="1" applyAlignment="1">
      <alignment horizontal="center" vertical="center"/>
      <protection/>
    </xf>
    <xf numFmtId="0" fontId="41" fillId="0" borderId="15" xfId="0" applyFont="1" applyFill="1" applyBorder="1" applyAlignment="1">
      <alignment horizontal="center"/>
    </xf>
    <xf numFmtId="0" fontId="61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1" fillId="0" borderId="37" xfId="0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35" fillId="27" borderId="0" xfId="0" applyFont="1" applyFill="1" applyAlignment="1">
      <alignment horizontal="center"/>
    </xf>
    <xf numFmtId="193" fontId="1" fillId="0" borderId="15" xfId="54" applyNumberFormat="1" applyFont="1" applyFill="1" applyBorder="1" applyAlignment="1" applyProtection="1">
      <alignment horizontal="center" vertical="center"/>
      <protection locked="0"/>
    </xf>
    <xf numFmtId="14" fontId="1" fillId="25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26" borderId="15" xfId="0" applyNumberFormat="1" applyFont="1" applyFill="1" applyBorder="1" applyAlignment="1">
      <alignment horizontal="center" vertical="center" wrapText="1"/>
    </xf>
    <xf numFmtId="0" fontId="29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Alignment="1">
      <alignment/>
    </xf>
    <xf numFmtId="0" fontId="0" fillId="30" borderId="0" xfId="0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0" fontId="29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31" borderId="0" xfId="0" applyFill="1" applyAlignment="1">
      <alignment/>
    </xf>
    <xf numFmtId="0" fontId="0" fillId="31" borderId="0" xfId="0" applyFont="1" applyFill="1" applyBorder="1" applyAlignment="1">
      <alignment/>
    </xf>
    <xf numFmtId="0" fontId="27" fillId="0" borderId="3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/>
    </xf>
    <xf numFmtId="0" fontId="32" fillId="0" borderId="52" xfId="0" applyFont="1" applyBorder="1" applyAlignment="1">
      <alignment horizontal="center" vertical="justify"/>
    </xf>
    <xf numFmtId="0" fontId="32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justify"/>
    </xf>
    <xf numFmtId="0" fontId="32" fillId="0" borderId="55" xfId="0" applyFont="1" applyBorder="1" applyAlignment="1">
      <alignment horizontal="center" vertical="justify"/>
    </xf>
    <xf numFmtId="14" fontId="42" fillId="0" borderId="37" xfId="0" applyNumberFormat="1" applyFont="1" applyBorder="1" applyAlignment="1">
      <alignment horizontal="center" vertical="center"/>
    </xf>
    <xf numFmtId="0" fontId="29" fillId="25" borderId="21" xfId="0" applyFont="1" applyFill="1" applyBorder="1" applyAlignment="1">
      <alignment horizontal="right" vertical="center"/>
    </xf>
    <xf numFmtId="193" fontId="29" fillId="25" borderId="21" xfId="0" applyNumberFormat="1" applyFont="1" applyFill="1" applyBorder="1" applyAlignment="1" applyProtection="1">
      <alignment horizontal="center" vertical="center"/>
      <protection locked="0"/>
    </xf>
    <xf numFmtId="2" fontId="29" fillId="25" borderId="21" xfId="0" applyNumberFormat="1" applyFont="1" applyFill="1" applyBorder="1" applyAlignment="1">
      <alignment horizontal="center" vertical="center" wrapText="1"/>
    </xf>
    <xf numFmtId="1" fontId="32" fillId="25" borderId="45" xfId="0" applyNumberFormat="1" applyFont="1" applyFill="1" applyBorder="1" applyAlignment="1" applyProtection="1">
      <alignment horizontal="center" vertical="center"/>
      <protection locked="0"/>
    </xf>
    <xf numFmtId="186" fontId="40" fillId="0" borderId="59" xfId="64" applyNumberFormat="1" applyFont="1" applyFill="1" applyBorder="1" applyAlignment="1">
      <alignment horizontal="center" vertical="center"/>
      <protection/>
    </xf>
    <xf numFmtId="0" fontId="29" fillId="25" borderId="43" xfId="0" applyFont="1" applyFill="1" applyBorder="1" applyAlignment="1">
      <alignment horizontal="right" vertical="center" wrapText="1"/>
    </xf>
    <xf numFmtId="0" fontId="29" fillId="0" borderId="51" xfId="0" applyFont="1" applyFill="1" applyBorder="1" applyAlignment="1">
      <alignment horizontal="right" vertical="center"/>
    </xf>
    <xf numFmtId="0" fontId="62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14" fontId="0" fillId="0" borderId="15" xfId="0" applyNumberFormat="1" applyFont="1" applyBorder="1" applyAlignment="1">
      <alignment horizontal="right" wrapText="1"/>
    </xf>
    <xf numFmtId="14" fontId="59" fillId="0" borderId="15" xfId="0" applyNumberFormat="1" applyFont="1" applyBorder="1" applyAlignment="1">
      <alignment/>
    </xf>
    <xf numFmtId="0" fontId="27" fillId="0" borderId="37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8" fillId="25" borderId="15" xfId="0" applyFont="1" applyFill="1" applyBorder="1" applyAlignment="1">
      <alignment horizontal="left" shrinkToFit="1"/>
    </xf>
    <xf numFmtId="0" fontId="28" fillId="0" borderId="0" xfId="0" applyFont="1" applyAlignment="1">
      <alignment horizontal="left"/>
    </xf>
    <xf numFmtId="0" fontId="29" fillId="0" borderId="43" xfId="0" applyFont="1" applyFill="1" applyBorder="1" applyAlignment="1">
      <alignment horizontal="right" vertical="center"/>
    </xf>
    <xf numFmtId="0" fontId="29" fillId="0" borderId="51" xfId="0" applyFont="1" applyFill="1" applyBorder="1" applyAlignment="1">
      <alignment horizontal="right" vertical="center" wrapText="1"/>
    </xf>
    <xf numFmtId="0" fontId="29" fillId="25" borderId="60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left"/>
    </xf>
    <xf numFmtId="14" fontId="1" fillId="0" borderId="21" xfId="0" applyNumberFormat="1" applyFont="1" applyFill="1" applyBorder="1" applyAlignment="1" applyProtection="1">
      <alignment horizontal="center" vertical="center"/>
      <protection locked="0"/>
    </xf>
    <xf numFmtId="14" fontId="1" fillId="0" borderId="15" xfId="0" applyNumberFormat="1" applyFont="1" applyBorder="1" applyAlignment="1">
      <alignment horizontal="center" vertical="center" wrapText="1"/>
    </xf>
    <xf numFmtId="0" fontId="28" fillId="25" borderId="50" xfId="0" applyFont="1" applyFill="1" applyBorder="1" applyAlignment="1" applyProtection="1">
      <alignment horizontal="left" vertical="center"/>
      <protection locked="0"/>
    </xf>
    <xf numFmtId="193" fontId="1" fillId="25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29" fillId="25" borderId="50" xfId="0" applyFont="1" applyFill="1" applyBorder="1" applyAlignment="1" applyProtection="1">
      <alignment horizontal="center" vertical="center"/>
      <protection locked="0"/>
    </xf>
    <xf numFmtId="1" fontId="32" fillId="25" borderId="39" xfId="0" applyNumberFormat="1" applyFont="1" applyFill="1" applyBorder="1" applyAlignment="1" applyProtection="1">
      <alignment horizontal="center" vertical="center"/>
      <protection locked="0"/>
    </xf>
    <xf numFmtId="0" fontId="32" fillId="25" borderId="49" xfId="0" applyFont="1" applyFill="1" applyBorder="1" applyAlignment="1">
      <alignment horizontal="center"/>
    </xf>
    <xf numFmtId="0" fontId="59" fillId="0" borderId="15" xfId="0" applyFont="1" applyBorder="1" applyAlignment="1">
      <alignment horizontal="left"/>
    </xf>
    <xf numFmtId="2" fontId="29" fillId="0" borderId="55" xfId="0" applyNumberFormat="1" applyFont="1" applyFill="1" applyBorder="1" applyAlignment="1" applyProtection="1">
      <alignment horizontal="center" vertical="center"/>
      <protection locked="0"/>
    </xf>
    <xf numFmtId="0" fontId="59" fillId="0" borderId="21" xfId="0" applyFont="1" applyBorder="1" applyAlignment="1">
      <alignment vertical="center" wrapText="1"/>
    </xf>
    <xf numFmtId="14" fontId="60" fillId="0" borderId="21" xfId="0" applyNumberFormat="1" applyFont="1" applyBorder="1" applyAlignment="1">
      <alignment horizontal="center" vertical="center" wrapText="1"/>
    </xf>
    <xf numFmtId="14" fontId="59" fillId="0" borderId="15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 vertical="justify"/>
    </xf>
    <xf numFmtId="0" fontId="32" fillId="0" borderId="15" xfId="0" applyFont="1" applyBorder="1" applyAlignment="1">
      <alignment horizontal="center" vertical="justify"/>
    </xf>
    <xf numFmtId="0" fontId="33" fillId="0" borderId="15" xfId="0" applyFont="1" applyBorder="1" applyAlignment="1">
      <alignment horizontal="center" vertical="justify"/>
    </xf>
    <xf numFmtId="0" fontId="29" fillId="0" borderId="15" xfId="0" applyFont="1" applyBorder="1" applyAlignment="1">
      <alignment horizontal="left"/>
    </xf>
  </cellXfs>
  <cellStyles count="71">
    <cellStyle name="Normal" xfId="0"/>
    <cellStyle name="1 antraštė" xfId="15"/>
    <cellStyle name="2 antraštė" xfId="16"/>
    <cellStyle name="20% – rõhk1" xfId="17"/>
    <cellStyle name="20% – rõhk2" xfId="18"/>
    <cellStyle name="20% – rõhk3" xfId="19"/>
    <cellStyle name="20% – rõhk4" xfId="20"/>
    <cellStyle name="20% – rõhk5" xfId="21"/>
    <cellStyle name="20% – rõhk6" xfId="22"/>
    <cellStyle name="3 antraštė" xfId="23"/>
    <cellStyle name="4 antraštė" xfId="24"/>
    <cellStyle name="40% – rõhk1" xfId="25"/>
    <cellStyle name="40% – rõhk2" xfId="26"/>
    <cellStyle name="40% – rõhk3" xfId="27"/>
    <cellStyle name="40% – rõhk4" xfId="28"/>
    <cellStyle name="40% – rõhk5" xfId="29"/>
    <cellStyle name="40% – rõhk6" xfId="30"/>
    <cellStyle name="60% – rõhk1" xfId="31"/>
    <cellStyle name="60% – rõhk2" xfId="32"/>
    <cellStyle name="60% – rõhk3" xfId="33"/>
    <cellStyle name="60% – rõhk4" xfId="34"/>
    <cellStyle name="60% – rõhk5" xfId="35"/>
    <cellStyle name="60% – rõhk6" xfId="36"/>
    <cellStyle name="Aiškinamasis tekstas" xfId="37"/>
    <cellStyle name="Arvutus" xfId="38"/>
    <cellStyle name="Explanatory Text" xfId="39"/>
    <cellStyle name="Explanatory Text 2" xfId="40"/>
    <cellStyle name="Geras" xfId="41"/>
    <cellStyle name="Good" xfId="42"/>
    <cellStyle name="Good 2" xfId="43"/>
    <cellStyle name="Halb" xfId="44"/>
    <cellStyle name="Heading 1" xfId="45"/>
    <cellStyle name="Heading 1 2" xfId="46"/>
    <cellStyle name="Heading 2" xfId="47"/>
    <cellStyle name="Heading 2 2" xfId="48"/>
    <cellStyle name="Heading 3" xfId="49"/>
    <cellStyle name="Heading 3 2" xfId="50"/>
    <cellStyle name="Heading 4" xfId="51"/>
    <cellStyle name="Heading 4 2" xfId="52"/>
    <cellStyle name="Hyperlink" xfId="53"/>
    <cellStyle name="Įprastas 2" xfId="54"/>
    <cellStyle name="Įspėjimo tekstas" xfId="55"/>
    <cellStyle name="Išvestis" xfId="56"/>
    <cellStyle name="Comma" xfId="57"/>
    <cellStyle name="Comma [0]" xfId="58"/>
    <cellStyle name="Kontrolli lahtrit" xfId="59"/>
    <cellStyle name="Followed Hyperlink" xfId="60"/>
    <cellStyle name="Lingitud lahter" xfId="61"/>
    <cellStyle name="Märkus" xfId="62"/>
    <cellStyle name="Neutraalne" xfId="63"/>
    <cellStyle name="normálne_liga2001" xfId="64"/>
    <cellStyle name="Output" xfId="65"/>
    <cellStyle name="Output 2" xfId="66"/>
    <cellStyle name="Pavadinimas" xfId="67"/>
    <cellStyle name="Percent" xfId="68"/>
    <cellStyle name="Rõhk1" xfId="69"/>
    <cellStyle name="Rõhk2" xfId="70"/>
    <cellStyle name="Rõhk3" xfId="71"/>
    <cellStyle name="Rõhk4" xfId="72"/>
    <cellStyle name="Rõhk5" xfId="73"/>
    <cellStyle name="Rõhk6" xfId="74"/>
    <cellStyle name="Sisestus" xfId="75"/>
    <cellStyle name="Suma" xfId="76"/>
    <cellStyle name="Title" xfId="77"/>
    <cellStyle name="Title 2" xfId="78"/>
    <cellStyle name="Total" xfId="79"/>
    <cellStyle name="Total 2" xfId="80"/>
    <cellStyle name="Currency" xfId="81"/>
    <cellStyle name="Currency [0]" xfId="82"/>
    <cellStyle name="Warning Text" xfId="83"/>
    <cellStyle name="Warning Text 2" xfId="8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4">
    <tabColor rgb="FFFF0000"/>
    <pageSetUpPr fitToPage="1"/>
  </sheetPr>
  <dimension ref="A1:R20"/>
  <sheetViews>
    <sheetView tabSelected="1" zoomScale="90" zoomScaleNormal="90" zoomScalePageLayoutView="0" workbookViewId="0" topLeftCell="A3">
      <selection activeCell="T15" sqref="T1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309" t="s">
        <v>16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"/>
    </row>
    <row r="2" spans="1:18" ht="27" customHeight="1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"/>
    </row>
    <row r="3" spans="1:18" ht="18" customHeight="1">
      <c r="A3" s="313" t="s"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1"/>
    </row>
    <row r="4" ht="16.5" customHeight="1"/>
    <row r="5" spans="1:18" ht="19.5" customHeight="1">
      <c r="A5" s="314" t="s">
        <v>17</v>
      </c>
      <c r="B5" s="314"/>
      <c r="C5" s="314"/>
      <c r="D5" s="16"/>
      <c r="E5" s="71"/>
      <c r="F5" s="314" t="s">
        <v>2</v>
      </c>
      <c r="G5" s="314"/>
      <c r="H5" s="314"/>
      <c r="I5" s="10"/>
      <c r="J5" s="315" t="s">
        <v>18</v>
      </c>
      <c r="K5" s="316"/>
      <c r="L5" s="316"/>
      <c r="M5" s="10"/>
      <c r="N5" s="10"/>
      <c r="O5" s="10"/>
      <c r="P5" s="11"/>
      <c r="R5" s="14"/>
    </row>
    <row r="6" spans="1:18" ht="22.5" customHeight="1">
      <c r="A6" s="324" t="s">
        <v>1</v>
      </c>
      <c r="B6" s="324"/>
      <c r="C6" s="324"/>
      <c r="D6" s="72"/>
      <c r="E6" s="73"/>
      <c r="F6" s="325" t="s">
        <v>2</v>
      </c>
      <c r="G6" s="325"/>
      <c r="H6" s="325"/>
      <c r="I6" s="10"/>
      <c r="J6" s="326" t="s">
        <v>3</v>
      </c>
      <c r="K6" s="326"/>
      <c r="L6" s="327"/>
      <c r="M6" s="2"/>
      <c r="N6" s="10"/>
      <c r="O6" s="10"/>
      <c r="P6" s="12" t="s">
        <v>4</v>
      </c>
      <c r="R6" s="15"/>
    </row>
    <row r="7" spans="1:18" ht="15" customHeight="1">
      <c r="A7" s="328" t="s">
        <v>5</v>
      </c>
      <c r="B7" s="329" t="s">
        <v>6</v>
      </c>
      <c r="C7" s="328" t="s">
        <v>7</v>
      </c>
      <c r="D7" s="303" t="s">
        <v>2</v>
      </c>
      <c r="E7" s="305" t="s">
        <v>8</v>
      </c>
      <c r="F7" s="306" t="s">
        <v>9</v>
      </c>
      <c r="G7" s="307"/>
      <c r="H7" s="307"/>
      <c r="I7" s="308"/>
      <c r="J7" s="306" t="s">
        <v>10</v>
      </c>
      <c r="K7" s="307"/>
      <c r="L7" s="307"/>
      <c r="M7" s="308"/>
      <c r="N7" s="317" t="s">
        <v>11</v>
      </c>
      <c r="O7" s="318" t="s">
        <v>12</v>
      </c>
      <c r="P7" s="320" t="s">
        <v>13</v>
      </c>
      <c r="Q7" s="322" t="s">
        <v>14</v>
      </c>
      <c r="R7"/>
    </row>
    <row r="8" spans="1:17" s="3" customFormat="1" ht="15" customHeight="1">
      <c r="A8" s="328"/>
      <c r="B8" s="329"/>
      <c r="C8" s="328"/>
      <c r="D8" s="304"/>
      <c r="E8" s="305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317"/>
      <c r="O8" s="319"/>
      <c r="P8" s="321"/>
      <c r="Q8" s="323"/>
    </row>
    <row r="9" spans="1:17" ht="31.5" customHeight="1">
      <c r="A9" s="81">
        <v>1</v>
      </c>
      <c r="B9" s="283" t="s">
        <v>332</v>
      </c>
      <c r="C9" s="205"/>
      <c r="D9" s="206"/>
      <c r="E9" s="236"/>
      <c r="F9" s="164"/>
      <c r="G9" s="165"/>
      <c r="H9" s="165"/>
      <c r="I9" s="166">
        <f aca="true" t="shared" si="0" ref="I9:I14">MAX(F9:H9)</f>
        <v>0</v>
      </c>
      <c r="J9" s="163"/>
      <c r="K9" s="210"/>
      <c r="L9" s="210"/>
      <c r="M9" s="211">
        <f aca="true" t="shared" si="1" ref="M9:M14">MAX(J9:L9)</f>
        <v>0</v>
      </c>
      <c r="N9" s="212">
        <f aca="true" t="shared" si="2" ref="N9:N14">SUM(I9,M9)</f>
        <v>0</v>
      </c>
      <c r="O9" s="213"/>
      <c r="P9" s="214">
        <f aca="true" t="shared" si="3" ref="P9:P14">IF(ISERROR(N9*10^(0.783497476*(LOG10(E9/153.655))^2)),"",N9*10^(0.783497476*(LOG10(E9/153.655))^2))</f>
      </c>
      <c r="Q9" s="237"/>
    </row>
    <row r="10" spans="1:18" ht="15" customHeight="1">
      <c r="A10" s="200">
        <v>24</v>
      </c>
      <c r="B10" s="174" t="s">
        <v>81</v>
      </c>
      <c r="C10" s="174" t="s">
        <v>326</v>
      </c>
      <c r="D10" s="174" t="s">
        <v>73</v>
      </c>
      <c r="E10" s="170">
        <v>87</v>
      </c>
      <c r="F10" s="22">
        <v>60</v>
      </c>
      <c r="G10" s="22">
        <v>63</v>
      </c>
      <c r="H10" s="22">
        <v>66</v>
      </c>
      <c r="I10" s="166">
        <f t="shared" si="0"/>
        <v>66</v>
      </c>
      <c r="J10" s="18">
        <v>75</v>
      </c>
      <c r="K10" s="18" t="s">
        <v>281</v>
      </c>
      <c r="L10" s="18" t="s">
        <v>281</v>
      </c>
      <c r="M10" s="217">
        <f t="shared" si="1"/>
        <v>75</v>
      </c>
      <c r="N10" s="218">
        <f t="shared" si="2"/>
        <v>141</v>
      </c>
      <c r="O10" s="158"/>
      <c r="P10" s="219">
        <f t="shared" si="3"/>
        <v>157.40920772576774</v>
      </c>
      <c r="Q10" s="47" t="s">
        <v>343</v>
      </c>
      <c r="R10" s="6">
        <v>1</v>
      </c>
    </row>
    <row r="11" spans="1:18" ht="15" customHeight="1">
      <c r="A11" s="203">
        <v>18</v>
      </c>
      <c r="B11" s="25" t="s">
        <v>176</v>
      </c>
      <c r="C11" s="24" t="s">
        <v>177</v>
      </c>
      <c r="D11" s="48" t="s">
        <v>49</v>
      </c>
      <c r="E11" s="169">
        <v>65</v>
      </c>
      <c r="F11" s="18">
        <v>45</v>
      </c>
      <c r="G11" s="18" t="s">
        <v>247</v>
      </c>
      <c r="H11" s="18" t="s">
        <v>247</v>
      </c>
      <c r="I11" s="166">
        <f t="shared" si="0"/>
        <v>45</v>
      </c>
      <c r="J11" s="18">
        <v>62</v>
      </c>
      <c r="K11" s="18">
        <v>67</v>
      </c>
      <c r="L11" s="18" t="s">
        <v>280</v>
      </c>
      <c r="M11" s="217">
        <f t="shared" si="1"/>
        <v>67</v>
      </c>
      <c r="N11" s="218">
        <f t="shared" si="2"/>
        <v>112</v>
      </c>
      <c r="O11" s="158"/>
      <c r="P11" s="219">
        <f t="shared" si="3"/>
        <v>144.07735857655194</v>
      </c>
      <c r="Q11" s="59" t="s">
        <v>171</v>
      </c>
      <c r="R11" s="271">
        <v>2</v>
      </c>
    </row>
    <row r="12" spans="1:18" ht="15" customHeight="1">
      <c r="A12" s="200"/>
      <c r="B12" s="175" t="s">
        <v>85</v>
      </c>
      <c r="C12" s="177" t="s">
        <v>86</v>
      </c>
      <c r="D12" s="48" t="s">
        <v>87</v>
      </c>
      <c r="E12" s="170">
        <v>45</v>
      </c>
      <c r="F12" s="18">
        <v>34</v>
      </c>
      <c r="G12" s="18">
        <v>36</v>
      </c>
      <c r="H12" s="18">
        <v>38</v>
      </c>
      <c r="I12" s="166">
        <f t="shared" si="0"/>
        <v>38</v>
      </c>
      <c r="J12" s="18" t="s">
        <v>242</v>
      </c>
      <c r="K12" s="18" t="s">
        <v>273</v>
      </c>
      <c r="L12" s="18">
        <v>47</v>
      </c>
      <c r="M12" s="217">
        <f t="shared" si="1"/>
        <v>47</v>
      </c>
      <c r="N12" s="218">
        <f t="shared" si="2"/>
        <v>85</v>
      </c>
      <c r="O12" s="158"/>
      <c r="P12" s="219">
        <f t="shared" si="3"/>
        <v>141.99764450174695</v>
      </c>
      <c r="Q12" s="59" t="s">
        <v>88</v>
      </c>
      <c r="R12" s="6">
        <v>3</v>
      </c>
    </row>
    <row r="13" spans="1:18" ht="15" customHeight="1">
      <c r="A13" s="200"/>
      <c r="B13" s="250" t="s">
        <v>149</v>
      </c>
      <c r="C13" s="251" t="s">
        <v>150</v>
      </c>
      <c r="D13" s="48" t="s">
        <v>53</v>
      </c>
      <c r="E13" s="169">
        <v>58</v>
      </c>
      <c r="F13" s="18" t="s">
        <v>239</v>
      </c>
      <c r="G13" s="18">
        <v>41</v>
      </c>
      <c r="H13" s="18">
        <v>43</v>
      </c>
      <c r="I13" s="166">
        <f t="shared" si="0"/>
        <v>43</v>
      </c>
      <c r="J13" s="18">
        <v>55</v>
      </c>
      <c r="K13" s="18" t="s">
        <v>274</v>
      </c>
      <c r="L13" s="18">
        <v>58</v>
      </c>
      <c r="M13" s="217">
        <f t="shared" si="1"/>
        <v>58</v>
      </c>
      <c r="N13" s="218">
        <f t="shared" si="2"/>
        <v>101</v>
      </c>
      <c r="O13" s="158"/>
      <c r="P13" s="219">
        <f t="shared" si="3"/>
        <v>139.50522886592867</v>
      </c>
      <c r="Q13" s="59" t="s">
        <v>143</v>
      </c>
      <c r="R13" s="6">
        <v>4</v>
      </c>
    </row>
    <row r="14" spans="1:18" ht="15" customHeight="1">
      <c r="A14" s="202"/>
      <c r="B14" s="23" t="s">
        <v>91</v>
      </c>
      <c r="C14" s="19" t="s">
        <v>86</v>
      </c>
      <c r="D14" s="54" t="s">
        <v>87</v>
      </c>
      <c r="E14" s="178">
        <v>57</v>
      </c>
      <c r="F14" s="39" t="s">
        <v>277</v>
      </c>
      <c r="G14" s="39">
        <v>40</v>
      </c>
      <c r="H14" s="39" t="s">
        <v>237</v>
      </c>
      <c r="I14" s="166">
        <f t="shared" si="0"/>
        <v>40</v>
      </c>
      <c r="J14" s="18">
        <v>53</v>
      </c>
      <c r="K14" s="18">
        <v>56</v>
      </c>
      <c r="L14" s="18">
        <v>58</v>
      </c>
      <c r="M14" s="217">
        <f t="shared" si="1"/>
        <v>58</v>
      </c>
      <c r="N14" s="218">
        <f t="shared" si="2"/>
        <v>98</v>
      </c>
      <c r="O14" s="158"/>
      <c r="P14" s="219">
        <f t="shared" si="3"/>
        <v>136.94551216124614</v>
      </c>
      <c r="Q14" s="59" t="s">
        <v>88</v>
      </c>
      <c r="R14" s="6">
        <v>5</v>
      </c>
    </row>
    <row r="15" spans="1:17" ht="15" customHeight="1">
      <c r="A15" s="200"/>
      <c r="B15" s="284" t="s">
        <v>342</v>
      </c>
      <c r="C15" s="174"/>
      <c r="D15" s="174"/>
      <c r="E15" s="170"/>
      <c r="F15" s="22"/>
      <c r="G15" s="22"/>
      <c r="H15" s="22"/>
      <c r="I15" s="166"/>
      <c r="J15" s="18"/>
      <c r="K15" s="18"/>
      <c r="L15" s="18"/>
      <c r="M15" s="217"/>
      <c r="N15" s="218"/>
      <c r="O15" s="158"/>
      <c r="P15" s="219"/>
      <c r="Q15" s="47"/>
    </row>
    <row r="16" spans="1:18" ht="15" customHeight="1">
      <c r="A16" s="200">
        <v>2</v>
      </c>
      <c r="B16" s="174" t="s">
        <v>84</v>
      </c>
      <c r="C16" s="174" t="s">
        <v>321</v>
      </c>
      <c r="D16" s="174" t="s">
        <v>73</v>
      </c>
      <c r="E16" s="170">
        <v>36</v>
      </c>
      <c r="F16" s="18">
        <v>25</v>
      </c>
      <c r="G16" s="18">
        <v>27</v>
      </c>
      <c r="H16" s="18">
        <v>30</v>
      </c>
      <c r="I16" s="166">
        <f>MAX(F16:H16)</f>
        <v>30</v>
      </c>
      <c r="J16" s="18">
        <v>34</v>
      </c>
      <c r="K16" s="18">
        <v>37</v>
      </c>
      <c r="L16" s="18">
        <v>39</v>
      </c>
      <c r="M16" s="217">
        <f>MAX(J16:L16)</f>
        <v>39</v>
      </c>
      <c r="N16" s="218">
        <f>SUM(I16,M16)</f>
        <v>69</v>
      </c>
      <c r="O16" s="158"/>
      <c r="P16" s="219">
        <f>IF(ISERROR(N16*10^(0.783497476*(LOG10(E16/153.655))^2)),"",N16*10^(0.783497476*(LOG10(E16/153.655))^2))</f>
        <v>141.27338713506677</v>
      </c>
      <c r="Q16" s="59" t="s">
        <v>74</v>
      </c>
      <c r="R16" s="6">
        <v>1</v>
      </c>
    </row>
    <row r="17" spans="1:18" ht="15" customHeight="1">
      <c r="A17" s="200"/>
      <c r="B17" s="125" t="s">
        <v>193</v>
      </c>
      <c r="C17" s="126" t="s">
        <v>194</v>
      </c>
      <c r="D17" s="127" t="s">
        <v>179</v>
      </c>
      <c r="E17" s="220">
        <v>55</v>
      </c>
      <c r="F17" s="153" t="s">
        <v>269</v>
      </c>
      <c r="G17" s="153">
        <v>38</v>
      </c>
      <c r="H17" s="153">
        <v>40</v>
      </c>
      <c r="I17" s="166">
        <f>MAX(F17:H17)</f>
        <v>40</v>
      </c>
      <c r="J17" s="153">
        <v>53</v>
      </c>
      <c r="K17" s="153">
        <v>56</v>
      </c>
      <c r="L17" s="153" t="s">
        <v>274</v>
      </c>
      <c r="M17" s="217">
        <f>MAX(J17:L17)</f>
        <v>56</v>
      </c>
      <c r="N17" s="218">
        <f>SUM(I17,M17)</f>
        <v>96</v>
      </c>
      <c r="O17" s="158"/>
      <c r="P17" s="219">
        <f>IF(ISERROR(N17*10^(0.783497476*(LOG10(E17/153.655))^2)),"",N17*10^(0.783497476*(LOG10(E17/153.655))^2))</f>
        <v>137.48332996807545</v>
      </c>
      <c r="Q17" s="157" t="s">
        <v>180</v>
      </c>
      <c r="R17" s="6">
        <v>2</v>
      </c>
    </row>
    <row r="18" spans="1:18" ht="15" customHeight="1">
      <c r="A18" s="200"/>
      <c r="B18" s="125" t="s">
        <v>215</v>
      </c>
      <c r="C18" s="126" t="s">
        <v>216</v>
      </c>
      <c r="D18" s="127" t="s">
        <v>30</v>
      </c>
      <c r="E18" s="252">
        <v>46</v>
      </c>
      <c r="F18" s="153">
        <v>32</v>
      </c>
      <c r="G18" s="153" t="s">
        <v>268</v>
      </c>
      <c r="H18" s="153">
        <v>35</v>
      </c>
      <c r="I18" s="166">
        <f>MAX(F18:H18)</f>
        <v>35</v>
      </c>
      <c r="J18" s="153">
        <v>44</v>
      </c>
      <c r="K18" s="153">
        <v>46</v>
      </c>
      <c r="L18" s="153">
        <v>47</v>
      </c>
      <c r="M18" s="217">
        <f>MAX(J18:L18)</f>
        <v>47</v>
      </c>
      <c r="N18" s="218">
        <f>SUM(I18,M18)</f>
        <v>82</v>
      </c>
      <c r="O18" s="158"/>
      <c r="P18" s="219">
        <f>IF(ISERROR(N18*10^(0.783497476*(LOG10(E18/153.655))^2)),"",N18*10^(0.783497476*(LOG10(E18/153.655))^2))</f>
        <v>134.51481739964416</v>
      </c>
      <c r="Q18" s="152" t="s">
        <v>267</v>
      </c>
      <c r="R18" s="6">
        <v>3</v>
      </c>
    </row>
    <row r="19" spans="1:18" ht="15" customHeight="1">
      <c r="A19" s="200"/>
      <c r="B19" s="125" t="s">
        <v>191</v>
      </c>
      <c r="C19" s="126" t="s">
        <v>192</v>
      </c>
      <c r="D19" s="127" t="s">
        <v>179</v>
      </c>
      <c r="E19" s="252">
        <v>48.1</v>
      </c>
      <c r="F19" s="153">
        <v>34</v>
      </c>
      <c r="G19" s="153">
        <v>35</v>
      </c>
      <c r="H19" s="153" t="s">
        <v>244</v>
      </c>
      <c r="I19" s="166">
        <f>MAX(F19:H19)</f>
        <v>35</v>
      </c>
      <c r="J19" s="153" t="s">
        <v>241</v>
      </c>
      <c r="K19" s="153">
        <v>44</v>
      </c>
      <c r="L19" s="153" t="s">
        <v>273</v>
      </c>
      <c r="M19" s="217">
        <f>MAX(J19:L19)</f>
        <v>44</v>
      </c>
      <c r="N19" s="218">
        <f>SUM(I19,M19)</f>
        <v>79</v>
      </c>
      <c r="O19" s="158"/>
      <c r="P19" s="219">
        <f>IF(ISERROR(N19*10^(0.783497476*(LOG10(E19/153.655))^2)),"",N19*10^(0.783497476*(LOG10(E19/153.655))^2))</f>
        <v>125.015913482647</v>
      </c>
      <c r="Q19" s="152" t="s">
        <v>180</v>
      </c>
      <c r="R19" s="6">
        <v>4</v>
      </c>
    </row>
    <row r="20" spans="1:18" ht="15" customHeight="1">
      <c r="A20" s="200"/>
      <c r="B20" s="30" t="s">
        <v>218</v>
      </c>
      <c r="C20" s="34" t="s">
        <v>219</v>
      </c>
      <c r="D20" s="46" t="s">
        <v>52</v>
      </c>
      <c r="E20" s="169">
        <v>75</v>
      </c>
      <c r="F20" s="18">
        <v>40</v>
      </c>
      <c r="G20" s="18" t="s">
        <v>240</v>
      </c>
      <c r="H20" s="18">
        <v>43</v>
      </c>
      <c r="I20" s="166">
        <f>MAX(F20:H20)</f>
        <v>43</v>
      </c>
      <c r="J20" s="18">
        <v>50</v>
      </c>
      <c r="K20" s="18">
        <v>55</v>
      </c>
      <c r="L20" s="18">
        <v>58</v>
      </c>
      <c r="M20" s="217">
        <f>MAX(J20:L20)</f>
        <v>58</v>
      </c>
      <c r="N20" s="218">
        <f>SUM(I20,M20)</f>
        <v>101</v>
      </c>
      <c r="O20" s="158"/>
      <c r="P20" s="219">
        <f>IF(ISERROR(N20*10^(0.783497476*(LOG10(E20/153.655))^2)),"",N20*10^(0.783497476*(LOG10(E20/153.655))^2))</f>
        <v>120.3202669384636</v>
      </c>
      <c r="Q20" s="55" t="s">
        <v>220</v>
      </c>
      <c r="R20" s="270">
        <v>5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20 J9:L20">
    <cfRule type="cellIs" priority="1" dxfId="0" operator="greaterThan" stopIfTrue="1">
      <formula>"n"</formula>
    </cfRule>
  </conditionalFormatting>
  <dataValidations count="1">
    <dataValidation type="whole" allowBlank="1" sqref="F13:H14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="90" zoomScaleNormal="90" zoomScalePageLayoutView="0" workbookViewId="0" topLeftCell="A19">
      <selection activeCell="D16" sqref="D16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3.0039062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309" t="s">
        <v>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"/>
    </row>
    <row r="2" spans="1:18" ht="27" customHeight="1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"/>
    </row>
    <row r="3" spans="1:18" ht="18" customHeight="1">
      <c r="A3" s="313" t="s"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1"/>
    </row>
    <row r="4" ht="16.5" customHeight="1"/>
    <row r="5" spans="1:18" ht="19.5" customHeight="1">
      <c r="A5" s="314"/>
      <c r="B5" s="314"/>
      <c r="C5" s="314"/>
      <c r="D5" s="16"/>
      <c r="E5" s="71"/>
      <c r="F5" s="314" t="s">
        <v>20</v>
      </c>
      <c r="G5" s="314"/>
      <c r="H5" s="314"/>
      <c r="I5" s="10"/>
      <c r="J5" s="315" t="s">
        <v>21</v>
      </c>
      <c r="K5" s="315"/>
      <c r="L5" s="315"/>
      <c r="M5" s="10"/>
      <c r="N5" s="10"/>
      <c r="O5" s="10"/>
      <c r="P5" s="11"/>
      <c r="R5" s="14"/>
    </row>
    <row r="6" spans="1:18" ht="22.5" customHeight="1">
      <c r="A6" s="338" t="s">
        <v>1</v>
      </c>
      <c r="B6" s="338"/>
      <c r="C6" s="338"/>
      <c r="D6" s="72"/>
      <c r="E6" s="73"/>
      <c r="F6" s="339" t="s">
        <v>2</v>
      </c>
      <c r="G6" s="339"/>
      <c r="H6" s="339"/>
      <c r="I6" s="10"/>
      <c r="J6" s="339" t="s">
        <v>3</v>
      </c>
      <c r="K6" s="339"/>
      <c r="L6" s="339"/>
      <c r="M6" s="2"/>
      <c r="N6" s="10"/>
      <c r="O6" s="10"/>
      <c r="P6" s="12" t="s">
        <v>4</v>
      </c>
      <c r="R6" s="15"/>
    </row>
    <row r="7" spans="1:18" ht="15" customHeight="1">
      <c r="A7" s="318" t="s">
        <v>5</v>
      </c>
      <c r="B7" s="303" t="s">
        <v>6</v>
      </c>
      <c r="C7" s="318" t="s">
        <v>7</v>
      </c>
      <c r="D7" s="303" t="s">
        <v>2</v>
      </c>
      <c r="E7" s="330" t="s">
        <v>8</v>
      </c>
      <c r="F7" s="332" t="s">
        <v>9</v>
      </c>
      <c r="G7" s="333"/>
      <c r="H7" s="333"/>
      <c r="I7" s="334"/>
      <c r="J7" s="332" t="s">
        <v>10</v>
      </c>
      <c r="K7" s="333"/>
      <c r="L7" s="333"/>
      <c r="M7" s="334"/>
      <c r="N7" s="335" t="s">
        <v>11</v>
      </c>
      <c r="O7" s="318" t="s">
        <v>12</v>
      </c>
      <c r="P7" s="318" t="s">
        <v>13</v>
      </c>
      <c r="Q7" s="352" t="s">
        <v>14</v>
      </c>
      <c r="R7"/>
    </row>
    <row r="8" spans="1:17" s="3" customFormat="1" ht="15" customHeight="1">
      <c r="A8" s="319"/>
      <c r="B8" s="304"/>
      <c r="C8" s="319"/>
      <c r="D8" s="304"/>
      <c r="E8" s="33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336"/>
      <c r="O8" s="319"/>
      <c r="P8" s="337"/>
      <c r="Q8" s="353"/>
    </row>
    <row r="9" spans="1:18" ht="15" customHeight="1">
      <c r="A9" s="200">
        <v>2</v>
      </c>
      <c r="B9" s="284" t="s">
        <v>331</v>
      </c>
      <c r="C9" s="174"/>
      <c r="D9" s="174"/>
      <c r="E9" s="371"/>
      <c r="F9" s="77"/>
      <c r="G9" s="57"/>
      <c r="H9" s="57"/>
      <c r="I9" s="159"/>
      <c r="J9" s="21"/>
      <c r="K9" s="18"/>
      <c r="L9" s="18"/>
      <c r="M9" s="160"/>
      <c r="N9" s="161"/>
      <c r="O9" s="158"/>
      <c r="P9" s="36"/>
      <c r="Q9" s="25"/>
      <c r="R9"/>
    </row>
    <row r="10" spans="1:18" ht="15" customHeight="1">
      <c r="A10" s="66"/>
      <c r="B10" s="372" t="s">
        <v>121</v>
      </c>
      <c r="C10" s="373" t="s">
        <v>314</v>
      </c>
      <c r="D10" s="162" t="s">
        <v>122</v>
      </c>
      <c r="E10" s="169">
        <v>36</v>
      </c>
      <c r="F10" s="18">
        <v>40</v>
      </c>
      <c r="G10" s="18" t="s">
        <v>239</v>
      </c>
      <c r="H10" s="51">
        <v>41</v>
      </c>
      <c r="I10" s="159">
        <f>MAX(F10:H10)</f>
        <v>41</v>
      </c>
      <c r="J10" s="51">
        <v>50</v>
      </c>
      <c r="K10" s="18" t="s">
        <v>248</v>
      </c>
      <c r="L10" s="18">
        <v>51</v>
      </c>
      <c r="M10" s="160">
        <f>MAX(J10:L10)</f>
        <v>51</v>
      </c>
      <c r="N10" s="161">
        <f>SUM(I10,M10)</f>
        <v>92</v>
      </c>
      <c r="O10" s="158"/>
      <c r="P10" s="36">
        <f>IF(ISERROR(N10*10^(0.75194503*(LOG10(E10/175.508))^2)),"",N10*10^(0.75194503*(LOG10(E10/175.508))^2))</f>
        <v>208.79049240514166</v>
      </c>
      <c r="Q10" s="25" t="s">
        <v>120</v>
      </c>
      <c r="R10" s="6">
        <v>1</v>
      </c>
    </row>
    <row r="11" spans="1:18" ht="15" customHeight="1">
      <c r="A11" s="81"/>
      <c r="B11" s="30" t="s">
        <v>163</v>
      </c>
      <c r="C11" s="183" t="s">
        <v>164</v>
      </c>
      <c r="D11" s="46" t="s">
        <v>53</v>
      </c>
      <c r="E11" s="170">
        <v>27</v>
      </c>
      <c r="F11" s="18">
        <v>16</v>
      </c>
      <c r="G11" s="18">
        <v>19</v>
      </c>
      <c r="H11" s="51">
        <v>21</v>
      </c>
      <c r="I11" s="159">
        <f>MAX(F11:H11)</f>
        <v>21</v>
      </c>
      <c r="J11" s="51">
        <v>23</v>
      </c>
      <c r="K11" s="18">
        <v>26</v>
      </c>
      <c r="L11" s="18">
        <v>29</v>
      </c>
      <c r="M11" s="160">
        <f>MAX(J11:L11)</f>
        <v>29</v>
      </c>
      <c r="N11" s="161">
        <f>SUM(I11,M11)</f>
        <v>50</v>
      </c>
      <c r="O11" s="158"/>
      <c r="P11" s="36">
        <f>IF(ISERROR(N11*10^(0.75194503*(LOG10(E11/175.508))^2)),"",N11*10^(0.75194503*(LOG10(E11/175.508))^2))</f>
        <v>157.0003537715718</v>
      </c>
      <c r="Q11" s="25" t="s">
        <v>143</v>
      </c>
      <c r="R11" s="6">
        <v>2</v>
      </c>
    </row>
    <row r="12" spans="1:18" ht="15" customHeight="1">
      <c r="A12" s="82"/>
      <c r="B12" s="25" t="s">
        <v>113</v>
      </c>
      <c r="C12" s="185" t="s">
        <v>114</v>
      </c>
      <c r="D12" s="48" t="s">
        <v>105</v>
      </c>
      <c r="E12" s="169">
        <v>30.5</v>
      </c>
      <c r="F12" s="18">
        <v>18</v>
      </c>
      <c r="G12" s="18">
        <v>20</v>
      </c>
      <c r="H12" s="51">
        <v>22</v>
      </c>
      <c r="I12" s="159">
        <f>MAX(F12:H12)</f>
        <v>22</v>
      </c>
      <c r="J12" s="51">
        <v>26</v>
      </c>
      <c r="K12" s="18" t="s">
        <v>235</v>
      </c>
      <c r="L12" s="18" t="s">
        <v>235</v>
      </c>
      <c r="M12" s="160">
        <f>MAX(J12:L12)</f>
        <v>26</v>
      </c>
      <c r="N12" s="161">
        <f>SUM(I12,M12)</f>
        <v>48</v>
      </c>
      <c r="O12" s="158"/>
      <c r="P12" s="36">
        <f>IF(ISERROR(N12*10^(0.75194503*(LOG10(E12/175.508))^2)),"",N12*10^(0.75194503*(LOG10(E12/175.508))^2))</f>
        <v>130.48522743743968</v>
      </c>
      <c r="Q12" s="25" t="s">
        <v>112</v>
      </c>
      <c r="R12" s="6">
        <v>3</v>
      </c>
    </row>
    <row r="13" spans="1:18" ht="15" customHeight="1">
      <c r="A13" s="81"/>
      <c r="B13" s="173" t="s">
        <v>67</v>
      </c>
      <c r="C13" s="193" t="s">
        <v>293</v>
      </c>
      <c r="D13" s="46" t="s">
        <v>65</v>
      </c>
      <c r="E13" s="169">
        <v>42</v>
      </c>
      <c r="F13" s="18">
        <v>26</v>
      </c>
      <c r="G13" s="18" t="s">
        <v>235</v>
      </c>
      <c r="H13" s="51" t="s">
        <v>235</v>
      </c>
      <c r="I13" s="159">
        <f>MAX(F13:H13)</f>
        <v>26</v>
      </c>
      <c r="J13" s="51">
        <v>33</v>
      </c>
      <c r="K13" s="18">
        <v>38</v>
      </c>
      <c r="L13" s="18">
        <v>40</v>
      </c>
      <c r="M13" s="160">
        <f>MAX(J13:L13)</f>
        <v>40</v>
      </c>
      <c r="N13" s="161">
        <f>SUM(I13,M13)</f>
        <v>66</v>
      </c>
      <c r="O13" s="158"/>
      <c r="P13" s="36">
        <f>IF(ISERROR(N13*10^(0.75194503*(LOG10(E13/175.508))^2)),"",N13*10^(0.75194503*(LOG10(E13/175.508))^2))</f>
        <v>128.69724496804324</v>
      </c>
      <c r="Q13" s="25" t="s">
        <v>66</v>
      </c>
      <c r="R13" s="6">
        <v>4</v>
      </c>
    </row>
    <row r="14" spans="1:18" ht="15" customHeight="1">
      <c r="A14" s="82"/>
      <c r="B14" s="175" t="s">
        <v>174</v>
      </c>
      <c r="C14" s="273" t="s">
        <v>175</v>
      </c>
      <c r="D14" s="48" t="s">
        <v>173</v>
      </c>
      <c r="E14" s="169">
        <v>50.4</v>
      </c>
      <c r="F14" s="18">
        <v>22</v>
      </c>
      <c r="G14" s="18">
        <v>25</v>
      </c>
      <c r="H14" s="275" t="s">
        <v>252</v>
      </c>
      <c r="I14" s="159">
        <f>MAX(F14:H14)</f>
        <v>25</v>
      </c>
      <c r="J14" s="51">
        <v>30</v>
      </c>
      <c r="K14" s="18">
        <v>33</v>
      </c>
      <c r="L14" s="18">
        <v>35</v>
      </c>
      <c r="M14" s="160">
        <f>MAX(J14:L14)</f>
        <v>35</v>
      </c>
      <c r="N14" s="161">
        <f>SUM(I14,M14)</f>
        <v>60</v>
      </c>
      <c r="O14" s="158"/>
      <c r="P14" s="36">
        <f>IF(ISERROR(N14*10^(0.75194503*(LOG10(E14/175.508))^2)),"",N14*10^(0.75194503*(LOG10(E14/175.508))^2))</f>
        <v>99.75547237022622</v>
      </c>
      <c r="Q14" s="25" t="s">
        <v>50</v>
      </c>
      <c r="R14" s="6">
        <v>5</v>
      </c>
    </row>
    <row r="15" spans="1:17" ht="15" customHeight="1">
      <c r="A15" s="66"/>
      <c r="B15" s="281" t="s">
        <v>330</v>
      </c>
      <c r="C15" s="190"/>
      <c r="D15" s="46"/>
      <c r="E15" s="169"/>
      <c r="F15" s="18"/>
      <c r="G15" s="18"/>
      <c r="H15" s="51"/>
      <c r="I15" s="159"/>
      <c r="J15" s="51"/>
      <c r="K15" s="18"/>
      <c r="L15" s="18"/>
      <c r="M15" s="160"/>
      <c r="N15" s="161"/>
      <c r="O15" s="158"/>
      <c r="P15" s="36"/>
      <c r="Q15" s="25"/>
    </row>
    <row r="16" spans="1:18" ht="15" customHeight="1">
      <c r="A16" s="81">
        <v>1</v>
      </c>
      <c r="B16" s="171" t="s">
        <v>119</v>
      </c>
      <c r="C16" s="190" t="s">
        <v>313</v>
      </c>
      <c r="D16" s="172" t="s">
        <v>55</v>
      </c>
      <c r="E16" s="169">
        <v>29</v>
      </c>
      <c r="F16" s="18">
        <v>33</v>
      </c>
      <c r="G16" s="75">
        <v>34</v>
      </c>
      <c r="H16" s="51" t="s">
        <v>237</v>
      </c>
      <c r="I16" s="159">
        <f>MAX(F16:H16)</f>
        <v>34</v>
      </c>
      <c r="J16" s="51">
        <v>39</v>
      </c>
      <c r="K16" s="18">
        <v>41</v>
      </c>
      <c r="L16" s="18">
        <v>43</v>
      </c>
      <c r="M16" s="160">
        <f>MAX(J16:L16)</f>
        <v>43</v>
      </c>
      <c r="N16" s="161">
        <f>SUM(I16,M16)</f>
        <v>77</v>
      </c>
      <c r="O16" s="158"/>
      <c r="P16" s="36">
        <f>IF(ISERROR(N16*10^(0.75194503*(LOG10(E16/175.508))^2)),"",N16*10^(0.75194503*(LOG10(E16/175.508))^2))</f>
        <v>221.9240095477827</v>
      </c>
      <c r="Q16" s="25" t="s">
        <v>120</v>
      </c>
      <c r="R16" s="6">
        <v>1</v>
      </c>
    </row>
    <row r="17" spans="1:18" ht="15" customHeight="1">
      <c r="A17" s="229">
        <v>2</v>
      </c>
      <c r="B17" s="277" t="s">
        <v>123</v>
      </c>
      <c r="C17" s="340" t="s">
        <v>316</v>
      </c>
      <c r="D17" s="206" t="s">
        <v>122</v>
      </c>
      <c r="E17" s="274">
        <v>38.3</v>
      </c>
      <c r="F17" s="210">
        <v>41</v>
      </c>
      <c r="G17" s="210" t="s">
        <v>240</v>
      </c>
      <c r="H17" s="227" t="s">
        <v>227</v>
      </c>
      <c r="I17" s="166">
        <f>MAX(F17:H17)</f>
        <v>41</v>
      </c>
      <c r="J17" s="227">
        <v>51</v>
      </c>
      <c r="K17" s="210">
        <v>53</v>
      </c>
      <c r="L17" s="210" t="s">
        <v>250</v>
      </c>
      <c r="M17" s="211">
        <f>MAX(J17:L17)</f>
        <v>53</v>
      </c>
      <c r="N17" s="212">
        <f>SUM(I17,M17)</f>
        <v>94</v>
      </c>
      <c r="O17" s="213"/>
      <c r="P17" s="214">
        <f>IF(ISERROR(N17*10^(0.75194503*(LOG10(E17/175.508))^2)),"",N17*10^(0.75194503*(LOG10(E17/175.508))^2))</f>
        <v>200.3392283756665</v>
      </c>
      <c r="Q17" s="225" t="s">
        <v>120</v>
      </c>
      <c r="R17" s="6">
        <v>2</v>
      </c>
    </row>
    <row r="18" spans="1:18" ht="15" customHeight="1">
      <c r="A18" s="81">
        <v>3</v>
      </c>
      <c r="B18" s="175" t="s">
        <v>115</v>
      </c>
      <c r="C18" s="189" t="s">
        <v>116</v>
      </c>
      <c r="D18" s="46" t="s">
        <v>105</v>
      </c>
      <c r="E18" s="169">
        <v>47</v>
      </c>
      <c r="F18" s="18">
        <v>40</v>
      </c>
      <c r="G18" s="18" t="s">
        <v>241</v>
      </c>
      <c r="H18" s="18" t="s">
        <v>242</v>
      </c>
      <c r="I18" s="167">
        <f>MAX(F18:H18)</f>
        <v>40</v>
      </c>
      <c r="J18" s="18">
        <v>50</v>
      </c>
      <c r="K18" s="18" t="s">
        <v>250</v>
      </c>
      <c r="L18" s="18">
        <v>55</v>
      </c>
      <c r="M18" s="217">
        <f>MAX(J18:L18)</f>
        <v>55</v>
      </c>
      <c r="N18" s="218">
        <f>SUM(I18,M18)</f>
        <v>95</v>
      </c>
      <c r="O18" s="158"/>
      <c r="P18" s="219">
        <f>IF(ISERROR(N18*10^(0.75194503*(LOG10(E18/175.508))^2)),"",N18*10^(0.75194503*(LOG10(E18/175.508))^2))</f>
        <v>167.46314904602838</v>
      </c>
      <c r="Q18" s="25" t="s">
        <v>112</v>
      </c>
      <c r="R18" s="6">
        <v>3</v>
      </c>
    </row>
    <row r="19" spans="1:18" ht="15" customHeight="1">
      <c r="A19" s="341">
        <v>4</v>
      </c>
      <c r="B19" s="238" t="s">
        <v>256</v>
      </c>
      <c r="C19" s="342" t="s">
        <v>172</v>
      </c>
      <c r="D19" s="56" t="s">
        <v>173</v>
      </c>
      <c r="E19" s="343">
        <v>67</v>
      </c>
      <c r="F19" s="245">
        <v>47</v>
      </c>
      <c r="G19" s="245">
        <v>51</v>
      </c>
      <c r="H19" s="344" t="s">
        <v>254</v>
      </c>
      <c r="I19" s="243">
        <f>MAX(F19:H19)</f>
        <v>51</v>
      </c>
      <c r="J19" s="344">
        <v>62</v>
      </c>
      <c r="K19" s="245">
        <v>65</v>
      </c>
      <c r="L19" s="245">
        <v>68</v>
      </c>
      <c r="M19" s="246">
        <f>MAX(J19:L19)</f>
        <v>68</v>
      </c>
      <c r="N19" s="247">
        <f>SUM(I19,M19)</f>
        <v>119</v>
      </c>
      <c r="O19" s="248"/>
      <c r="P19" s="345">
        <f>IF(ISERROR(N19*10^(0.75194503*(LOG10(E19/175.508))^2)),"",N19*10^(0.75194503*(LOG10(E19/175.508))^2))</f>
        <v>161.0903291533148</v>
      </c>
      <c r="Q19" s="238" t="s">
        <v>50</v>
      </c>
      <c r="R19" s="6">
        <v>4</v>
      </c>
    </row>
    <row r="20" spans="1:18" ht="15" customHeight="1">
      <c r="A20" s="75">
        <v>5</v>
      </c>
      <c r="B20" s="25" t="s">
        <v>203</v>
      </c>
      <c r="C20" s="187" t="s">
        <v>318</v>
      </c>
      <c r="D20" s="48" t="s">
        <v>87</v>
      </c>
      <c r="E20" s="179">
        <v>49</v>
      </c>
      <c r="F20" s="18">
        <v>35</v>
      </c>
      <c r="G20" s="18">
        <v>37</v>
      </c>
      <c r="H20" s="51" t="s">
        <v>238</v>
      </c>
      <c r="I20" s="159">
        <f>MAX(F20:H20)</f>
        <v>37</v>
      </c>
      <c r="J20" s="51">
        <v>43</v>
      </c>
      <c r="K20" s="18">
        <v>45</v>
      </c>
      <c r="L20" s="18">
        <v>47</v>
      </c>
      <c r="M20" s="160">
        <f>MAX(J20:L20)</f>
        <v>47</v>
      </c>
      <c r="N20" s="161">
        <f>SUM(I20,M20)</f>
        <v>84</v>
      </c>
      <c r="O20" s="158"/>
      <c r="P20" s="36">
        <f>IF(ISERROR(N20*10^(0.75194503*(LOG10(E20/175.508))^2)),"",N20*10^(0.75194503*(LOG10(E20/175.508))^2))</f>
        <v>142.93785730897247</v>
      </c>
      <c r="Q20" s="25" t="s">
        <v>93</v>
      </c>
      <c r="R20" s="6">
        <v>5</v>
      </c>
    </row>
    <row r="21" spans="1:17" ht="15" customHeight="1">
      <c r="A21" s="81"/>
      <c r="B21" s="280" t="s">
        <v>329</v>
      </c>
      <c r="C21" s="181"/>
      <c r="D21" s="75"/>
      <c r="E21" s="169"/>
      <c r="F21" s="18"/>
      <c r="G21" s="18"/>
      <c r="H21" s="51"/>
      <c r="I21" s="159"/>
      <c r="J21" s="51"/>
      <c r="K21" s="18"/>
      <c r="L21" s="18"/>
      <c r="M21" s="160"/>
      <c r="N21" s="161"/>
      <c r="O21" s="158"/>
      <c r="P21" s="36"/>
      <c r="Q21" s="25"/>
    </row>
    <row r="22" spans="1:18" ht="15" customHeight="1">
      <c r="A22" s="81">
        <v>1</v>
      </c>
      <c r="B22" s="30" t="s">
        <v>45</v>
      </c>
      <c r="C22" s="272" t="s">
        <v>320</v>
      </c>
      <c r="D22" s="46" t="s">
        <v>122</v>
      </c>
      <c r="E22" s="170">
        <v>57</v>
      </c>
      <c r="F22" s="18">
        <v>80</v>
      </c>
      <c r="G22" s="18">
        <v>83</v>
      </c>
      <c r="H22" s="51">
        <v>86</v>
      </c>
      <c r="I22" s="159">
        <f>MAX(F22:H22)</f>
        <v>86</v>
      </c>
      <c r="J22" s="51">
        <v>100</v>
      </c>
      <c r="K22" s="18">
        <v>103</v>
      </c>
      <c r="L22" s="18" t="s">
        <v>260</v>
      </c>
      <c r="M22" s="160">
        <f>MAX(J22:L22)</f>
        <v>103</v>
      </c>
      <c r="N22" s="161">
        <f>SUM(I22,M22)</f>
        <v>189</v>
      </c>
      <c r="O22" s="158"/>
      <c r="P22" s="36">
        <f>IF(ISERROR(N22*10^(0.75194503*(LOG10(E22/175.508))^2)),"",N22*10^(0.75194503*(LOG10(E22/175.508))^2))</f>
        <v>285.6556942159306</v>
      </c>
      <c r="Q22" s="31" t="s">
        <v>120</v>
      </c>
      <c r="R22" s="6">
        <v>1</v>
      </c>
    </row>
    <row r="23" spans="1:18" ht="15" customHeight="1">
      <c r="A23" s="82">
        <v>2</v>
      </c>
      <c r="B23" s="173" t="s">
        <v>69</v>
      </c>
      <c r="C23" s="173" t="s">
        <v>48</v>
      </c>
      <c r="D23" s="48" t="s">
        <v>65</v>
      </c>
      <c r="E23" s="169">
        <v>73</v>
      </c>
      <c r="F23" s="18">
        <v>87</v>
      </c>
      <c r="G23" s="18">
        <v>92</v>
      </c>
      <c r="H23" s="51" t="s">
        <v>286</v>
      </c>
      <c r="I23" s="159">
        <f>MAX(F23:H23)</f>
        <v>92</v>
      </c>
      <c r="J23" s="51">
        <v>105</v>
      </c>
      <c r="K23" s="18">
        <v>111</v>
      </c>
      <c r="L23" s="18" t="s">
        <v>291</v>
      </c>
      <c r="M23" s="160">
        <f>MAX(J23:L23)</f>
        <v>111</v>
      </c>
      <c r="N23" s="161">
        <f>SUM(I23,M23)</f>
        <v>203</v>
      </c>
      <c r="O23" s="158"/>
      <c r="P23" s="36">
        <f>IF(ISERROR(N23*10^(0.75194503*(LOG10(E23/175.508))^2)),"",N23*10^(0.75194503*(LOG10(E23/175.508))^2))</f>
        <v>260.9962492116834</v>
      </c>
      <c r="Q23" s="25" t="s">
        <v>66</v>
      </c>
      <c r="R23" s="282">
        <v>2</v>
      </c>
    </row>
    <row r="24" spans="1:18" ht="15" customHeight="1">
      <c r="A24" s="229">
        <v>3</v>
      </c>
      <c r="B24" s="277" t="s">
        <v>47</v>
      </c>
      <c r="C24" s="278" t="s">
        <v>68</v>
      </c>
      <c r="D24" s="226" t="s">
        <v>65</v>
      </c>
      <c r="E24" s="274">
        <v>60.3</v>
      </c>
      <c r="F24" s="210">
        <v>58</v>
      </c>
      <c r="G24" s="210">
        <v>63</v>
      </c>
      <c r="H24" s="227">
        <v>66</v>
      </c>
      <c r="I24" s="166">
        <f>MAX(F24:H24)</f>
        <v>66</v>
      </c>
      <c r="J24" s="227">
        <v>72</v>
      </c>
      <c r="K24" s="210">
        <v>80</v>
      </c>
      <c r="L24" s="210">
        <v>82</v>
      </c>
      <c r="M24" s="211">
        <f>MAX(J24:L24)</f>
        <v>82</v>
      </c>
      <c r="N24" s="212">
        <f>SUM(I24,M24)</f>
        <v>148</v>
      </c>
      <c r="O24" s="279"/>
      <c r="P24" s="214">
        <f>IF(ISERROR(N24*10^(0.75194503*(LOG10(E24/175.508))^2)),"",N24*10^(0.75194503*(LOG10(E24/175.508))^2))</f>
        <v>214.85142635906803</v>
      </c>
      <c r="Q24" s="225" t="s">
        <v>66</v>
      </c>
      <c r="R24" s="6">
        <v>3</v>
      </c>
    </row>
    <row r="25" spans="1:18" ht="15" customHeight="1">
      <c r="A25" s="52">
        <v>4</v>
      </c>
      <c r="B25" s="30" t="s">
        <v>222</v>
      </c>
      <c r="C25" s="34" t="s">
        <v>223</v>
      </c>
      <c r="D25" s="46" t="s">
        <v>224</v>
      </c>
      <c r="E25" s="169">
        <v>115</v>
      </c>
      <c r="F25" s="18">
        <v>80</v>
      </c>
      <c r="G25" s="18">
        <v>85</v>
      </c>
      <c r="H25" s="18">
        <v>90</v>
      </c>
      <c r="I25" s="167">
        <f>MAX(F25:H25)</f>
        <v>90</v>
      </c>
      <c r="J25" s="18">
        <v>100</v>
      </c>
      <c r="K25" s="18">
        <v>108</v>
      </c>
      <c r="L25" s="18" t="s">
        <v>311</v>
      </c>
      <c r="M25" s="217">
        <f>MAX(J25:L25)</f>
        <v>108</v>
      </c>
      <c r="N25" s="218">
        <f>SUM(I25,M25)</f>
        <v>198</v>
      </c>
      <c r="O25" s="158"/>
      <c r="P25" s="219">
        <f>IF(ISERROR(N25*10^(0.75194503*(LOG10(E25/175.508))^2)),"",N25*10^(0.75194503*(LOG10(E25/175.508))^2))</f>
        <v>209.89989451039884</v>
      </c>
      <c r="Q25" s="25" t="s">
        <v>107</v>
      </c>
      <c r="R25" s="6">
        <v>4</v>
      </c>
    </row>
    <row r="26" spans="1:18" ht="14.25" customHeight="1">
      <c r="A26" s="276">
        <v>5</v>
      </c>
      <c r="B26" s="89" t="s">
        <v>205</v>
      </c>
      <c r="C26" s="188" t="s">
        <v>206</v>
      </c>
      <c r="D26" s="75" t="s">
        <v>49</v>
      </c>
      <c r="E26" s="169">
        <v>46.1</v>
      </c>
      <c r="F26" s="18">
        <v>40</v>
      </c>
      <c r="G26" s="18">
        <v>43</v>
      </c>
      <c r="H26" s="18">
        <v>45</v>
      </c>
      <c r="I26" s="167">
        <f>MAX(F26:H26)</f>
        <v>45</v>
      </c>
      <c r="J26" s="18">
        <v>50</v>
      </c>
      <c r="K26" s="18">
        <v>55</v>
      </c>
      <c r="L26" s="18" t="s">
        <v>251</v>
      </c>
      <c r="M26" s="217">
        <f>MAX(J26:L26)</f>
        <v>55</v>
      </c>
      <c r="N26" s="218">
        <f>SUM(I26,M26)</f>
        <v>100</v>
      </c>
      <c r="O26" s="158"/>
      <c r="P26" s="219">
        <f>IF(ISERROR(N26*10^(0.75194503*(LOG10(E26/175.508))^2)),"",N26*10^(0.75194503*(LOG10(E26/175.508))^2))</f>
        <v>179.2563019918212</v>
      </c>
      <c r="Q26" s="25" t="s">
        <v>207</v>
      </c>
      <c r="R26" s="6">
        <v>5</v>
      </c>
    </row>
    <row r="27" spans="1:18" ht="15" customHeight="1">
      <c r="A27" s="200"/>
      <c r="B27" s="348" t="s">
        <v>328</v>
      </c>
      <c r="C27" s="182"/>
      <c r="D27" s="46"/>
      <c r="E27" s="170"/>
      <c r="F27" s="18"/>
      <c r="G27" s="18"/>
      <c r="H27" s="18"/>
      <c r="I27" s="167"/>
      <c r="J27" s="18"/>
      <c r="K27" s="18"/>
      <c r="L27" s="18"/>
      <c r="M27" s="217"/>
      <c r="N27" s="218"/>
      <c r="O27" s="158"/>
      <c r="P27" s="219"/>
      <c r="Q27" s="25"/>
      <c r="R27"/>
    </row>
    <row r="28" spans="1:18" ht="15" customHeight="1">
      <c r="A28" s="200">
        <v>1</v>
      </c>
      <c r="B28" s="349" t="s">
        <v>117</v>
      </c>
      <c r="C28" s="350" t="s">
        <v>118</v>
      </c>
      <c r="D28" s="75" t="s">
        <v>105</v>
      </c>
      <c r="E28" s="169">
        <v>79</v>
      </c>
      <c r="F28" s="18">
        <v>103</v>
      </c>
      <c r="G28" s="18">
        <v>107</v>
      </c>
      <c r="H28" s="18">
        <v>109</v>
      </c>
      <c r="I28" s="167">
        <f>MAX(F28:H28)</f>
        <v>109</v>
      </c>
      <c r="J28" s="18">
        <v>125</v>
      </c>
      <c r="K28" s="18" t="s">
        <v>294</v>
      </c>
      <c r="L28" s="18" t="s">
        <v>295</v>
      </c>
      <c r="M28" s="217">
        <f>MAX(J28:L28)</f>
        <v>125</v>
      </c>
      <c r="N28" s="218">
        <f>SUM(I28,M28)</f>
        <v>234</v>
      </c>
      <c r="O28" s="158"/>
      <c r="P28" s="219">
        <f>IF(ISERROR(N28*10^(0.75194503*(LOG10(E28/175.508))^2)),"",N28*10^(0.75194503*(LOG10(E28/175.508))^2))</f>
        <v>288.1274178847637</v>
      </c>
      <c r="Q28" s="25" t="s">
        <v>112</v>
      </c>
      <c r="R28" s="6">
        <v>1</v>
      </c>
    </row>
    <row r="29" spans="1:18" ht="15" customHeight="1">
      <c r="A29" s="200">
        <v>2</v>
      </c>
      <c r="B29" s="216" t="s">
        <v>199</v>
      </c>
      <c r="C29" s="19" t="s">
        <v>168</v>
      </c>
      <c r="D29" s="46" t="s">
        <v>49</v>
      </c>
      <c r="E29" s="179">
        <v>86</v>
      </c>
      <c r="F29" s="18">
        <v>105</v>
      </c>
      <c r="G29" s="18">
        <v>111</v>
      </c>
      <c r="H29" s="18" t="s">
        <v>291</v>
      </c>
      <c r="I29" s="167">
        <f>MAX(F29:H29)</f>
        <v>111</v>
      </c>
      <c r="J29" s="18">
        <v>125</v>
      </c>
      <c r="K29" s="18">
        <v>131</v>
      </c>
      <c r="L29" s="18" t="s">
        <v>327</v>
      </c>
      <c r="M29" s="217">
        <f>MAX(J29:L29)</f>
        <v>131</v>
      </c>
      <c r="N29" s="218">
        <f>SUM(I29,M29)</f>
        <v>242</v>
      </c>
      <c r="O29" s="158"/>
      <c r="P29" s="219">
        <f>IF(ISERROR(N29*10^(0.75194503*(LOG10(E29/175.508))^2)),"",N29*10^(0.75194503*(LOG10(E29/175.508))^2))</f>
        <v>285.74810408162807</v>
      </c>
      <c r="Q29" s="25" t="s">
        <v>50</v>
      </c>
      <c r="R29" s="6">
        <v>2</v>
      </c>
    </row>
    <row r="30" spans="1:18" ht="15" customHeight="1">
      <c r="A30" s="346">
        <v>3</v>
      </c>
      <c r="B30" s="23" t="s">
        <v>167</v>
      </c>
      <c r="C30" s="19" t="s">
        <v>168</v>
      </c>
      <c r="D30" s="54" t="s">
        <v>49</v>
      </c>
      <c r="E30" s="178">
        <v>77</v>
      </c>
      <c r="F30" s="39">
        <v>95</v>
      </c>
      <c r="G30" s="39" t="s">
        <v>259</v>
      </c>
      <c r="H30" s="39">
        <v>100</v>
      </c>
      <c r="I30" s="167">
        <f>MAX(F30:H30)</f>
        <v>100</v>
      </c>
      <c r="J30" s="18">
        <v>120</v>
      </c>
      <c r="K30" s="18">
        <v>125</v>
      </c>
      <c r="L30" s="18" t="s">
        <v>294</v>
      </c>
      <c r="M30" s="217">
        <f>MAX(J30:L30)</f>
        <v>125</v>
      </c>
      <c r="N30" s="218">
        <f>SUM(I30,M30)</f>
        <v>225</v>
      </c>
      <c r="O30" s="158"/>
      <c r="P30" s="219">
        <f>IF(ISERROR(N30*10^(0.75194503*(LOG10(E30/175.508))^2)),"",N30*10^(0.75194503*(LOG10(E30/175.508))^2))</f>
        <v>280.83451643159043</v>
      </c>
      <c r="Q30" s="25" t="s">
        <v>50</v>
      </c>
      <c r="R30" s="6">
        <v>3</v>
      </c>
    </row>
    <row r="31" spans="1:18" ht="15" customHeight="1">
      <c r="A31" s="200">
        <v>4</v>
      </c>
      <c r="B31" s="216" t="s">
        <v>212</v>
      </c>
      <c r="C31" s="19" t="s">
        <v>131</v>
      </c>
      <c r="D31" s="46" t="s">
        <v>30</v>
      </c>
      <c r="E31" s="179">
        <v>87</v>
      </c>
      <c r="F31" s="18">
        <v>95</v>
      </c>
      <c r="G31" s="18">
        <v>100</v>
      </c>
      <c r="H31" s="18">
        <v>103</v>
      </c>
      <c r="I31" s="167">
        <f>MAX(F31:H31)</f>
        <v>103</v>
      </c>
      <c r="J31" s="18">
        <v>120</v>
      </c>
      <c r="K31" s="18">
        <v>126</v>
      </c>
      <c r="L31" s="18">
        <v>132</v>
      </c>
      <c r="M31" s="217">
        <f>MAX(J31:L31)</f>
        <v>132</v>
      </c>
      <c r="N31" s="218">
        <f>SUM(I31,M31)</f>
        <v>235</v>
      </c>
      <c r="O31" s="158"/>
      <c r="P31" s="219">
        <f>IF(ISERROR(N31*10^(0.75194503*(LOG10(E31/175.508))^2)),"",N31*10^(0.75194503*(LOG10(E31/175.508))^2))</f>
        <v>276.0041445756684</v>
      </c>
      <c r="Q31" s="25" t="s">
        <v>229</v>
      </c>
      <c r="R31" s="6">
        <v>4</v>
      </c>
    </row>
    <row r="32" spans="1:18" ht="15" customHeight="1">
      <c r="A32" s="347">
        <v>5</v>
      </c>
      <c r="B32" s="175" t="s">
        <v>124</v>
      </c>
      <c r="C32" s="351" t="s">
        <v>322</v>
      </c>
      <c r="D32" s="46" t="s">
        <v>122</v>
      </c>
      <c r="E32" s="169">
        <v>72</v>
      </c>
      <c r="F32" s="18">
        <v>90</v>
      </c>
      <c r="G32" s="18" t="s">
        <v>286</v>
      </c>
      <c r="H32" s="18" t="s">
        <v>259</v>
      </c>
      <c r="I32" s="167">
        <f>MAX(F32:H32)</f>
        <v>90</v>
      </c>
      <c r="J32" s="18">
        <v>115</v>
      </c>
      <c r="K32" s="18">
        <v>122</v>
      </c>
      <c r="L32" s="18" t="s">
        <v>294</v>
      </c>
      <c r="M32" s="217">
        <f>MAX(J32:L32)</f>
        <v>122</v>
      </c>
      <c r="N32" s="218">
        <f>SUM(I32,M32)</f>
        <v>212</v>
      </c>
      <c r="O32" s="158"/>
      <c r="P32" s="219">
        <f>IF(ISERROR(N32*10^(0.75194503*(LOG10(E32/175.508))^2)),"",N32*10^(0.75194503*(LOG10(E32/175.508))^2))</f>
        <v>274.7471586635842</v>
      </c>
      <c r="Q32" s="370" t="s">
        <v>120</v>
      </c>
      <c r="R32" s="282">
        <v>5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1:F12 H11:H12 F10:H10 F27:H32 J27:L32 F19:H25 J19:L25 F13:H17 J10:L17">
    <cfRule type="cellIs" priority="6" dxfId="0" operator="greaterThan" stopIfTrue="1">
      <formula>"n"</formula>
    </cfRule>
  </conditionalFormatting>
  <conditionalFormatting sqref="J9:L9 F9:H9">
    <cfRule type="cellIs" priority="5" dxfId="0" operator="greaterThan" stopIfTrue="1">
      <formula>"n"</formula>
    </cfRule>
  </conditionalFormatting>
  <dataValidations count="1">
    <dataValidation type="whole" allowBlank="1" sqref="F14:H14 G10 F11:F12 H11:H12 F27:H31">
      <formula1>0</formula1>
      <formula2>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12">
    <tabColor rgb="FFFF0000"/>
    <pageSetUpPr fitToPage="1"/>
  </sheetPr>
  <dimension ref="A1:R51"/>
  <sheetViews>
    <sheetView zoomScale="90" zoomScaleNormal="90" zoomScalePageLayoutView="0" workbookViewId="0" topLeftCell="A25">
      <selection activeCell="T33" sqref="T33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309" t="s">
        <v>16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"/>
    </row>
    <row r="2" spans="1:18" ht="27" customHeight="1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"/>
    </row>
    <row r="3" spans="1:18" ht="18" customHeight="1">
      <c r="A3" s="313" t="s"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1"/>
    </row>
    <row r="4" ht="16.5" customHeight="1"/>
    <row r="5" spans="1:18" ht="19.5" customHeight="1">
      <c r="A5" s="314" t="s">
        <v>17</v>
      </c>
      <c r="B5" s="314"/>
      <c r="C5" s="314"/>
      <c r="D5" s="16"/>
      <c r="E5" s="71"/>
      <c r="F5" s="314" t="s">
        <v>2</v>
      </c>
      <c r="G5" s="314"/>
      <c r="H5" s="314"/>
      <c r="I5" s="10"/>
      <c r="J5" s="315" t="s">
        <v>337</v>
      </c>
      <c r="K5" s="315"/>
      <c r="L5" s="315"/>
      <c r="M5" s="10"/>
      <c r="N5" s="10"/>
      <c r="O5" s="10"/>
      <c r="P5" s="11" t="s">
        <v>338</v>
      </c>
      <c r="R5" s="14"/>
    </row>
    <row r="6" spans="1:18" ht="22.5" customHeight="1">
      <c r="A6" s="324" t="s">
        <v>1</v>
      </c>
      <c r="B6" s="324"/>
      <c r="C6" s="324"/>
      <c r="D6" s="72"/>
      <c r="E6" s="73"/>
      <c r="F6" s="325" t="s">
        <v>2</v>
      </c>
      <c r="G6" s="325"/>
      <c r="H6" s="325"/>
      <c r="I6" s="10"/>
      <c r="J6" s="326" t="s">
        <v>3</v>
      </c>
      <c r="K6" s="326"/>
      <c r="L6" s="327"/>
      <c r="M6" s="2"/>
      <c r="N6" s="10"/>
      <c r="O6" s="10"/>
      <c r="P6" s="12" t="s">
        <v>4</v>
      </c>
      <c r="R6" s="15"/>
    </row>
    <row r="7" spans="1:18" ht="15" customHeight="1">
      <c r="A7" s="328" t="s">
        <v>5</v>
      </c>
      <c r="B7" s="329" t="s">
        <v>6</v>
      </c>
      <c r="C7" s="328" t="s">
        <v>7</v>
      </c>
      <c r="D7" s="303" t="s">
        <v>2</v>
      </c>
      <c r="E7" s="305" t="s">
        <v>8</v>
      </c>
      <c r="F7" s="306" t="s">
        <v>9</v>
      </c>
      <c r="G7" s="307"/>
      <c r="H7" s="307"/>
      <c r="I7" s="308"/>
      <c r="J7" s="306" t="s">
        <v>10</v>
      </c>
      <c r="K7" s="307"/>
      <c r="L7" s="307"/>
      <c r="M7" s="308"/>
      <c r="N7" s="317" t="s">
        <v>11</v>
      </c>
      <c r="O7" s="318" t="s">
        <v>12</v>
      </c>
      <c r="P7" s="320" t="s">
        <v>13</v>
      </c>
      <c r="Q7" s="322" t="s">
        <v>14</v>
      </c>
      <c r="R7"/>
    </row>
    <row r="8" spans="1:17" s="3" customFormat="1" ht="15" customHeight="1">
      <c r="A8" s="328"/>
      <c r="B8" s="329"/>
      <c r="C8" s="328"/>
      <c r="D8" s="304"/>
      <c r="E8" s="305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317"/>
      <c r="O8" s="319"/>
      <c r="P8" s="321"/>
      <c r="Q8" s="323"/>
    </row>
    <row r="9" spans="1:18" ht="15" customHeight="1">
      <c r="A9" s="81">
        <v>1</v>
      </c>
      <c r="B9" s="204" t="s">
        <v>35</v>
      </c>
      <c r="C9" s="205"/>
      <c r="D9" s="206"/>
      <c r="E9" s="236"/>
      <c r="F9" s="164"/>
      <c r="G9" s="165"/>
      <c r="H9" s="165"/>
      <c r="I9" s="166">
        <f aca="true" t="shared" si="0" ref="I9:I43">MAX(F9:H9)</f>
        <v>0</v>
      </c>
      <c r="J9" s="163"/>
      <c r="K9" s="210"/>
      <c r="L9" s="210"/>
      <c r="M9" s="211">
        <f aca="true" t="shared" si="1" ref="M9:M43">MAX(J9:L9)</f>
        <v>0</v>
      </c>
      <c r="N9" s="212">
        <f>SUM(I9,M9)</f>
        <v>0</v>
      </c>
      <c r="O9" s="213"/>
      <c r="P9" s="214">
        <f aca="true" t="shared" si="2" ref="P9:P25">IF(ISERROR(N9*10^(0.783497476*(LOG10(E9/153.655))^2)),"",N9*10^(0.783497476*(LOG10(E9/153.655))^2))</f>
      </c>
      <c r="Q9" s="237"/>
      <c r="R9"/>
    </row>
    <row r="10" spans="1:18" ht="15" customHeight="1">
      <c r="A10" s="200">
        <v>2</v>
      </c>
      <c r="B10" s="174" t="s">
        <v>84</v>
      </c>
      <c r="C10" s="174" t="s">
        <v>321</v>
      </c>
      <c r="D10" s="174" t="s">
        <v>73</v>
      </c>
      <c r="E10" s="170">
        <v>36</v>
      </c>
      <c r="F10" s="18">
        <v>25</v>
      </c>
      <c r="G10" s="18">
        <v>27</v>
      </c>
      <c r="H10" s="18">
        <v>30</v>
      </c>
      <c r="I10" s="166">
        <f t="shared" si="0"/>
        <v>30</v>
      </c>
      <c r="J10" s="18">
        <v>34</v>
      </c>
      <c r="K10" s="18">
        <v>37</v>
      </c>
      <c r="L10" s="18">
        <v>39</v>
      </c>
      <c r="M10" s="217">
        <f t="shared" si="1"/>
        <v>39</v>
      </c>
      <c r="N10" s="218">
        <f aca="true" t="shared" si="3" ref="N10:N41">SUM(I10,M10)</f>
        <v>69</v>
      </c>
      <c r="O10" s="158"/>
      <c r="P10" s="219">
        <f t="shared" si="2"/>
        <v>141.27338713506677</v>
      </c>
      <c r="Q10" s="59" t="s">
        <v>74</v>
      </c>
      <c r="R10" s="296">
        <v>2</v>
      </c>
    </row>
    <row r="11" spans="1:18" ht="15" customHeight="1">
      <c r="A11" s="200"/>
      <c r="B11" s="175" t="s">
        <v>129</v>
      </c>
      <c r="C11" s="174" t="s">
        <v>130</v>
      </c>
      <c r="D11" s="174" t="s">
        <v>52</v>
      </c>
      <c r="E11" s="170">
        <v>42</v>
      </c>
      <c r="F11" s="18">
        <v>15</v>
      </c>
      <c r="G11" s="18">
        <v>17</v>
      </c>
      <c r="H11" s="18">
        <v>18</v>
      </c>
      <c r="I11" s="166">
        <f t="shared" si="0"/>
        <v>18</v>
      </c>
      <c r="J11" s="18">
        <v>25</v>
      </c>
      <c r="K11" s="18" t="s">
        <v>252</v>
      </c>
      <c r="L11" s="18">
        <v>27</v>
      </c>
      <c r="M11" s="217">
        <f t="shared" si="1"/>
        <v>27</v>
      </c>
      <c r="N11" s="218">
        <f t="shared" si="3"/>
        <v>45</v>
      </c>
      <c r="O11" s="158"/>
      <c r="P11" s="219">
        <f t="shared" si="2"/>
        <v>79.76628612544323</v>
      </c>
      <c r="Q11" s="59" t="s">
        <v>126</v>
      </c>
      <c r="R11" s="301">
        <v>3</v>
      </c>
    </row>
    <row r="12" spans="1:18" ht="15" customHeight="1">
      <c r="A12" s="200"/>
      <c r="B12" s="175" t="s">
        <v>85</v>
      </c>
      <c r="C12" s="177" t="s">
        <v>86</v>
      </c>
      <c r="D12" s="48" t="s">
        <v>87</v>
      </c>
      <c r="E12" s="170">
        <v>45</v>
      </c>
      <c r="F12" s="18">
        <v>34</v>
      </c>
      <c r="G12" s="18">
        <v>36</v>
      </c>
      <c r="H12" s="18">
        <v>38</v>
      </c>
      <c r="I12" s="166">
        <f t="shared" si="0"/>
        <v>38</v>
      </c>
      <c r="J12" s="18" t="s">
        <v>242</v>
      </c>
      <c r="K12" s="18" t="s">
        <v>273</v>
      </c>
      <c r="L12" s="18">
        <v>47</v>
      </c>
      <c r="M12" s="217">
        <f t="shared" si="1"/>
        <v>47</v>
      </c>
      <c r="N12" s="218">
        <f t="shared" si="3"/>
        <v>85</v>
      </c>
      <c r="O12" s="158"/>
      <c r="P12" s="219">
        <f t="shared" si="2"/>
        <v>141.99764450174695</v>
      </c>
      <c r="Q12" s="59" t="s">
        <v>88</v>
      </c>
      <c r="R12" s="286">
        <v>1</v>
      </c>
    </row>
    <row r="13" spans="1:18" ht="15" customHeight="1">
      <c r="A13" s="201">
        <v>3</v>
      </c>
      <c r="B13" s="250" t="s">
        <v>102</v>
      </c>
      <c r="C13" s="251" t="s">
        <v>92</v>
      </c>
      <c r="D13" s="48" t="s">
        <v>87</v>
      </c>
      <c r="E13" s="169">
        <v>27</v>
      </c>
      <c r="F13" s="18">
        <v>15</v>
      </c>
      <c r="G13" s="18" t="s">
        <v>265</v>
      </c>
      <c r="H13" s="18" t="s">
        <v>265</v>
      </c>
      <c r="I13" s="166">
        <f t="shared" si="0"/>
        <v>15</v>
      </c>
      <c r="J13" s="18">
        <v>17</v>
      </c>
      <c r="K13" s="18">
        <v>19</v>
      </c>
      <c r="L13" s="18">
        <v>20</v>
      </c>
      <c r="M13" s="217">
        <f t="shared" si="1"/>
        <v>20</v>
      </c>
      <c r="N13" s="218">
        <f t="shared" si="3"/>
        <v>35</v>
      </c>
      <c r="O13" s="158"/>
      <c r="P13" s="219">
        <f t="shared" si="2"/>
        <v>97.92591623428385</v>
      </c>
      <c r="Q13" s="59" t="s">
        <v>88</v>
      </c>
      <c r="R13"/>
    </row>
    <row r="14" spans="1:18" ht="15" customHeight="1">
      <c r="A14" s="200">
        <v>4</v>
      </c>
      <c r="B14" s="86" t="s">
        <v>36</v>
      </c>
      <c r="C14" s="34"/>
      <c r="D14" s="46"/>
      <c r="E14" s="170"/>
      <c r="F14" s="18"/>
      <c r="G14" s="18"/>
      <c r="H14" s="18"/>
      <c r="I14" s="166">
        <f t="shared" si="0"/>
        <v>0</v>
      </c>
      <c r="J14" s="18"/>
      <c r="K14" s="18"/>
      <c r="L14" s="18"/>
      <c r="M14" s="217">
        <f t="shared" si="1"/>
        <v>0</v>
      </c>
      <c r="N14" s="218">
        <f t="shared" si="3"/>
        <v>0</v>
      </c>
      <c r="O14" s="158"/>
      <c r="P14" s="219">
        <f t="shared" si="2"/>
      </c>
      <c r="Q14" s="47"/>
      <c r="R14"/>
    </row>
    <row r="15" spans="1:17" ht="15" customHeight="1">
      <c r="A15" s="200">
        <v>5</v>
      </c>
      <c r="B15" s="173" t="s">
        <v>71</v>
      </c>
      <c r="C15" s="173" t="s">
        <v>72</v>
      </c>
      <c r="D15" s="48" t="s">
        <v>65</v>
      </c>
      <c r="E15" s="173">
        <v>48.2</v>
      </c>
      <c r="F15" s="18" t="s">
        <v>266</v>
      </c>
      <c r="G15" s="18" t="s">
        <v>257</v>
      </c>
      <c r="H15" s="18">
        <v>20</v>
      </c>
      <c r="I15" s="166">
        <f t="shared" si="0"/>
        <v>20</v>
      </c>
      <c r="J15" s="18">
        <v>23</v>
      </c>
      <c r="K15" s="18">
        <v>26</v>
      </c>
      <c r="L15" s="18" t="s">
        <v>270</v>
      </c>
      <c r="M15" s="217">
        <f t="shared" si="1"/>
        <v>26</v>
      </c>
      <c r="N15" s="218">
        <f t="shared" si="3"/>
        <v>46</v>
      </c>
      <c r="O15" s="158"/>
      <c r="P15" s="219">
        <f t="shared" si="2"/>
        <v>72.67478747473322</v>
      </c>
      <c r="Q15" s="25" t="s">
        <v>66</v>
      </c>
    </row>
    <row r="16" spans="1:18" ht="15" customHeight="1">
      <c r="A16" s="200"/>
      <c r="B16" s="125" t="s">
        <v>191</v>
      </c>
      <c r="C16" s="126" t="s">
        <v>192</v>
      </c>
      <c r="D16" s="127" t="s">
        <v>179</v>
      </c>
      <c r="E16" s="252">
        <v>48.1</v>
      </c>
      <c r="F16" s="153">
        <v>34</v>
      </c>
      <c r="G16" s="153">
        <v>35</v>
      </c>
      <c r="H16" s="153" t="s">
        <v>244</v>
      </c>
      <c r="I16" s="166">
        <f t="shared" si="0"/>
        <v>35</v>
      </c>
      <c r="J16" s="153" t="s">
        <v>241</v>
      </c>
      <c r="K16" s="153">
        <v>44</v>
      </c>
      <c r="L16" s="153" t="s">
        <v>273</v>
      </c>
      <c r="M16" s="217">
        <f t="shared" si="1"/>
        <v>44</v>
      </c>
      <c r="N16" s="218">
        <f t="shared" si="3"/>
        <v>79</v>
      </c>
      <c r="O16" s="158"/>
      <c r="P16" s="219">
        <f t="shared" si="2"/>
        <v>125.015913482647</v>
      </c>
      <c r="Q16" s="152" t="s">
        <v>180</v>
      </c>
      <c r="R16" s="295">
        <v>2</v>
      </c>
    </row>
    <row r="17" spans="1:18" ht="15" customHeight="1">
      <c r="A17" s="200"/>
      <c r="B17" s="125" t="s">
        <v>215</v>
      </c>
      <c r="C17" s="126" t="s">
        <v>216</v>
      </c>
      <c r="D17" s="127" t="s">
        <v>30</v>
      </c>
      <c r="E17" s="252">
        <v>46</v>
      </c>
      <c r="F17" s="153">
        <v>32</v>
      </c>
      <c r="G17" s="153" t="s">
        <v>268</v>
      </c>
      <c r="H17" s="153">
        <v>35</v>
      </c>
      <c r="I17" s="166">
        <f t="shared" si="0"/>
        <v>35</v>
      </c>
      <c r="J17" s="153">
        <v>44</v>
      </c>
      <c r="K17" s="153">
        <v>46</v>
      </c>
      <c r="L17" s="153">
        <v>47</v>
      </c>
      <c r="M17" s="217">
        <f t="shared" si="1"/>
        <v>47</v>
      </c>
      <c r="N17" s="218">
        <f t="shared" si="3"/>
        <v>82</v>
      </c>
      <c r="O17" s="158"/>
      <c r="P17" s="219">
        <f t="shared" si="2"/>
        <v>134.51481739964416</v>
      </c>
      <c r="Q17" s="152" t="s">
        <v>267</v>
      </c>
      <c r="R17" s="287">
        <v>1</v>
      </c>
    </row>
    <row r="18" spans="1:17" ht="15" customHeight="1">
      <c r="A18" s="200"/>
      <c r="B18" s="173" t="s">
        <v>103</v>
      </c>
      <c r="C18" s="173" t="s">
        <v>104</v>
      </c>
      <c r="D18" s="48" t="s">
        <v>105</v>
      </c>
      <c r="E18" s="173">
        <v>48</v>
      </c>
      <c r="F18" s="18">
        <v>28</v>
      </c>
      <c r="G18" s="18">
        <v>32</v>
      </c>
      <c r="H18" s="18" t="s">
        <v>237</v>
      </c>
      <c r="I18" s="166">
        <f t="shared" si="0"/>
        <v>32</v>
      </c>
      <c r="J18" s="18">
        <v>34</v>
      </c>
      <c r="K18" s="18">
        <v>39</v>
      </c>
      <c r="L18" s="18" t="s">
        <v>239</v>
      </c>
      <c r="M18" s="217">
        <f t="shared" si="1"/>
        <v>39</v>
      </c>
      <c r="N18" s="218">
        <f t="shared" si="3"/>
        <v>71</v>
      </c>
      <c r="O18" s="158"/>
      <c r="P18" s="219">
        <f t="shared" si="2"/>
        <v>112.54121142652197</v>
      </c>
      <c r="Q18" s="25" t="s">
        <v>107</v>
      </c>
    </row>
    <row r="19" spans="1:17" ht="15" customHeight="1">
      <c r="A19" s="200"/>
      <c r="B19" s="173" t="s">
        <v>89</v>
      </c>
      <c r="C19" s="173" t="s">
        <v>90</v>
      </c>
      <c r="D19" s="48" t="s">
        <v>87</v>
      </c>
      <c r="E19" s="173">
        <v>48.2</v>
      </c>
      <c r="F19" s="18">
        <v>27</v>
      </c>
      <c r="G19" s="18">
        <v>29</v>
      </c>
      <c r="H19" s="18">
        <v>31</v>
      </c>
      <c r="I19" s="166">
        <f t="shared" si="0"/>
        <v>31</v>
      </c>
      <c r="J19" s="4" t="s">
        <v>268</v>
      </c>
      <c r="K19" s="18">
        <v>37</v>
      </c>
      <c r="L19" s="18" t="s">
        <v>239</v>
      </c>
      <c r="M19" s="217">
        <f t="shared" si="1"/>
        <v>37</v>
      </c>
      <c r="N19" s="218">
        <f t="shared" si="3"/>
        <v>68</v>
      </c>
      <c r="O19" s="158"/>
      <c r="P19" s="219">
        <f t="shared" si="2"/>
        <v>107.43229452786649</v>
      </c>
      <c r="Q19" s="25" t="s">
        <v>88</v>
      </c>
    </row>
    <row r="20" spans="1:18" ht="15" customHeight="1">
      <c r="A20" s="201">
        <v>6</v>
      </c>
      <c r="B20" s="174" t="s">
        <v>79</v>
      </c>
      <c r="C20" s="174" t="s">
        <v>80</v>
      </c>
      <c r="D20" s="174" t="s">
        <v>73</v>
      </c>
      <c r="E20" s="169">
        <v>49</v>
      </c>
      <c r="F20" s="18">
        <v>26</v>
      </c>
      <c r="G20" s="18">
        <v>29</v>
      </c>
      <c r="H20" s="18" t="s">
        <v>236</v>
      </c>
      <c r="I20" s="166">
        <f t="shared" si="0"/>
        <v>29</v>
      </c>
      <c r="J20" s="18">
        <v>38</v>
      </c>
      <c r="K20" s="18">
        <v>41</v>
      </c>
      <c r="L20" s="18">
        <v>43</v>
      </c>
      <c r="M20" s="217">
        <f>MAX(J20:L20)</f>
        <v>43</v>
      </c>
      <c r="N20" s="218">
        <f t="shared" si="3"/>
        <v>72</v>
      </c>
      <c r="O20" s="158"/>
      <c r="P20" s="219">
        <f t="shared" si="2"/>
        <v>112.2943789558393</v>
      </c>
      <c r="Q20" s="174" t="s">
        <v>74</v>
      </c>
      <c r="R20" s="300">
        <v>3</v>
      </c>
    </row>
    <row r="21" spans="1:17" ht="15" customHeight="1">
      <c r="A21" s="200">
        <v>7</v>
      </c>
      <c r="B21" s="86" t="s">
        <v>34</v>
      </c>
      <c r="C21" s="43"/>
      <c r="D21" s="46"/>
      <c r="E21" s="169"/>
      <c r="F21" s="18"/>
      <c r="G21" s="18"/>
      <c r="H21" s="18"/>
      <c r="I21" s="166">
        <f t="shared" si="0"/>
        <v>0</v>
      </c>
      <c r="J21" s="18"/>
      <c r="K21" s="18"/>
      <c r="L21" s="18"/>
      <c r="M21" s="217">
        <f t="shared" si="1"/>
        <v>0</v>
      </c>
      <c r="N21" s="218">
        <f t="shared" si="3"/>
        <v>0</v>
      </c>
      <c r="O21" s="158"/>
      <c r="P21" s="219">
        <f t="shared" si="2"/>
      </c>
      <c r="Q21" s="59" t="s">
        <v>107</v>
      </c>
    </row>
    <row r="22" spans="1:17" ht="15" customHeight="1">
      <c r="A22" s="200">
        <v>8</v>
      </c>
      <c r="B22" s="30" t="s">
        <v>106</v>
      </c>
      <c r="C22" s="34" t="s">
        <v>108</v>
      </c>
      <c r="D22" s="46" t="s">
        <v>105</v>
      </c>
      <c r="E22" s="170">
        <v>55</v>
      </c>
      <c r="F22" s="18">
        <v>15</v>
      </c>
      <c r="G22" s="18">
        <v>18</v>
      </c>
      <c r="H22" s="18">
        <v>20</v>
      </c>
      <c r="I22" s="166">
        <f t="shared" si="0"/>
        <v>20</v>
      </c>
      <c r="J22" s="18">
        <v>20</v>
      </c>
      <c r="K22" s="18">
        <v>23</v>
      </c>
      <c r="L22" s="18">
        <v>26</v>
      </c>
      <c r="M22" s="217">
        <f t="shared" si="1"/>
        <v>26</v>
      </c>
      <c r="N22" s="218">
        <f t="shared" si="3"/>
        <v>46</v>
      </c>
      <c r="O22" s="158"/>
      <c r="P22" s="219">
        <f t="shared" si="2"/>
        <v>65.87742894303615</v>
      </c>
      <c r="Q22" s="31"/>
    </row>
    <row r="23" spans="1:18" ht="15" customHeight="1">
      <c r="A23" s="200"/>
      <c r="B23" s="125" t="s">
        <v>193</v>
      </c>
      <c r="C23" s="126" t="s">
        <v>194</v>
      </c>
      <c r="D23" s="127" t="s">
        <v>179</v>
      </c>
      <c r="E23" s="220">
        <v>55</v>
      </c>
      <c r="F23" s="153" t="s">
        <v>269</v>
      </c>
      <c r="G23" s="153">
        <v>38</v>
      </c>
      <c r="H23" s="153">
        <v>40</v>
      </c>
      <c r="I23" s="166">
        <f t="shared" si="0"/>
        <v>40</v>
      </c>
      <c r="J23" s="153">
        <v>53</v>
      </c>
      <c r="K23" s="153">
        <v>56</v>
      </c>
      <c r="L23" s="153" t="s">
        <v>274</v>
      </c>
      <c r="M23" s="217">
        <f t="shared" si="1"/>
        <v>56</v>
      </c>
      <c r="N23" s="218">
        <f t="shared" si="3"/>
        <v>96</v>
      </c>
      <c r="O23" s="158"/>
      <c r="P23" s="219">
        <f t="shared" si="2"/>
        <v>137.48332996807545</v>
      </c>
      <c r="Q23" s="157" t="s">
        <v>180</v>
      </c>
      <c r="R23" s="287">
        <v>1</v>
      </c>
    </row>
    <row r="24" spans="1:18" ht="15" customHeight="1">
      <c r="A24" s="200">
        <v>9</v>
      </c>
      <c r="B24" s="33" t="s">
        <v>133</v>
      </c>
      <c r="C24" s="44" t="s">
        <v>134</v>
      </c>
      <c r="D24" s="75" t="s">
        <v>135</v>
      </c>
      <c r="E24" s="169">
        <v>55</v>
      </c>
      <c r="F24" s="18">
        <v>32</v>
      </c>
      <c r="G24" s="18">
        <v>35</v>
      </c>
      <c r="H24" s="18">
        <v>37</v>
      </c>
      <c r="I24" s="166">
        <f t="shared" si="0"/>
        <v>37</v>
      </c>
      <c r="J24" s="18">
        <v>42</v>
      </c>
      <c r="K24" s="18">
        <v>45</v>
      </c>
      <c r="L24" s="18" t="s">
        <v>273</v>
      </c>
      <c r="M24" s="217">
        <f t="shared" si="1"/>
        <v>45</v>
      </c>
      <c r="N24" s="218">
        <f t="shared" si="3"/>
        <v>82</v>
      </c>
      <c r="O24" s="158"/>
      <c r="P24" s="219">
        <f t="shared" si="2"/>
        <v>117.43367768106445</v>
      </c>
      <c r="Q24" s="59" t="s">
        <v>136</v>
      </c>
      <c r="R24" s="295">
        <v>2</v>
      </c>
    </row>
    <row r="25" spans="1:18" ht="15" customHeight="1">
      <c r="A25" s="203">
        <v>10</v>
      </c>
      <c r="B25" s="30" t="s">
        <v>165</v>
      </c>
      <c r="C25" s="34" t="s">
        <v>166</v>
      </c>
      <c r="D25" s="46" t="s">
        <v>53</v>
      </c>
      <c r="E25" s="169">
        <v>51</v>
      </c>
      <c r="F25" s="18">
        <v>28</v>
      </c>
      <c r="G25" s="18" t="s">
        <v>236</v>
      </c>
      <c r="H25" s="18">
        <v>31</v>
      </c>
      <c r="I25" s="166">
        <f t="shared" si="0"/>
        <v>31</v>
      </c>
      <c r="J25" s="18">
        <v>38</v>
      </c>
      <c r="K25" s="18" t="s">
        <v>271</v>
      </c>
      <c r="L25" s="18" t="s">
        <v>272</v>
      </c>
      <c r="M25" s="217">
        <f t="shared" si="1"/>
        <v>38</v>
      </c>
      <c r="N25" s="218">
        <f t="shared" si="3"/>
        <v>69</v>
      </c>
      <c r="O25" s="158"/>
      <c r="P25" s="219">
        <f t="shared" si="2"/>
        <v>104.37534219598972</v>
      </c>
      <c r="Q25" s="59" t="s">
        <v>143</v>
      </c>
      <c r="R25" s="300">
        <v>3</v>
      </c>
    </row>
    <row r="26" spans="1:18" s="267" customFormat="1" ht="15" customHeight="1">
      <c r="A26" s="253">
        <v>11</v>
      </c>
      <c r="B26" s="254" t="s">
        <v>37</v>
      </c>
      <c r="C26" s="255"/>
      <c r="D26" s="256"/>
      <c r="E26" s="257"/>
      <c r="F26" s="258"/>
      <c r="G26" s="258"/>
      <c r="H26" s="258"/>
      <c r="I26" s="259">
        <f t="shared" si="0"/>
        <v>0</v>
      </c>
      <c r="J26" s="260"/>
      <c r="K26" s="260"/>
      <c r="L26" s="260"/>
      <c r="M26" s="261">
        <f t="shared" si="1"/>
        <v>0</v>
      </c>
      <c r="N26" s="262">
        <f t="shared" si="3"/>
        <v>0</v>
      </c>
      <c r="O26" s="263"/>
      <c r="P26" s="264">
        <f aca="true" t="shared" si="4" ref="P26:P43">IF(ISERROR(N26*10^(0.783497476*(LOG10(E26/153.655))^2)),"",N26*10^(0.783497476*(LOG10(E26/153.655))^2))</f>
      </c>
      <c r="Q26" s="265"/>
      <c r="R26" s="266"/>
    </row>
    <row r="27" spans="1:18" ht="15" customHeight="1">
      <c r="A27" s="202"/>
      <c r="B27" s="23" t="s">
        <v>91</v>
      </c>
      <c r="C27" s="19" t="s">
        <v>86</v>
      </c>
      <c r="D27" s="54" t="s">
        <v>87</v>
      </c>
      <c r="E27" s="178">
        <v>57</v>
      </c>
      <c r="F27" s="39" t="s">
        <v>277</v>
      </c>
      <c r="G27" s="39">
        <v>40</v>
      </c>
      <c r="H27" s="39" t="s">
        <v>237</v>
      </c>
      <c r="I27" s="167">
        <f t="shared" si="0"/>
        <v>40</v>
      </c>
      <c r="J27" s="18">
        <v>53</v>
      </c>
      <c r="K27" s="18">
        <v>56</v>
      </c>
      <c r="L27" s="18">
        <v>58</v>
      </c>
      <c r="M27" s="217">
        <f t="shared" si="1"/>
        <v>58</v>
      </c>
      <c r="N27" s="218">
        <f t="shared" si="3"/>
        <v>98</v>
      </c>
      <c r="O27" s="158"/>
      <c r="P27" s="219">
        <f t="shared" si="4"/>
        <v>136.94551216124614</v>
      </c>
      <c r="Q27" s="59" t="s">
        <v>88</v>
      </c>
      <c r="R27" s="295">
        <v>2</v>
      </c>
    </row>
    <row r="28" spans="1:18" ht="15" customHeight="1">
      <c r="A28" s="200"/>
      <c r="B28" s="250" t="s">
        <v>149</v>
      </c>
      <c r="C28" s="251" t="s">
        <v>150</v>
      </c>
      <c r="D28" s="48" t="s">
        <v>53</v>
      </c>
      <c r="E28" s="169">
        <v>58</v>
      </c>
      <c r="F28" s="18" t="s">
        <v>239</v>
      </c>
      <c r="G28" s="18">
        <v>41</v>
      </c>
      <c r="H28" s="18">
        <v>43</v>
      </c>
      <c r="I28" s="167">
        <f t="shared" si="0"/>
        <v>43</v>
      </c>
      <c r="J28" s="18">
        <v>55</v>
      </c>
      <c r="K28" s="18" t="s">
        <v>274</v>
      </c>
      <c r="L28" s="18">
        <v>58</v>
      </c>
      <c r="M28" s="217">
        <f t="shared" si="1"/>
        <v>58</v>
      </c>
      <c r="N28" s="218">
        <f t="shared" si="3"/>
        <v>101</v>
      </c>
      <c r="O28" s="158"/>
      <c r="P28" s="219">
        <f t="shared" si="4"/>
        <v>139.50522886592867</v>
      </c>
      <c r="Q28" s="59" t="s">
        <v>143</v>
      </c>
      <c r="R28" s="6">
        <v>1</v>
      </c>
    </row>
    <row r="29" spans="1:18" ht="15" customHeight="1">
      <c r="A29" s="200">
        <v>13</v>
      </c>
      <c r="B29" s="155" t="s">
        <v>195</v>
      </c>
      <c r="C29" s="154" t="s">
        <v>196</v>
      </c>
      <c r="D29" s="156" t="s">
        <v>179</v>
      </c>
      <c r="E29" s="252">
        <v>47</v>
      </c>
      <c r="F29" s="153">
        <v>23</v>
      </c>
      <c r="G29" s="153">
        <v>25</v>
      </c>
      <c r="H29" s="153">
        <v>26</v>
      </c>
      <c r="I29" s="167">
        <f t="shared" si="0"/>
        <v>26</v>
      </c>
      <c r="J29" s="153">
        <v>33</v>
      </c>
      <c r="K29" s="153">
        <v>35</v>
      </c>
      <c r="L29" s="153">
        <v>37</v>
      </c>
      <c r="M29" s="217">
        <f t="shared" si="1"/>
        <v>37</v>
      </c>
      <c r="N29" s="218">
        <f t="shared" si="3"/>
        <v>63</v>
      </c>
      <c r="O29" s="158"/>
      <c r="P29" s="219">
        <f t="shared" si="4"/>
        <v>101.55448714577571</v>
      </c>
      <c r="Q29" s="157" t="s">
        <v>180</v>
      </c>
      <c r="R29" s="300">
        <v>3</v>
      </c>
    </row>
    <row r="30" spans="1:17" ht="15" customHeight="1">
      <c r="A30" s="203">
        <v>14</v>
      </c>
      <c r="B30" s="87" t="s">
        <v>38</v>
      </c>
      <c r="C30" s="19"/>
      <c r="D30" s="48"/>
      <c r="E30" s="179"/>
      <c r="F30" s="18"/>
      <c r="G30" s="18"/>
      <c r="H30" s="18"/>
      <c r="I30" s="167">
        <f t="shared" si="0"/>
        <v>0</v>
      </c>
      <c r="J30" s="18"/>
      <c r="K30" s="18"/>
      <c r="L30" s="18"/>
      <c r="M30" s="217">
        <f t="shared" si="1"/>
        <v>0</v>
      </c>
      <c r="N30" s="218">
        <f t="shared" si="3"/>
        <v>0</v>
      </c>
      <c r="O30" s="158"/>
      <c r="P30" s="219">
        <f t="shared" si="4"/>
      </c>
      <c r="Q30" s="25"/>
    </row>
    <row r="31" spans="1:18" ht="15" customHeight="1">
      <c r="A31" s="202">
        <v>15</v>
      </c>
      <c r="B31" s="250" t="s">
        <v>151</v>
      </c>
      <c r="C31" s="251" t="s">
        <v>152</v>
      </c>
      <c r="D31" s="48" t="s">
        <v>53</v>
      </c>
      <c r="E31" s="169">
        <v>64</v>
      </c>
      <c r="F31" s="18">
        <v>10</v>
      </c>
      <c r="G31" s="18">
        <v>12</v>
      </c>
      <c r="H31" s="18" t="s">
        <v>275</v>
      </c>
      <c r="I31" s="167">
        <f t="shared" si="0"/>
        <v>12</v>
      </c>
      <c r="J31" s="18">
        <v>15</v>
      </c>
      <c r="K31" s="18">
        <v>17</v>
      </c>
      <c r="L31" s="18">
        <v>19</v>
      </c>
      <c r="M31" s="217">
        <f t="shared" si="1"/>
        <v>19</v>
      </c>
      <c r="N31" s="218">
        <f t="shared" si="3"/>
        <v>31</v>
      </c>
      <c r="O31" s="158"/>
      <c r="P31" s="219">
        <f t="shared" si="4"/>
        <v>40.24548846889024</v>
      </c>
      <c r="Q31" s="59" t="s">
        <v>146</v>
      </c>
      <c r="R31" s="295">
        <v>2</v>
      </c>
    </row>
    <row r="32" spans="1:18" ht="15" customHeight="1">
      <c r="A32" s="200">
        <v>16</v>
      </c>
      <c r="B32" s="25" t="s">
        <v>262</v>
      </c>
      <c r="C32" s="24" t="s">
        <v>263</v>
      </c>
      <c r="D32" s="48" t="s">
        <v>53</v>
      </c>
      <c r="E32" s="169" t="s">
        <v>264</v>
      </c>
      <c r="F32" s="18">
        <v>25</v>
      </c>
      <c r="G32" s="18">
        <v>30</v>
      </c>
      <c r="H32" s="18" t="s">
        <v>276</v>
      </c>
      <c r="I32" s="167">
        <f t="shared" si="0"/>
        <v>30</v>
      </c>
      <c r="J32" s="18">
        <v>35</v>
      </c>
      <c r="K32" s="18">
        <v>37</v>
      </c>
      <c r="L32" s="18">
        <v>39</v>
      </c>
      <c r="M32" s="217">
        <f t="shared" si="1"/>
        <v>39</v>
      </c>
      <c r="N32" s="218">
        <f t="shared" si="3"/>
        <v>69</v>
      </c>
      <c r="O32" s="158"/>
      <c r="P32" s="219">
        <f t="shared" si="4"/>
      </c>
      <c r="Q32" s="59"/>
      <c r="R32" s="287">
        <v>1</v>
      </c>
    </row>
    <row r="33" spans="1:17" ht="15" customHeight="1">
      <c r="A33" s="200">
        <v>17</v>
      </c>
      <c r="B33" s="86" t="s">
        <v>39</v>
      </c>
      <c r="C33" s="34"/>
      <c r="D33" s="46"/>
      <c r="E33" s="170"/>
      <c r="F33" s="39"/>
      <c r="G33" s="39"/>
      <c r="H33" s="39"/>
      <c r="I33" s="167">
        <f t="shared" si="0"/>
        <v>0</v>
      </c>
      <c r="J33" s="18"/>
      <c r="K33" s="18"/>
      <c r="L33" s="18"/>
      <c r="M33" s="217">
        <f t="shared" si="1"/>
        <v>0</v>
      </c>
      <c r="N33" s="218">
        <f t="shared" si="3"/>
        <v>0</v>
      </c>
      <c r="O33" s="158"/>
      <c r="P33" s="219">
        <f t="shared" si="4"/>
      </c>
      <c r="Q33" s="47"/>
    </row>
    <row r="34" spans="1:18" ht="15" customHeight="1">
      <c r="A34" s="203">
        <v>18</v>
      </c>
      <c r="B34" s="25" t="s">
        <v>176</v>
      </c>
      <c r="C34" s="24" t="s">
        <v>177</v>
      </c>
      <c r="D34" s="48" t="s">
        <v>204</v>
      </c>
      <c r="E34" s="169">
        <v>65</v>
      </c>
      <c r="F34" s="18">
        <v>45</v>
      </c>
      <c r="G34" s="18" t="s">
        <v>247</v>
      </c>
      <c r="H34" s="18" t="s">
        <v>247</v>
      </c>
      <c r="I34" s="167">
        <f t="shared" si="0"/>
        <v>45</v>
      </c>
      <c r="J34" s="18">
        <v>62</v>
      </c>
      <c r="K34" s="18">
        <v>67</v>
      </c>
      <c r="L34" s="18" t="s">
        <v>280</v>
      </c>
      <c r="M34" s="217">
        <f t="shared" si="1"/>
        <v>67</v>
      </c>
      <c r="N34" s="218">
        <f t="shared" si="3"/>
        <v>112</v>
      </c>
      <c r="O34" s="158"/>
      <c r="P34" s="219">
        <f t="shared" si="4"/>
        <v>144.07735857655194</v>
      </c>
      <c r="Q34" s="59" t="s">
        <v>171</v>
      </c>
      <c r="R34" s="288">
        <v>1</v>
      </c>
    </row>
    <row r="35" spans="1:18" ht="15" customHeight="1">
      <c r="A35" s="202">
        <v>19</v>
      </c>
      <c r="B35" s="30"/>
      <c r="C35" s="34"/>
      <c r="D35" s="46"/>
      <c r="E35" s="170"/>
      <c r="F35" s="53"/>
      <c r="G35" s="53"/>
      <c r="H35" s="53"/>
      <c r="I35" s="167">
        <f t="shared" si="0"/>
        <v>0</v>
      </c>
      <c r="J35" s="18"/>
      <c r="K35" s="18"/>
      <c r="L35" s="18"/>
      <c r="M35" s="217">
        <f t="shared" si="1"/>
        <v>0</v>
      </c>
      <c r="N35" s="218">
        <f t="shared" si="3"/>
        <v>0</v>
      </c>
      <c r="O35" s="158"/>
      <c r="P35" s="219">
        <f t="shared" si="4"/>
      </c>
      <c r="Q35" s="59"/>
      <c r="R35" s="70"/>
    </row>
    <row r="36" spans="1:18" ht="15" customHeight="1">
      <c r="A36" s="200">
        <v>20</v>
      </c>
      <c r="B36" s="86" t="s">
        <v>40</v>
      </c>
      <c r="C36" s="34"/>
      <c r="D36" s="46"/>
      <c r="E36" s="169"/>
      <c r="F36" s="18"/>
      <c r="G36" s="18"/>
      <c r="H36" s="18"/>
      <c r="I36" s="167">
        <f t="shared" si="0"/>
        <v>0</v>
      </c>
      <c r="J36" s="18"/>
      <c r="K36" s="18"/>
      <c r="L36" s="18"/>
      <c r="M36" s="217">
        <f t="shared" si="1"/>
        <v>0</v>
      </c>
      <c r="N36" s="218">
        <f t="shared" si="3"/>
        <v>0</v>
      </c>
      <c r="O36" s="158"/>
      <c r="P36" s="219">
        <f t="shared" si="4"/>
      </c>
      <c r="Q36" s="55"/>
      <c r="R36" s="70"/>
    </row>
    <row r="37" spans="1:18" ht="15" customHeight="1">
      <c r="A37" s="200"/>
      <c r="B37" s="30" t="s">
        <v>218</v>
      </c>
      <c r="C37" s="34" t="s">
        <v>219</v>
      </c>
      <c r="D37" s="46" t="s">
        <v>52</v>
      </c>
      <c r="E37" s="169">
        <v>75</v>
      </c>
      <c r="F37" s="18">
        <v>40</v>
      </c>
      <c r="G37" s="18" t="s">
        <v>240</v>
      </c>
      <c r="H37" s="18">
        <v>43</v>
      </c>
      <c r="I37" s="167">
        <f t="shared" si="0"/>
        <v>43</v>
      </c>
      <c r="J37" s="18">
        <v>50</v>
      </c>
      <c r="K37" s="18">
        <v>55</v>
      </c>
      <c r="L37" s="18">
        <v>58</v>
      </c>
      <c r="M37" s="217">
        <f t="shared" si="1"/>
        <v>58</v>
      </c>
      <c r="N37" s="218">
        <f t="shared" si="3"/>
        <v>101</v>
      </c>
      <c r="O37" s="158"/>
      <c r="P37" s="219">
        <f t="shared" si="4"/>
        <v>120.3202669384636</v>
      </c>
      <c r="Q37" s="55" t="s">
        <v>220</v>
      </c>
      <c r="R37" s="298">
        <v>2</v>
      </c>
    </row>
    <row r="38" spans="1:18" ht="15" customHeight="1">
      <c r="A38" s="200">
        <v>21</v>
      </c>
      <c r="B38" s="23" t="s">
        <v>109</v>
      </c>
      <c r="C38" s="24" t="s">
        <v>108</v>
      </c>
      <c r="D38" s="54" t="s">
        <v>105</v>
      </c>
      <c r="E38" s="178">
        <v>81</v>
      </c>
      <c r="F38" s="18">
        <v>26</v>
      </c>
      <c r="G38" s="18">
        <v>30</v>
      </c>
      <c r="H38" s="18">
        <v>33</v>
      </c>
      <c r="I38" s="167">
        <f t="shared" si="0"/>
        <v>33</v>
      </c>
      <c r="J38" s="18">
        <v>25</v>
      </c>
      <c r="K38" s="18">
        <v>30</v>
      </c>
      <c r="L38" s="18" t="s">
        <v>237</v>
      </c>
      <c r="M38" s="217">
        <f t="shared" si="1"/>
        <v>30</v>
      </c>
      <c r="N38" s="218">
        <f t="shared" si="3"/>
        <v>63</v>
      </c>
      <c r="O38" s="158"/>
      <c r="P38" s="219">
        <f t="shared" si="4"/>
        <v>72.43012585855107</v>
      </c>
      <c r="Q38" s="59" t="s">
        <v>107</v>
      </c>
      <c r="R38" s="300">
        <v>3</v>
      </c>
    </row>
    <row r="39" spans="1:18" ht="15" customHeight="1">
      <c r="A39" s="203">
        <v>22</v>
      </c>
      <c r="B39" s="30" t="s">
        <v>200</v>
      </c>
      <c r="C39" s="34" t="s">
        <v>51</v>
      </c>
      <c r="D39" s="46" t="s">
        <v>204</v>
      </c>
      <c r="E39" s="169">
        <v>74</v>
      </c>
      <c r="F39" s="18">
        <v>40</v>
      </c>
      <c r="G39" s="18">
        <v>45</v>
      </c>
      <c r="H39" s="18">
        <v>48</v>
      </c>
      <c r="I39" s="167">
        <f t="shared" si="0"/>
        <v>48</v>
      </c>
      <c r="J39" s="18">
        <v>53</v>
      </c>
      <c r="K39" s="18">
        <v>56</v>
      </c>
      <c r="L39" s="18">
        <v>58</v>
      </c>
      <c r="M39" s="217">
        <f t="shared" si="1"/>
        <v>58</v>
      </c>
      <c r="N39" s="218">
        <f t="shared" si="3"/>
        <v>106</v>
      </c>
      <c r="O39" s="158"/>
      <c r="P39" s="219">
        <f t="shared" si="4"/>
        <v>127.1145551165434</v>
      </c>
      <c r="Q39" s="59" t="s">
        <v>171</v>
      </c>
      <c r="R39" s="287">
        <v>1</v>
      </c>
    </row>
    <row r="40" spans="1:18" ht="15" customHeight="1">
      <c r="A40" s="202">
        <v>23</v>
      </c>
      <c r="B40" s="86" t="s">
        <v>41</v>
      </c>
      <c r="C40" s="45"/>
      <c r="D40" s="46"/>
      <c r="E40" s="170"/>
      <c r="F40" s="18"/>
      <c r="G40" s="18"/>
      <c r="H40" s="18"/>
      <c r="I40" s="167">
        <f t="shared" si="0"/>
        <v>0</v>
      </c>
      <c r="J40" s="18"/>
      <c r="K40" s="18"/>
      <c r="L40" s="18"/>
      <c r="M40" s="217">
        <f t="shared" si="1"/>
        <v>0</v>
      </c>
      <c r="N40" s="218">
        <f t="shared" si="3"/>
        <v>0</v>
      </c>
      <c r="O40" s="158"/>
      <c r="P40" s="219">
        <f t="shared" si="4"/>
      </c>
      <c r="Q40" s="55"/>
      <c r="R40" s="287"/>
    </row>
    <row r="41" spans="1:18" ht="15" customHeight="1">
      <c r="A41" s="200">
        <v>24</v>
      </c>
      <c r="B41" s="174" t="s">
        <v>81</v>
      </c>
      <c r="C41" s="174" t="s">
        <v>82</v>
      </c>
      <c r="D41" s="174" t="s">
        <v>73</v>
      </c>
      <c r="E41" s="170">
        <v>87</v>
      </c>
      <c r="F41" s="22">
        <v>60</v>
      </c>
      <c r="G41" s="22">
        <v>63</v>
      </c>
      <c r="H41" s="22">
        <v>66</v>
      </c>
      <c r="I41" s="167">
        <f t="shared" si="0"/>
        <v>66</v>
      </c>
      <c r="J41" s="18">
        <v>75</v>
      </c>
      <c r="K41" s="18" t="s">
        <v>281</v>
      </c>
      <c r="L41" s="245" t="s">
        <v>281</v>
      </c>
      <c r="M41" s="217">
        <f>MAX(J41:L41)</f>
        <v>75</v>
      </c>
      <c r="N41" s="218">
        <f t="shared" si="3"/>
        <v>141</v>
      </c>
      <c r="O41" s="158"/>
      <c r="P41" s="219">
        <f t="shared" si="4"/>
        <v>157.40920772576774</v>
      </c>
      <c r="Q41" s="47" t="s">
        <v>83</v>
      </c>
      <c r="R41" s="287">
        <v>1</v>
      </c>
    </row>
    <row r="42" spans="1:17" ht="15" customHeight="1">
      <c r="A42" s="81">
        <v>25</v>
      </c>
      <c r="B42" s="238"/>
      <c r="C42" s="239"/>
      <c r="D42" s="56"/>
      <c r="E42" s="240"/>
      <c r="F42" s="241"/>
      <c r="G42" s="242"/>
      <c r="H42" s="242"/>
      <c r="I42" s="243">
        <f t="shared" si="0"/>
        <v>0</v>
      </c>
      <c r="J42" s="244"/>
      <c r="K42" s="245"/>
      <c r="M42" s="246">
        <f t="shared" si="1"/>
        <v>0</v>
      </c>
      <c r="N42" s="247">
        <f>SUM(I42,M42)</f>
        <v>0</v>
      </c>
      <c r="O42" s="248"/>
      <c r="P42" s="219">
        <f t="shared" si="4"/>
      </c>
      <c r="Q42" s="249"/>
    </row>
    <row r="43" spans="1:17" ht="15" customHeight="1">
      <c r="A43" s="52">
        <v>26</v>
      </c>
      <c r="B43" s="32"/>
      <c r="C43" s="35"/>
      <c r="D43" s="9"/>
      <c r="E43" s="80"/>
      <c r="F43" s="38"/>
      <c r="G43" s="39"/>
      <c r="H43" s="42"/>
      <c r="I43" s="83">
        <f t="shared" si="0"/>
        <v>0</v>
      </c>
      <c r="J43" s="21"/>
      <c r="K43" s="18"/>
      <c r="L43" s="18"/>
      <c r="M43" s="160">
        <f t="shared" si="1"/>
        <v>0</v>
      </c>
      <c r="N43" s="85">
        <f>SUM(I43,M43)</f>
        <v>0</v>
      </c>
      <c r="O43" s="74"/>
      <c r="P43" s="36">
        <f t="shared" si="4"/>
      </c>
      <c r="Q43" s="31"/>
    </row>
    <row r="51" ht="12.75">
      <c r="C51" s="299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43 J9:L18 K19:L19 J43:L43 J42:K42 J20:L41">
    <cfRule type="cellIs" priority="1" dxfId="0" operator="greaterThan" stopIfTrue="1">
      <formula>"n"</formula>
    </cfRule>
  </conditionalFormatting>
  <dataValidations count="1">
    <dataValidation type="whole" allowBlank="1" sqref="F33:H43 F13:H19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="90" zoomScaleNormal="90" zoomScalePageLayoutView="0" workbookViewId="0" topLeftCell="A1">
      <selection activeCell="U27" sqref="T27:U27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3.0039062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309" t="s">
        <v>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"/>
    </row>
    <row r="2" spans="1:18" ht="27" customHeight="1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"/>
    </row>
    <row r="3" spans="1:18" ht="18" customHeight="1">
      <c r="A3" s="313" t="s"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1"/>
    </row>
    <row r="4" ht="16.5" customHeight="1"/>
    <row r="5" spans="1:18" ht="19.5" customHeight="1">
      <c r="A5" s="314"/>
      <c r="B5" s="314"/>
      <c r="C5" s="314"/>
      <c r="D5" s="16"/>
      <c r="E5" s="71"/>
      <c r="F5" s="314" t="s">
        <v>20</v>
      </c>
      <c r="G5" s="314"/>
      <c r="H5" s="314"/>
      <c r="I5" s="10"/>
      <c r="J5" s="315" t="s">
        <v>337</v>
      </c>
      <c r="K5" s="315"/>
      <c r="L5" s="315"/>
      <c r="M5" s="10"/>
      <c r="N5" s="10"/>
      <c r="O5" s="10"/>
      <c r="P5" s="11" t="s">
        <v>335</v>
      </c>
      <c r="R5" s="14"/>
    </row>
    <row r="6" spans="1:18" ht="22.5" customHeight="1">
      <c r="A6" s="338" t="s">
        <v>1</v>
      </c>
      <c r="B6" s="338"/>
      <c r="C6" s="338"/>
      <c r="D6" s="72"/>
      <c r="E6" s="73"/>
      <c r="F6" s="339" t="s">
        <v>2</v>
      </c>
      <c r="G6" s="339"/>
      <c r="H6" s="339"/>
      <c r="I6" s="10"/>
      <c r="J6" s="339" t="s">
        <v>3</v>
      </c>
      <c r="K6" s="339"/>
      <c r="L6" s="339"/>
      <c r="M6" s="2"/>
      <c r="N6" s="10"/>
      <c r="O6" s="10"/>
      <c r="P6" s="12" t="s">
        <v>4</v>
      </c>
      <c r="R6" s="15"/>
    </row>
    <row r="7" spans="1:18" ht="15" customHeight="1">
      <c r="A7" s="318" t="s">
        <v>5</v>
      </c>
      <c r="B7" s="303" t="s">
        <v>6</v>
      </c>
      <c r="C7" s="318" t="s">
        <v>7</v>
      </c>
      <c r="D7" s="303" t="s">
        <v>2</v>
      </c>
      <c r="E7" s="330" t="s">
        <v>8</v>
      </c>
      <c r="F7" s="332" t="s">
        <v>9</v>
      </c>
      <c r="G7" s="333"/>
      <c r="H7" s="333"/>
      <c r="I7" s="334"/>
      <c r="J7" s="332" t="s">
        <v>10</v>
      </c>
      <c r="K7" s="333"/>
      <c r="L7" s="333"/>
      <c r="M7" s="334"/>
      <c r="N7" s="335" t="s">
        <v>11</v>
      </c>
      <c r="O7" s="318" t="s">
        <v>12</v>
      </c>
      <c r="P7" s="318" t="s">
        <v>13</v>
      </c>
      <c r="Q7" s="352" t="s">
        <v>14</v>
      </c>
      <c r="R7"/>
    </row>
    <row r="8" spans="1:17" s="3" customFormat="1" ht="15" customHeight="1">
      <c r="A8" s="319"/>
      <c r="B8" s="304"/>
      <c r="C8" s="319"/>
      <c r="D8" s="304"/>
      <c r="E8" s="33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336"/>
      <c r="O8" s="319"/>
      <c r="P8" s="337"/>
      <c r="Q8" s="353"/>
    </row>
    <row r="9" spans="1:18" ht="15" customHeight="1" thickBot="1">
      <c r="A9" s="81">
        <v>2</v>
      </c>
      <c r="B9" s="194" t="s">
        <v>228</v>
      </c>
      <c r="C9" s="122"/>
      <c r="D9" s="122"/>
      <c r="E9" s="64"/>
      <c r="F9" s="77"/>
      <c r="G9" s="57"/>
      <c r="H9" s="57"/>
      <c r="I9" s="159"/>
      <c r="J9" s="21"/>
      <c r="K9" s="18"/>
      <c r="L9" s="18"/>
      <c r="M9" s="160"/>
      <c r="N9" s="161"/>
      <c r="O9" s="158"/>
      <c r="P9" s="36"/>
      <c r="Q9" s="25"/>
      <c r="R9"/>
    </row>
    <row r="10" spans="1:18" ht="15" customHeight="1">
      <c r="A10" s="81"/>
      <c r="B10" s="30" t="s">
        <v>163</v>
      </c>
      <c r="C10" s="183" t="s">
        <v>164</v>
      </c>
      <c r="D10" s="46" t="s">
        <v>53</v>
      </c>
      <c r="E10" s="170">
        <v>27</v>
      </c>
      <c r="F10" s="18">
        <v>16</v>
      </c>
      <c r="G10" s="18">
        <v>19</v>
      </c>
      <c r="H10" s="51">
        <v>21</v>
      </c>
      <c r="I10" s="159">
        <f aca="true" t="shared" si="0" ref="I10:I35">MAX(F10:H10)</f>
        <v>21</v>
      </c>
      <c r="J10" s="51">
        <v>23</v>
      </c>
      <c r="K10" s="18">
        <v>26</v>
      </c>
      <c r="L10" s="18">
        <v>29</v>
      </c>
      <c r="M10" s="160">
        <f aca="true" t="shared" si="1" ref="M10:M35">MAX(J10:L10)</f>
        <v>29</v>
      </c>
      <c r="N10" s="161">
        <f aca="true" t="shared" si="2" ref="N10:N35">SUM(I10,M10)</f>
        <v>50</v>
      </c>
      <c r="O10" s="74"/>
      <c r="P10" s="36">
        <f aca="true" t="shared" si="3" ref="P10:P17">IF(ISERROR(N10*10^(0.75194503*(LOG10(E10/175.508))^2)),"",N10*10^(0.75194503*(LOG10(E10/175.508))^2))</f>
        <v>157.0003537715718</v>
      </c>
      <c r="Q10" s="25" t="s">
        <v>143</v>
      </c>
      <c r="R10" s="296">
        <v>2</v>
      </c>
    </row>
    <row r="11" spans="1:18" ht="15" customHeight="1">
      <c r="A11" s="81">
        <v>4</v>
      </c>
      <c r="B11" s="30" t="s">
        <v>110</v>
      </c>
      <c r="C11" s="183" t="s">
        <v>111</v>
      </c>
      <c r="D11" s="46" t="s">
        <v>105</v>
      </c>
      <c r="E11" s="170">
        <v>21</v>
      </c>
      <c r="F11" s="18">
        <v>5</v>
      </c>
      <c r="G11" s="75">
        <v>7</v>
      </c>
      <c r="H11" s="51" t="s">
        <v>232</v>
      </c>
      <c r="I11" s="159">
        <f t="shared" si="0"/>
        <v>7</v>
      </c>
      <c r="J11" s="51">
        <v>10</v>
      </c>
      <c r="K11" s="18">
        <v>11</v>
      </c>
      <c r="L11" s="18">
        <v>12</v>
      </c>
      <c r="M11" s="160">
        <f t="shared" si="1"/>
        <v>12</v>
      </c>
      <c r="N11" s="161">
        <f t="shared" si="2"/>
        <v>19</v>
      </c>
      <c r="O11" s="74"/>
      <c r="P11" s="36">
        <f t="shared" si="3"/>
        <v>82.80902565874156</v>
      </c>
      <c r="Q11" s="31" t="s">
        <v>112</v>
      </c>
      <c r="R11" s="301">
        <v>3</v>
      </c>
    </row>
    <row r="12" spans="1:18" ht="15" customHeight="1">
      <c r="A12" s="81">
        <v>5</v>
      </c>
      <c r="B12" s="171" t="s">
        <v>119</v>
      </c>
      <c r="C12" s="190" t="s">
        <v>313</v>
      </c>
      <c r="D12" s="172" t="s">
        <v>55</v>
      </c>
      <c r="E12" s="169">
        <v>29</v>
      </c>
      <c r="F12" s="18">
        <v>33</v>
      </c>
      <c r="G12" s="75">
        <v>34</v>
      </c>
      <c r="H12" s="51" t="s">
        <v>237</v>
      </c>
      <c r="I12" s="159">
        <f t="shared" si="0"/>
        <v>34</v>
      </c>
      <c r="J12" s="51">
        <v>39</v>
      </c>
      <c r="K12" s="18">
        <v>41</v>
      </c>
      <c r="L12" s="18">
        <v>43</v>
      </c>
      <c r="M12" s="160">
        <f t="shared" si="1"/>
        <v>43</v>
      </c>
      <c r="N12" s="161">
        <f t="shared" si="2"/>
        <v>77</v>
      </c>
      <c r="O12" s="74"/>
      <c r="P12" s="36">
        <f t="shared" si="3"/>
        <v>221.9240095477827</v>
      </c>
      <c r="Q12" s="25" t="s">
        <v>120</v>
      </c>
      <c r="R12" s="287">
        <v>1</v>
      </c>
    </row>
    <row r="13" spans="1:17" ht="15" customHeight="1">
      <c r="A13" s="82">
        <v>6</v>
      </c>
      <c r="B13" s="90" t="s">
        <v>42</v>
      </c>
      <c r="C13" s="184"/>
      <c r="D13" s="17"/>
      <c r="E13" s="169"/>
      <c r="F13" s="18"/>
      <c r="G13" s="18"/>
      <c r="H13" s="51"/>
      <c r="I13" s="159">
        <f t="shared" si="0"/>
        <v>0</v>
      </c>
      <c r="J13" s="51"/>
      <c r="K13" s="18"/>
      <c r="L13" s="18"/>
      <c r="M13" s="160">
        <f t="shared" si="1"/>
        <v>0</v>
      </c>
      <c r="N13" s="161">
        <f t="shared" si="2"/>
        <v>0</v>
      </c>
      <c r="O13" s="74"/>
      <c r="P13" s="36">
        <f t="shared" si="3"/>
      </c>
      <c r="Q13" s="25"/>
    </row>
    <row r="14" spans="1:18" ht="15" customHeight="1">
      <c r="A14" s="82"/>
      <c r="B14" s="25" t="s">
        <v>113</v>
      </c>
      <c r="C14" s="185" t="s">
        <v>114</v>
      </c>
      <c r="D14" s="48" t="s">
        <v>105</v>
      </c>
      <c r="E14" s="169">
        <v>30.5</v>
      </c>
      <c r="F14" s="18">
        <v>18</v>
      </c>
      <c r="G14" s="18">
        <v>20</v>
      </c>
      <c r="H14" s="51">
        <v>22</v>
      </c>
      <c r="I14" s="159">
        <f t="shared" si="0"/>
        <v>22</v>
      </c>
      <c r="J14" s="51">
        <v>26</v>
      </c>
      <c r="K14" s="18" t="s">
        <v>235</v>
      </c>
      <c r="L14" s="18" t="s">
        <v>235</v>
      </c>
      <c r="M14" s="160">
        <f t="shared" si="1"/>
        <v>26</v>
      </c>
      <c r="N14" s="161">
        <f t="shared" si="2"/>
        <v>48</v>
      </c>
      <c r="O14" s="74"/>
      <c r="P14" s="36">
        <f t="shared" si="3"/>
        <v>130.48522743743968</v>
      </c>
      <c r="Q14" s="25" t="s">
        <v>112</v>
      </c>
      <c r="R14" s="295">
        <v>2</v>
      </c>
    </row>
    <row r="15" spans="1:18" ht="15" customHeight="1">
      <c r="A15" s="81">
        <v>7</v>
      </c>
      <c r="B15" s="30" t="s">
        <v>217</v>
      </c>
      <c r="C15" s="186" t="s">
        <v>216</v>
      </c>
      <c r="D15" s="46" t="s">
        <v>30</v>
      </c>
      <c r="E15" s="169">
        <v>31</v>
      </c>
      <c r="F15" s="18">
        <v>18</v>
      </c>
      <c r="G15" s="18">
        <v>20</v>
      </c>
      <c r="H15" s="51" t="s">
        <v>233</v>
      </c>
      <c r="I15" s="159">
        <f t="shared" si="0"/>
        <v>20</v>
      </c>
      <c r="J15" s="51">
        <v>27</v>
      </c>
      <c r="K15" s="18">
        <v>30</v>
      </c>
      <c r="L15" s="18">
        <v>32</v>
      </c>
      <c r="M15" s="160">
        <f t="shared" si="1"/>
        <v>32</v>
      </c>
      <c r="N15" s="161">
        <f t="shared" si="2"/>
        <v>52</v>
      </c>
      <c r="O15" s="74"/>
      <c r="P15" s="36">
        <f t="shared" si="3"/>
        <v>138.7680838314748</v>
      </c>
      <c r="Q15" s="25" t="s">
        <v>230</v>
      </c>
      <c r="R15" s="289">
        <v>1</v>
      </c>
    </row>
    <row r="16" spans="1:18" ht="15" customHeight="1">
      <c r="A16" s="81"/>
      <c r="B16" s="175" t="s">
        <v>125</v>
      </c>
      <c r="C16" s="191" t="s">
        <v>92</v>
      </c>
      <c r="D16" s="228" t="s">
        <v>52</v>
      </c>
      <c r="E16" s="169">
        <v>35.2</v>
      </c>
      <c r="F16" s="18">
        <v>8</v>
      </c>
      <c r="G16" s="18">
        <v>9</v>
      </c>
      <c r="H16" s="51">
        <v>10</v>
      </c>
      <c r="I16" s="159">
        <f>MAX(F16:H16)</f>
        <v>10</v>
      </c>
      <c r="J16" s="51">
        <v>13</v>
      </c>
      <c r="K16" s="18" t="s">
        <v>243</v>
      </c>
      <c r="L16" s="18" t="s">
        <v>243</v>
      </c>
      <c r="M16" s="160">
        <f>MAX(J16:L16)</f>
        <v>13</v>
      </c>
      <c r="N16" s="161">
        <f>SUM(I16,M16)</f>
        <v>23</v>
      </c>
      <c r="O16" s="74"/>
      <c r="P16" s="36">
        <f t="shared" si="3"/>
        <v>53.434351655787715</v>
      </c>
      <c r="Q16" s="25" t="s">
        <v>126</v>
      </c>
      <c r="R16" s="300">
        <v>3</v>
      </c>
    </row>
    <row r="17" spans="1:17" ht="15" customHeight="1">
      <c r="A17" s="52">
        <v>10</v>
      </c>
      <c r="B17" s="86" t="s">
        <v>43</v>
      </c>
      <c r="C17" s="183"/>
      <c r="D17" s="46"/>
      <c r="E17" s="169"/>
      <c r="F17" s="18"/>
      <c r="G17" s="18"/>
      <c r="H17" s="168"/>
      <c r="I17" s="159">
        <f t="shared" si="0"/>
        <v>0</v>
      </c>
      <c r="J17" s="51"/>
      <c r="K17" s="18"/>
      <c r="L17" s="18"/>
      <c r="M17" s="160">
        <f t="shared" si="1"/>
        <v>0</v>
      </c>
      <c r="N17" s="161">
        <f t="shared" si="2"/>
        <v>0</v>
      </c>
      <c r="O17" s="74"/>
      <c r="P17" s="36">
        <f t="shared" si="3"/>
      </c>
      <c r="Q17" s="25"/>
    </row>
    <row r="18" spans="1:18" ht="15" customHeight="1">
      <c r="A18" s="66">
        <v>11</v>
      </c>
      <c r="B18" s="173" t="s">
        <v>63</v>
      </c>
      <c r="C18" s="191" t="s">
        <v>64</v>
      </c>
      <c r="D18" s="46" t="s">
        <v>65</v>
      </c>
      <c r="E18" s="169">
        <v>37.9</v>
      </c>
      <c r="F18" s="18">
        <v>23</v>
      </c>
      <c r="G18" s="18">
        <v>25</v>
      </c>
      <c r="H18" s="51">
        <v>27</v>
      </c>
      <c r="I18" s="159">
        <f t="shared" si="0"/>
        <v>27</v>
      </c>
      <c r="J18" s="51">
        <v>30</v>
      </c>
      <c r="K18" s="18">
        <v>34</v>
      </c>
      <c r="L18" s="18" t="s">
        <v>245</v>
      </c>
      <c r="M18" s="160">
        <f t="shared" si="1"/>
        <v>34</v>
      </c>
      <c r="N18" s="161">
        <f t="shared" si="2"/>
        <v>61</v>
      </c>
      <c r="O18" s="74"/>
      <c r="P18" s="36">
        <f>IF(ISERROR(N18*10^(0.75194503*(LOG10(E18/175.508))^2)),"",N18*10^(0.75194503*(LOG10(E18/175.508))^2))</f>
        <v>131.37623620246603</v>
      </c>
      <c r="Q18" s="25" t="s">
        <v>66</v>
      </c>
      <c r="R18" s="300">
        <v>3</v>
      </c>
    </row>
    <row r="19" spans="1:18" ht="15" customHeight="1">
      <c r="A19" s="66"/>
      <c r="B19" s="171" t="s">
        <v>121</v>
      </c>
      <c r="C19" s="190" t="s">
        <v>314</v>
      </c>
      <c r="D19" s="46" t="s">
        <v>122</v>
      </c>
      <c r="E19" s="169">
        <v>36</v>
      </c>
      <c r="F19" s="18">
        <v>40</v>
      </c>
      <c r="G19" s="18" t="s">
        <v>239</v>
      </c>
      <c r="H19" s="51">
        <v>41</v>
      </c>
      <c r="I19" s="159">
        <f t="shared" si="0"/>
        <v>41</v>
      </c>
      <c r="J19" s="51">
        <v>50</v>
      </c>
      <c r="K19" s="18" t="s">
        <v>248</v>
      </c>
      <c r="L19" s="18">
        <v>51</v>
      </c>
      <c r="M19" s="160">
        <f t="shared" si="1"/>
        <v>51</v>
      </c>
      <c r="N19" s="161">
        <f t="shared" si="2"/>
        <v>92</v>
      </c>
      <c r="O19" s="74"/>
      <c r="P19" s="36">
        <f>IF(ISERROR(N19*10^(0.75194503*(LOG10(E19/175.508))^2)),"",N19*10^(0.75194503*(LOG10(E19/175.508))^2))</f>
        <v>208.79049240514166</v>
      </c>
      <c r="Q19" s="25" t="s">
        <v>120</v>
      </c>
      <c r="R19" s="287">
        <v>1</v>
      </c>
    </row>
    <row r="20" spans="1:17" ht="15" customHeight="1">
      <c r="A20" s="66"/>
      <c r="B20" s="171" t="s">
        <v>142</v>
      </c>
      <c r="C20" s="190" t="s">
        <v>315</v>
      </c>
      <c r="D20" s="46" t="s">
        <v>135</v>
      </c>
      <c r="E20" s="169">
        <v>38</v>
      </c>
      <c r="F20" s="18">
        <v>10</v>
      </c>
      <c r="G20" s="18">
        <v>11</v>
      </c>
      <c r="H20" s="51">
        <v>12</v>
      </c>
      <c r="I20" s="159">
        <f t="shared" si="0"/>
        <v>12</v>
      </c>
      <c r="J20" s="51">
        <v>15</v>
      </c>
      <c r="K20" s="18">
        <v>17</v>
      </c>
      <c r="L20" s="18">
        <v>18</v>
      </c>
      <c r="M20" s="160">
        <f t="shared" si="1"/>
        <v>18</v>
      </c>
      <c r="N20" s="161">
        <f t="shared" si="2"/>
        <v>30</v>
      </c>
      <c r="O20" s="74"/>
      <c r="P20" s="36">
        <f>IF(ISERROR(N20*10^(0.75194503*(LOG10(E20/175.508))^2)),"",N20*10^(0.75194503*(LOG10(E20/175.508))^2))</f>
        <v>64.44119747278157</v>
      </c>
      <c r="Q20" s="25" t="s">
        <v>136</v>
      </c>
    </row>
    <row r="21" spans="1:18" ht="15" customHeight="1">
      <c r="A21" s="81">
        <v>12</v>
      </c>
      <c r="B21" s="174" t="s">
        <v>78</v>
      </c>
      <c r="C21" s="191" t="s">
        <v>288</v>
      </c>
      <c r="D21" s="228" t="s">
        <v>73</v>
      </c>
      <c r="E21" s="169">
        <v>38</v>
      </c>
      <c r="F21" s="18">
        <v>35</v>
      </c>
      <c r="G21" s="18">
        <v>38</v>
      </c>
      <c r="H21" s="51" t="s">
        <v>239</v>
      </c>
      <c r="I21" s="159">
        <f t="shared" si="0"/>
        <v>38</v>
      </c>
      <c r="J21" s="51">
        <v>45</v>
      </c>
      <c r="K21" s="18" t="s">
        <v>247</v>
      </c>
      <c r="L21" s="18" t="s">
        <v>247</v>
      </c>
      <c r="M21" s="160">
        <f t="shared" si="1"/>
        <v>45</v>
      </c>
      <c r="N21" s="161">
        <f t="shared" si="2"/>
        <v>83</v>
      </c>
      <c r="O21" s="74"/>
      <c r="P21" s="36">
        <f aca="true" t="shared" si="4" ref="P21:P35">IF(ISERROR(N21*10^(0.75194503*(LOG10(E21/175.508))^2)),"",N21*10^(0.75194503*(LOG10(E21/175.508))^2))</f>
        <v>178.287313008029</v>
      </c>
      <c r="Q21" s="25" t="s">
        <v>74</v>
      </c>
      <c r="R21" s="295">
        <v>2</v>
      </c>
    </row>
    <row r="23" spans="1:17" ht="15" customHeight="1">
      <c r="A23" s="81">
        <v>16</v>
      </c>
      <c r="B23" s="86" t="s">
        <v>22</v>
      </c>
      <c r="C23" s="183"/>
      <c r="D23" s="46"/>
      <c r="E23" s="169"/>
      <c r="F23" s="18"/>
      <c r="G23" s="18"/>
      <c r="H23" s="51"/>
      <c r="I23" s="159">
        <f t="shared" si="0"/>
        <v>0</v>
      </c>
      <c r="J23" s="51"/>
      <c r="K23" s="18"/>
      <c r="L23" s="18"/>
      <c r="M23" s="160">
        <f t="shared" si="1"/>
        <v>0</v>
      </c>
      <c r="N23" s="161">
        <f t="shared" si="2"/>
        <v>0</v>
      </c>
      <c r="O23" s="74"/>
      <c r="P23" s="36">
        <f t="shared" si="4"/>
      </c>
      <c r="Q23" s="354"/>
    </row>
    <row r="24" spans="1:18" ht="15" customHeight="1">
      <c r="A24" s="81"/>
      <c r="B24" s="173" t="s">
        <v>123</v>
      </c>
      <c r="C24" s="192" t="s">
        <v>316</v>
      </c>
      <c r="D24" s="46" t="s">
        <v>122</v>
      </c>
      <c r="E24" s="169">
        <v>38.3</v>
      </c>
      <c r="F24" s="18">
        <v>41</v>
      </c>
      <c r="G24" s="18" t="s">
        <v>240</v>
      </c>
      <c r="H24" s="51" t="s">
        <v>227</v>
      </c>
      <c r="I24" s="159">
        <f t="shared" si="0"/>
        <v>41</v>
      </c>
      <c r="J24" s="51">
        <v>51</v>
      </c>
      <c r="K24" s="18">
        <v>53</v>
      </c>
      <c r="L24" s="18" t="s">
        <v>250</v>
      </c>
      <c r="M24" s="160">
        <f t="shared" si="1"/>
        <v>53</v>
      </c>
      <c r="N24" s="161">
        <f t="shared" si="2"/>
        <v>94</v>
      </c>
      <c r="O24" s="74"/>
      <c r="P24" s="36">
        <f t="shared" si="4"/>
        <v>200.3392283756665</v>
      </c>
      <c r="Q24" s="25" t="s">
        <v>120</v>
      </c>
      <c r="R24" s="287">
        <v>1</v>
      </c>
    </row>
    <row r="25" spans="1:18" ht="15" customHeight="1">
      <c r="A25" s="81"/>
      <c r="B25" s="173" t="s">
        <v>67</v>
      </c>
      <c r="C25" s="193" t="s">
        <v>293</v>
      </c>
      <c r="D25" s="46" t="s">
        <v>65</v>
      </c>
      <c r="E25" s="169">
        <v>42</v>
      </c>
      <c r="F25" s="18">
        <v>26</v>
      </c>
      <c r="G25" s="18" t="s">
        <v>235</v>
      </c>
      <c r="H25" s="51" t="s">
        <v>235</v>
      </c>
      <c r="I25" s="159">
        <f t="shared" si="0"/>
        <v>26</v>
      </c>
      <c r="J25" s="51">
        <v>33</v>
      </c>
      <c r="K25" s="18">
        <v>38</v>
      </c>
      <c r="L25" s="18">
        <v>40</v>
      </c>
      <c r="M25" s="160">
        <f t="shared" si="1"/>
        <v>40</v>
      </c>
      <c r="N25" s="161">
        <f t="shared" si="2"/>
        <v>66</v>
      </c>
      <c r="O25" s="74"/>
      <c r="P25" s="36">
        <f t="shared" si="4"/>
        <v>128.69724496804324</v>
      </c>
      <c r="Q25" s="25" t="s">
        <v>66</v>
      </c>
      <c r="R25" s="300">
        <v>3</v>
      </c>
    </row>
    <row r="26" spans="1:18" ht="15" customHeight="1">
      <c r="A26" s="81">
        <v>17</v>
      </c>
      <c r="B26" s="176" t="s">
        <v>46</v>
      </c>
      <c r="C26" s="191" t="s">
        <v>292</v>
      </c>
      <c r="D26" s="17" t="s">
        <v>65</v>
      </c>
      <c r="E26" s="169">
        <v>41</v>
      </c>
      <c r="F26" s="18">
        <v>25</v>
      </c>
      <c r="G26" s="18">
        <v>28</v>
      </c>
      <c r="H26" s="168" t="s">
        <v>236</v>
      </c>
      <c r="I26" s="159">
        <f t="shared" si="0"/>
        <v>28</v>
      </c>
      <c r="J26" s="51">
        <v>35</v>
      </c>
      <c r="K26" s="18">
        <v>38</v>
      </c>
      <c r="L26" s="18">
        <v>40</v>
      </c>
      <c r="M26" s="160">
        <f t="shared" si="1"/>
        <v>40</v>
      </c>
      <c r="N26" s="161">
        <f t="shared" si="2"/>
        <v>68</v>
      </c>
      <c r="O26" s="158"/>
      <c r="P26" s="36">
        <f>IF(ISERROR(N26*10^(0.75194503*(LOG10(E26/175.508))^2)),"",N26*10^(0.75194503*(LOG10(E26/175.508))^2))</f>
        <v>135.64105746300248</v>
      </c>
      <c r="Q26" s="25" t="s">
        <v>77</v>
      </c>
      <c r="R26" s="295">
        <v>2</v>
      </c>
    </row>
    <row r="27" spans="1:18" ht="15" customHeight="1">
      <c r="A27" s="52">
        <v>18</v>
      </c>
      <c r="B27" s="87" t="s">
        <v>23</v>
      </c>
      <c r="C27" s="187"/>
      <c r="D27" s="48"/>
      <c r="E27" s="169"/>
      <c r="F27" s="18"/>
      <c r="G27" s="18"/>
      <c r="H27" s="51"/>
      <c r="I27" s="159">
        <f t="shared" si="0"/>
        <v>0</v>
      </c>
      <c r="J27" s="51"/>
      <c r="K27" s="18"/>
      <c r="L27" s="18"/>
      <c r="M27" s="160">
        <f t="shared" si="1"/>
        <v>0</v>
      </c>
      <c r="N27" s="161">
        <f t="shared" si="2"/>
        <v>0</v>
      </c>
      <c r="O27" s="74"/>
      <c r="P27" s="36">
        <f>IF(ISERROR(N27*10^(0.75194503*(LOG10(E27/175.508))^2)),"",N27*10^(0.75194503*(LOG10(E27/175.508))^2))</f>
      </c>
      <c r="Q27" s="25"/>
      <c r="R27" s="70"/>
    </row>
    <row r="28" spans="1:18" ht="15" customHeight="1">
      <c r="A28" s="75"/>
      <c r="B28" s="25" t="s">
        <v>231</v>
      </c>
      <c r="C28" s="19" t="s">
        <v>341</v>
      </c>
      <c r="D28" s="48" t="s">
        <v>20</v>
      </c>
      <c r="E28" s="179">
        <v>50</v>
      </c>
      <c r="F28" s="18">
        <v>21</v>
      </c>
      <c r="G28" s="18">
        <v>24</v>
      </c>
      <c r="H28" s="18" t="s">
        <v>234</v>
      </c>
      <c r="I28" s="159">
        <f t="shared" si="0"/>
        <v>24</v>
      </c>
      <c r="J28" s="18">
        <v>33</v>
      </c>
      <c r="K28" s="18" t="s">
        <v>244</v>
      </c>
      <c r="L28" s="18" t="s">
        <v>244</v>
      </c>
      <c r="M28" s="160">
        <f t="shared" si="1"/>
        <v>33</v>
      </c>
      <c r="N28" s="161">
        <f t="shared" si="2"/>
        <v>57</v>
      </c>
      <c r="O28" s="158"/>
      <c r="P28" s="36">
        <f>IF(ISERROR(N28*10^(0.75194503*(LOG10(E28/175.508))^2)),"",N28*10^(0.75194503*(LOG10(E28/175.508))^2))</f>
        <v>95.38703577401229</v>
      </c>
      <c r="Q28" s="25" t="s">
        <v>146</v>
      </c>
      <c r="R28" s="300">
        <v>3</v>
      </c>
    </row>
    <row r="29" spans="1:18" ht="15" customHeight="1">
      <c r="A29" s="66"/>
      <c r="B29" s="176" t="s">
        <v>197</v>
      </c>
      <c r="C29" s="191" t="s">
        <v>198</v>
      </c>
      <c r="D29" s="17" t="s">
        <v>49</v>
      </c>
      <c r="E29" s="169">
        <v>43</v>
      </c>
      <c r="F29" s="18">
        <v>38</v>
      </c>
      <c r="G29" s="18" t="s">
        <v>239</v>
      </c>
      <c r="H29" s="168">
        <v>41</v>
      </c>
      <c r="I29" s="159">
        <f t="shared" si="0"/>
        <v>41</v>
      </c>
      <c r="J29" s="51">
        <v>48</v>
      </c>
      <c r="K29" s="18" t="s">
        <v>249</v>
      </c>
      <c r="L29" s="18">
        <v>52</v>
      </c>
      <c r="M29" s="160">
        <f t="shared" si="1"/>
        <v>52</v>
      </c>
      <c r="N29" s="161">
        <f t="shared" si="2"/>
        <v>93</v>
      </c>
      <c r="O29" s="158"/>
      <c r="P29" s="36">
        <f t="shared" si="4"/>
        <v>177.43619617562365</v>
      </c>
      <c r="Q29" s="25" t="s">
        <v>171</v>
      </c>
      <c r="R29" s="288">
        <v>1</v>
      </c>
    </row>
    <row r="30" spans="1:18" ht="15" customHeight="1">
      <c r="A30" s="81">
        <v>20</v>
      </c>
      <c r="B30" s="173" t="s">
        <v>76</v>
      </c>
      <c r="C30" s="191" t="s">
        <v>317</v>
      </c>
      <c r="D30" s="228" t="s">
        <v>73</v>
      </c>
      <c r="E30" s="169">
        <v>46</v>
      </c>
      <c r="F30" s="18">
        <v>27</v>
      </c>
      <c r="G30" s="18" t="s">
        <v>236</v>
      </c>
      <c r="H30" s="51">
        <v>30</v>
      </c>
      <c r="I30" s="159">
        <f t="shared" si="0"/>
        <v>30</v>
      </c>
      <c r="J30" s="51">
        <v>37</v>
      </c>
      <c r="K30" s="18">
        <v>40</v>
      </c>
      <c r="L30" s="18" t="s">
        <v>246</v>
      </c>
      <c r="M30" s="160">
        <f t="shared" si="1"/>
        <v>40</v>
      </c>
      <c r="N30" s="161">
        <f t="shared" si="2"/>
        <v>70</v>
      </c>
      <c r="O30" s="74"/>
      <c r="P30" s="36">
        <f t="shared" si="4"/>
        <v>125.71775189312926</v>
      </c>
      <c r="Q30" s="355" t="s">
        <v>74</v>
      </c>
      <c r="R30" s="297">
        <v>2</v>
      </c>
    </row>
    <row r="31" spans="1:17" ht="15" customHeight="1">
      <c r="A31" s="66">
        <v>23</v>
      </c>
      <c r="B31" s="89" t="s">
        <v>44</v>
      </c>
      <c r="C31" s="188"/>
      <c r="D31" s="75"/>
      <c r="E31" s="169"/>
      <c r="F31" s="18"/>
      <c r="G31" s="18"/>
      <c r="H31" s="51"/>
      <c r="I31" s="159">
        <f t="shared" si="0"/>
        <v>0</v>
      </c>
      <c r="J31" s="51"/>
      <c r="K31" s="18"/>
      <c r="L31" s="18"/>
      <c r="M31" s="160">
        <f t="shared" si="1"/>
        <v>0</v>
      </c>
      <c r="N31" s="161">
        <f t="shared" si="2"/>
        <v>0</v>
      </c>
      <c r="O31" s="74"/>
      <c r="P31" s="36">
        <f t="shared" si="4"/>
      </c>
      <c r="Q31" s="25"/>
    </row>
    <row r="32" spans="1:18" ht="15" customHeight="1">
      <c r="A32" s="66"/>
      <c r="B32" s="33" t="s">
        <v>205</v>
      </c>
      <c r="C32" s="188" t="s">
        <v>206</v>
      </c>
      <c r="D32" s="75" t="s">
        <v>49</v>
      </c>
      <c r="E32" s="169">
        <v>46.1</v>
      </c>
      <c r="F32" s="18">
        <v>40</v>
      </c>
      <c r="G32" s="18">
        <v>43</v>
      </c>
      <c r="H32" s="51">
        <v>45</v>
      </c>
      <c r="I32" s="159">
        <f t="shared" si="0"/>
        <v>45</v>
      </c>
      <c r="J32" s="51">
        <v>50</v>
      </c>
      <c r="K32" s="18">
        <v>55</v>
      </c>
      <c r="L32" s="18" t="s">
        <v>251</v>
      </c>
      <c r="M32" s="160">
        <f t="shared" si="1"/>
        <v>55</v>
      </c>
      <c r="N32" s="161">
        <f t="shared" si="2"/>
        <v>100</v>
      </c>
      <c r="O32" s="158"/>
      <c r="P32" s="36">
        <f t="shared" si="4"/>
        <v>179.2563019918212</v>
      </c>
      <c r="Q32" s="25" t="s">
        <v>207</v>
      </c>
      <c r="R32" s="287">
        <v>1</v>
      </c>
    </row>
    <row r="33" spans="1:18" ht="15" customHeight="1">
      <c r="A33" s="81">
        <v>24</v>
      </c>
      <c r="B33" s="175" t="s">
        <v>115</v>
      </c>
      <c r="C33" s="189" t="s">
        <v>116</v>
      </c>
      <c r="D33" s="46" t="s">
        <v>105</v>
      </c>
      <c r="E33" s="169">
        <v>47</v>
      </c>
      <c r="F33" s="18">
        <v>40</v>
      </c>
      <c r="G33" s="18" t="s">
        <v>241</v>
      </c>
      <c r="H33" s="51" t="s">
        <v>242</v>
      </c>
      <c r="I33" s="159">
        <f t="shared" si="0"/>
        <v>40</v>
      </c>
      <c r="J33" s="51">
        <v>50</v>
      </c>
      <c r="K33" s="18" t="s">
        <v>250</v>
      </c>
      <c r="L33" s="18">
        <v>55</v>
      </c>
      <c r="M33" s="160">
        <f t="shared" si="1"/>
        <v>55</v>
      </c>
      <c r="N33" s="161">
        <f t="shared" si="2"/>
        <v>95</v>
      </c>
      <c r="O33" s="74"/>
      <c r="P33" s="36">
        <f t="shared" si="4"/>
        <v>167.46314904602838</v>
      </c>
      <c r="Q33" s="25" t="s">
        <v>112</v>
      </c>
      <c r="R33" s="295">
        <v>2</v>
      </c>
    </row>
    <row r="34" spans="1:17" ht="15" customHeight="1">
      <c r="A34" s="229">
        <v>25</v>
      </c>
      <c r="B34" s="230" t="s">
        <v>128</v>
      </c>
      <c r="C34" s="231" t="s">
        <v>127</v>
      </c>
      <c r="D34" s="232" t="s">
        <v>52</v>
      </c>
      <c r="E34" s="233">
        <v>48</v>
      </c>
      <c r="F34" s="234">
        <v>10</v>
      </c>
      <c r="G34" s="234">
        <v>11</v>
      </c>
      <c r="H34" s="235">
        <v>12</v>
      </c>
      <c r="I34" s="166">
        <f t="shared" si="0"/>
        <v>12</v>
      </c>
      <c r="J34" s="227">
        <v>13</v>
      </c>
      <c r="K34" s="210">
        <v>15</v>
      </c>
      <c r="L34" s="210">
        <v>17</v>
      </c>
      <c r="M34" s="211">
        <f t="shared" si="1"/>
        <v>17</v>
      </c>
      <c r="N34" s="212">
        <f t="shared" si="2"/>
        <v>29</v>
      </c>
      <c r="O34" s="213"/>
      <c r="P34" s="214">
        <f t="shared" si="4"/>
        <v>50.20979035612512</v>
      </c>
      <c r="Q34" s="225" t="s">
        <v>126</v>
      </c>
    </row>
    <row r="35" spans="1:18" ht="14.25" customHeight="1">
      <c r="A35" s="75"/>
      <c r="B35" s="25" t="s">
        <v>203</v>
      </c>
      <c r="C35" s="187" t="s">
        <v>318</v>
      </c>
      <c r="D35" s="48" t="s">
        <v>87</v>
      </c>
      <c r="E35" s="179">
        <v>49</v>
      </c>
      <c r="F35" s="18">
        <v>35</v>
      </c>
      <c r="G35" s="18">
        <v>37</v>
      </c>
      <c r="H35" s="18" t="s">
        <v>238</v>
      </c>
      <c r="I35" s="167">
        <f t="shared" si="0"/>
        <v>37</v>
      </c>
      <c r="J35" s="18">
        <v>43</v>
      </c>
      <c r="K35" s="18">
        <v>45</v>
      </c>
      <c r="L35" s="18">
        <v>47</v>
      </c>
      <c r="M35" s="217">
        <f t="shared" si="1"/>
        <v>47</v>
      </c>
      <c r="N35" s="218">
        <f t="shared" si="2"/>
        <v>84</v>
      </c>
      <c r="O35" s="158"/>
      <c r="P35" s="219">
        <f t="shared" si="4"/>
        <v>142.93785730897247</v>
      </c>
      <c r="Q35" s="25" t="s">
        <v>93</v>
      </c>
      <c r="R35" s="300">
        <v>3</v>
      </c>
    </row>
    <row r="40" ht="12.75">
      <c r="G40" s="294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7:G17 F26:G26 F29:G29 F11:F12 H11:H12 F10:H10 F18:H21 F23:H25 F13:H16 J10:L21 F30:H35 F27:H28 J23:L35">
    <cfRule type="cellIs" priority="4" dxfId="0" operator="greaterThan" stopIfTrue="1">
      <formula>"n"</formula>
    </cfRule>
  </conditionalFormatting>
  <conditionalFormatting sqref="J9:L9 F9:H9">
    <cfRule type="cellIs" priority="1" dxfId="0" operator="greaterThan" stopIfTrue="1">
      <formula>"n"</formula>
    </cfRule>
  </conditionalFormatting>
  <dataValidations count="1">
    <dataValidation type="whole" allowBlank="1" sqref="F14:H14 F27:H28 G10 F11:F12 H11:H12">
      <formula1>0</formula1>
      <formula2>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T21" sqref="T21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309" t="s">
        <v>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"/>
    </row>
    <row r="2" spans="1:18" ht="27" customHeight="1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"/>
    </row>
    <row r="3" spans="1:18" ht="18" customHeight="1">
      <c r="A3" s="313" t="s"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1"/>
    </row>
    <row r="4" ht="16.5" customHeight="1"/>
    <row r="5" spans="1:18" ht="19.5" customHeight="1">
      <c r="A5" s="314"/>
      <c r="B5" s="314"/>
      <c r="C5" s="314"/>
      <c r="D5" s="16"/>
      <c r="E5" s="71"/>
      <c r="F5" s="314" t="s">
        <v>20</v>
      </c>
      <c r="G5" s="314"/>
      <c r="H5" s="314"/>
      <c r="I5" s="10"/>
      <c r="J5" s="315" t="s">
        <v>337</v>
      </c>
      <c r="K5" s="315"/>
      <c r="L5" s="315"/>
      <c r="M5" s="10"/>
      <c r="N5" s="10"/>
      <c r="O5" s="10"/>
      <c r="P5" s="11" t="s">
        <v>336</v>
      </c>
      <c r="R5" s="14"/>
    </row>
    <row r="6" spans="1:18" ht="22.5" customHeight="1">
      <c r="A6" s="338" t="s">
        <v>1</v>
      </c>
      <c r="B6" s="338"/>
      <c r="C6" s="338"/>
      <c r="D6" s="72"/>
      <c r="E6" s="73"/>
      <c r="F6" s="339" t="s">
        <v>2</v>
      </c>
      <c r="G6" s="339"/>
      <c r="H6" s="339"/>
      <c r="I6" s="10"/>
      <c r="J6" s="339" t="s">
        <v>3</v>
      </c>
      <c r="K6" s="339"/>
      <c r="L6" s="339"/>
      <c r="M6" s="2"/>
      <c r="N6" s="10"/>
      <c r="O6" s="10"/>
      <c r="P6" s="12" t="s">
        <v>4</v>
      </c>
      <c r="R6" s="15"/>
    </row>
    <row r="7" spans="1:18" ht="15" customHeight="1">
      <c r="A7" s="318" t="s">
        <v>5</v>
      </c>
      <c r="B7" s="303" t="s">
        <v>6</v>
      </c>
      <c r="C7" s="318" t="s">
        <v>7</v>
      </c>
      <c r="D7" s="303" t="s">
        <v>2</v>
      </c>
      <c r="E7" s="330" t="s">
        <v>8</v>
      </c>
      <c r="F7" s="332" t="s">
        <v>9</v>
      </c>
      <c r="G7" s="333"/>
      <c r="H7" s="333"/>
      <c r="I7" s="334"/>
      <c r="J7" s="332" t="s">
        <v>10</v>
      </c>
      <c r="K7" s="333"/>
      <c r="L7" s="333"/>
      <c r="M7" s="334"/>
      <c r="N7" s="335" t="s">
        <v>11</v>
      </c>
      <c r="O7" s="318" t="s">
        <v>12</v>
      </c>
      <c r="P7" s="318" t="s">
        <v>13</v>
      </c>
      <c r="Q7" s="322" t="s">
        <v>14</v>
      </c>
      <c r="R7"/>
    </row>
    <row r="8" spans="1:17" s="3" customFormat="1" ht="15" customHeight="1">
      <c r="A8" s="319"/>
      <c r="B8" s="304"/>
      <c r="C8" s="319"/>
      <c r="D8" s="304"/>
      <c r="E8" s="33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336"/>
      <c r="O8" s="319"/>
      <c r="P8" s="337"/>
      <c r="Q8" s="323"/>
    </row>
    <row r="9" spans="1:18" ht="15" customHeight="1">
      <c r="A9" s="81">
        <v>1</v>
      </c>
      <c r="B9" s="86" t="s">
        <v>24</v>
      </c>
      <c r="C9" s="34"/>
      <c r="D9" s="46"/>
      <c r="E9" s="65"/>
      <c r="F9" s="76"/>
      <c r="G9" s="57"/>
      <c r="H9" s="57"/>
      <c r="I9" s="159">
        <f aca="true" t="shared" si="0" ref="I9:I23">MAX(F9:H9)</f>
        <v>0</v>
      </c>
      <c r="J9" s="21"/>
      <c r="K9" s="18"/>
      <c r="L9" s="18"/>
      <c r="M9" s="160">
        <f aca="true" t="shared" si="1" ref="M9:M23">MAX(J9:L9)</f>
        <v>0</v>
      </c>
      <c r="N9" s="85">
        <f>SUM(I9,M9)</f>
        <v>0</v>
      </c>
      <c r="O9" s="74"/>
      <c r="P9" s="36">
        <f>IF(ISERROR(N9*10^(0.75194503*(LOG10(E9/175.508))^2)),"",N9*10^(0.75194503*(LOG10(E9/175.508))^2))</f>
      </c>
      <c r="Q9" s="55"/>
      <c r="R9"/>
    </row>
    <row r="10" spans="1:18" ht="15" customHeight="1">
      <c r="A10" s="82">
        <v>3</v>
      </c>
      <c r="B10" s="91" t="s">
        <v>141</v>
      </c>
      <c r="C10" s="195" t="s">
        <v>319</v>
      </c>
      <c r="D10" s="48" t="s">
        <v>140</v>
      </c>
      <c r="E10" s="65">
        <v>55</v>
      </c>
      <c r="F10" s="21">
        <v>45</v>
      </c>
      <c r="G10" s="18">
        <v>48</v>
      </c>
      <c r="H10" s="18">
        <v>50</v>
      </c>
      <c r="I10" s="159">
        <f t="shared" si="0"/>
        <v>50</v>
      </c>
      <c r="J10" s="21">
        <v>57</v>
      </c>
      <c r="K10" s="18">
        <v>61</v>
      </c>
      <c r="L10" s="18">
        <v>64</v>
      </c>
      <c r="M10" s="160">
        <f t="shared" si="1"/>
        <v>64</v>
      </c>
      <c r="N10" s="161">
        <f aca="true" t="shared" si="2" ref="N10:N23">SUM(I10,M10)</f>
        <v>114</v>
      </c>
      <c r="O10" s="74"/>
      <c r="P10" s="36">
        <f aca="true" t="shared" si="3" ref="P10:P26">IF(ISERROR(N10*10^(0.75194503*(LOG10(E10/175.508))^2)),"",N10*10^(0.75194503*(LOG10(E10/175.508))^2))</f>
        <v>176.95427965892327</v>
      </c>
      <c r="Q10" s="59" t="s">
        <v>139</v>
      </c>
      <c r="R10" s="286">
        <v>1</v>
      </c>
    </row>
    <row r="11" spans="1:18" ht="15" customHeight="1">
      <c r="A11" s="82"/>
      <c r="B11" s="91" t="s">
        <v>174</v>
      </c>
      <c r="C11" s="196" t="s">
        <v>175</v>
      </c>
      <c r="D11" s="48" t="s">
        <v>173</v>
      </c>
      <c r="E11" s="65">
        <v>50.4</v>
      </c>
      <c r="F11" s="21">
        <v>22</v>
      </c>
      <c r="G11" s="18">
        <v>25</v>
      </c>
      <c r="H11" s="100" t="s">
        <v>252</v>
      </c>
      <c r="I11" s="159">
        <f t="shared" si="0"/>
        <v>25</v>
      </c>
      <c r="J11" s="21">
        <v>30</v>
      </c>
      <c r="K11" s="18">
        <v>33</v>
      </c>
      <c r="L11" s="18">
        <v>35</v>
      </c>
      <c r="M11" s="160">
        <f t="shared" si="1"/>
        <v>35</v>
      </c>
      <c r="N11" s="161">
        <f t="shared" si="2"/>
        <v>60</v>
      </c>
      <c r="O11" s="74"/>
      <c r="P11" s="36">
        <f t="shared" si="3"/>
        <v>99.75547237022622</v>
      </c>
      <c r="Q11" s="59" t="s">
        <v>50</v>
      </c>
      <c r="R11" s="301">
        <v>3</v>
      </c>
    </row>
    <row r="12" spans="1:18" ht="15" customHeight="1">
      <c r="A12" s="82"/>
      <c r="B12" s="136" t="s">
        <v>183</v>
      </c>
      <c r="C12" s="197" t="s">
        <v>184</v>
      </c>
      <c r="D12" s="137" t="s">
        <v>179</v>
      </c>
      <c r="E12" s="138">
        <v>55</v>
      </c>
      <c r="F12" s="135">
        <v>12</v>
      </c>
      <c r="G12" s="134">
        <v>13</v>
      </c>
      <c r="H12" s="134">
        <v>14</v>
      </c>
      <c r="I12" s="159">
        <f t="shared" si="0"/>
        <v>14</v>
      </c>
      <c r="J12" s="135">
        <v>17</v>
      </c>
      <c r="K12" s="134">
        <v>18</v>
      </c>
      <c r="L12" s="134" t="s">
        <v>257</v>
      </c>
      <c r="M12" s="160">
        <f t="shared" si="1"/>
        <v>18</v>
      </c>
      <c r="N12" s="161">
        <f t="shared" si="2"/>
        <v>32</v>
      </c>
      <c r="O12" s="139"/>
      <c r="P12" s="36">
        <f t="shared" si="3"/>
        <v>49.67137674636443</v>
      </c>
      <c r="Q12" s="157" t="s">
        <v>180</v>
      </c>
      <c r="R12"/>
    </row>
    <row r="13" spans="1:18" ht="15" customHeight="1">
      <c r="A13" s="81">
        <v>4</v>
      </c>
      <c r="B13" s="91" t="s">
        <v>225</v>
      </c>
      <c r="C13" s="195" t="s">
        <v>226</v>
      </c>
      <c r="D13" s="46" t="s">
        <v>96</v>
      </c>
      <c r="E13" s="64">
        <v>55</v>
      </c>
      <c r="F13" s="21" t="s">
        <v>240</v>
      </c>
      <c r="G13" s="18">
        <v>43</v>
      </c>
      <c r="H13" s="18">
        <v>45</v>
      </c>
      <c r="I13" s="159">
        <f t="shared" si="0"/>
        <v>45</v>
      </c>
      <c r="J13" s="21">
        <v>60</v>
      </c>
      <c r="K13" s="18" t="s">
        <v>258</v>
      </c>
      <c r="L13" s="18" t="s">
        <v>258</v>
      </c>
      <c r="M13" s="160">
        <f t="shared" si="1"/>
        <v>60</v>
      </c>
      <c r="N13" s="161">
        <f t="shared" si="2"/>
        <v>105</v>
      </c>
      <c r="O13" s="74"/>
      <c r="P13" s="36">
        <f t="shared" si="3"/>
        <v>162.98420494900827</v>
      </c>
      <c r="Q13" s="25" t="s">
        <v>88</v>
      </c>
      <c r="R13" s="296">
        <v>2</v>
      </c>
    </row>
    <row r="14" spans="1:17" ht="15" customHeight="1">
      <c r="A14" s="81">
        <v>5</v>
      </c>
      <c r="B14" s="87" t="s">
        <v>25</v>
      </c>
      <c r="C14" s="19"/>
      <c r="D14" s="56"/>
      <c r="E14" s="65"/>
      <c r="F14" s="79"/>
      <c r="G14" s="18"/>
      <c r="H14" s="18"/>
      <c r="I14" s="159">
        <f t="shared" si="0"/>
        <v>0</v>
      </c>
      <c r="J14" s="21"/>
      <c r="K14" s="18"/>
      <c r="L14" s="18"/>
      <c r="M14" s="160">
        <f t="shared" si="1"/>
        <v>0</v>
      </c>
      <c r="N14" s="161">
        <f t="shared" si="2"/>
        <v>0</v>
      </c>
      <c r="O14" s="74"/>
      <c r="P14" s="36">
        <f t="shared" si="3"/>
      </c>
      <c r="Q14" s="25"/>
    </row>
    <row r="15" spans="1:18" ht="15" customHeight="1">
      <c r="A15" s="81"/>
      <c r="B15" s="120" t="s">
        <v>47</v>
      </c>
      <c r="C15" s="198" t="s">
        <v>68</v>
      </c>
      <c r="D15" s="56" t="s">
        <v>65</v>
      </c>
      <c r="E15" s="65">
        <v>60.3</v>
      </c>
      <c r="F15" s="51">
        <v>58</v>
      </c>
      <c r="G15" s="18">
        <v>63</v>
      </c>
      <c r="H15" s="18">
        <v>66</v>
      </c>
      <c r="I15" s="159">
        <f t="shared" si="0"/>
        <v>66</v>
      </c>
      <c r="J15" s="21">
        <v>72</v>
      </c>
      <c r="K15" s="18">
        <v>80</v>
      </c>
      <c r="L15" s="18">
        <v>82</v>
      </c>
      <c r="M15" s="160">
        <f t="shared" si="1"/>
        <v>82</v>
      </c>
      <c r="N15" s="161">
        <f t="shared" si="2"/>
        <v>148</v>
      </c>
      <c r="O15" s="85"/>
      <c r="P15" s="36">
        <f t="shared" si="3"/>
        <v>214.85142635906803</v>
      </c>
      <c r="Q15" s="25" t="s">
        <v>66</v>
      </c>
      <c r="R15" s="295">
        <v>2</v>
      </c>
    </row>
    <row r="16" spans="1:18" ht="15" customHeight="1">
      <c r="A16" s="81">
        <v>7</v>
      </c>
      <c r="B16" s="30" t="s">
        <v>94</v>
      </c>
      <c r="C16" s="43" t="s">
        <v>95</v>
      </c>
      <c r="D16" s="46" t="s">
        <v>96</v>
      </c>
      <c r="E16" s="68">
        <v>59.4</v>
      </c>
      <c r="F16" s="51">
        <v>42</v>
      </c>
      <c r="G16" s="18">
        <v>45</v>
      </c>
      <c r="H16" s="18" t="s">
        <v>253</v>
      </c>
      <c r="I16" s="159">
        <f t="shared" si="0"/>
        <v>45</v>
      </c>
      <c r="J16" s="21">
        <v>50</v>
      </c>
      <c r="K16" s="18">
        <v>52</v>
      </c>
      <c r="L16" s="18">
        <v>54</v>
      </c>
      <c r="M16" s="160">
        <f t="shared" si="1"/>
        <v>54</v>
      </c>
      <c r="N16" s="161">
        <f t="shared" si="2"/>
        <v>99</v>
      </c>
      <c r="O16" s="74"/>
      <c r="P16" s="36">
        <f t="shared" si="3"/>
        <v>145.24489064496123</v>
      </c>
      <c r="Q16" s="59" t="s">
        <v>88</v>
      </c>
      <c r="R16" s="300">
        <v>3</v>
      </c>
    </row>
    <row r="17" spans="1:18" ht="15" customHeight="1">
      <c r="A17" s="81"/>
      <c r="B17" s="30" t="s">
        <v>45</v>
      </c>
      <c r="C17" s="199" t="s">
        <v>320</v>
      </c>
      <c r="D17" s="46" t="s">
        <v>122</v>
      </c>
      <c r="E17" s="64">
        <v>57</v>
      </c>
      <c r="F17" s="77">
        <v>80</v>
      </c>
      <c r="G17" s="57">
        <v>83</v>
      </c>
      <c r="H17" s="57">
        <v>86</v>
      </c>
      <c r="I17" s="159">
        <f t="shared" si="0"/>
        <v>86</v>
      </c>
      <c r="J17" s="21">
        <v>100</v>
      </c>
      <c r="K17" s="18">
        <v>103</v>
      </c>
      <c r="L17" s="18" t="s">
        <v>260</v>
      </c>
      <c r="M17" s="160">
        <f t="shared" si="1"/>
        <v>103</v>
      </c>
      <c r="N17" s="161">
        <f t="shared" si="2"/>
        <v>189</v>
      </c>
      <c r="O17" s="74"/>
      <c r="P17" s="36">
        <f t="shared" si="3"/>
        <v>285.6556942159306</v>
      </c>
      <c r="Q17" s="31" t="s">
        <v>120</v>
      </c>
      <c r="R17" s="287">
        <v>1</v>
      </c>
    </row>
    <row r="18" spans="1:17" ht="15" customHeight="1">
      <c r="A18" s="81"/>
      <c r="B18" s="30" t="s">
        <v>144</v>
      </c>
      <c r="C18" s="46" t="s">
        <v>145</v>
      </c>
      <c r="D18" s="46" t="s">
        <v>53</v>
      </c>
      <c r="E18" s="60">
        <v>56</v>
      </c>
      <c r="F18" s="98">
        <v>25</v>
      </c>
      <c r="G18" s="98">
        <v>28</v>
      </c>
      <c r="H18" s="98">
        <v>30</v>
      </c>
      <c r="I18" s="159">
        <f t="shared" si="0"/>
        <v>30</v>
      </c>
      <c r="J18" s="21">
        <v>33</v>
      </c>
      <c r="K18" s="18">
        <v>35</v>
      </c>
      <c r="L18" s="18">
        <v>38</v>
      </c>
      <c r="M18" s="160">
        <f t="shared" si="1"/>
        <v>38</v>
      </c>
      <c r="N18" s="161">
        <f t="shared" si="2"/>
        <v>68</v>
      </c>
      <c r="O18" s="74"/>
      <c r="P18" s="36">
        <f t="shared" si="3"/>
        <v>104.13114757844008</v>
      </c>
      <c r="Q18" s="25" t="s">
        <v>146</v>
      </c>
    </row>
    <row r="19" spans="1:17" ht="15" customHeight="1">
      <c r="A19" s="81">
        <v>9</v>
      </c>
      <c r="B19" s="33" t="s">
        <v>210</v>
      </c>
      <c r="C19" s="181" t="s">
        <v>211</v>
      </c>
      <c r="D19" s="75" t="s">
        <v>179</v>
      </c>
      <c r="E19" s="68">
        <v>58</v>
      </c>
      <c r="F19" s="58">
        <v>12</v>
      </c>
      <c r="G19" s="57">
        <v>13</v>
      </c>
      <c r="H19" s="57">
        <v>14</v>
      </c>
      <c r="I19" s="159">
        <f t="shared" si="0"/>
        <v>14</v>
      </c>
      <c r="J19" s="21">
        <v>15</v>
      </c>
      <c r="K19" s="18">
        <v>17</v>
      </c>
      <c r="L19" s="18">
        <v>18</v>
      </c>
      <c r="M19" s="160">
        <f t="shared" si="1"/>
        <v>18</v>
      </c>
      <c r="N19" s="161">
        <f t="shared" si="2"/>
        <v>32</v>
      </c>
      <c r="O19" s="74"/>
      <c r="P19" s="36">
        <f t="shared" si="3"/>
        <v>47.755778424368415</v>
      </c>
      <c r="Q19" s="59" t="s">
        <v>126</v>
      </c>
    </row>
    <row r="20" spans="1:17" ht="15" customHeight="1">
      <c r="A20" s="52">
        <v>10</v>
      </c>
      <c r="B20" s="88" t="s">
        <v>26</v>
      </c>
      <c r="C20" s="26"/>
      <c r="D20" s="29"/>
      <c r="E20" s="62"/>
      <c r="F20" s="58"/>
      <c r="G20" s="57"/>
      <c r="H20" s="57"/>
      <c r="I20" s="159">
        <f t="shared" si="0"/>
        <v>0</v>
      </c>
      <c r="J20" s="21"/>
      <c r="K20" s="18"/>
      <c r="L20" s="18"/>
      <c r="M20" s="160">
        <f t="shared" si="1"/>
        <v>0</v>
      </c>
      <c r="N20" s="161">
        <f t="shared" si="2"/>
        <v>0</v>
      </c>
      <c r="O20" s="74"/>
      <c r="P20" s="36">
        <f t="shared" si="3"/>
      </c>
      <c r="Q20" s="59"/>
    </row>
    <row r="21" spans="1:18" ht="15" customHeight="1">
      <c r="A21" s="81">
        <v>13</v>
      </c>
      <c r="B21" s="30" t="s">
        <v>157</v>
      </c>
      <c r="C21" s="34" t="s">
        <v>158</v>
      </c>
      <c r="D21" s="46" t="s">
        <v>53</v>
      </c>
      <c r="E21" s="61">
        <v>67</v>
      </c>
      <c r="F21" s="41">
        <v>90</v>
      </c>
      <c r="G21" s="40">
        <v>95</v>
      </c>
      <c r="H21" s="40" t="s">
        <v>259</v>
      </c>
      <c r="I21" s="159">
        <f t="shared" si="0"/>
        <v>95</v>
      </c>
      <c r="J21" s="21">
        <v>105</v>
      </c>
      <c r="K21" s="18" t="s">
        <v>261</v>
      </c>
      <c r="L21" s="18" t="s">
        <v>261</v>
      </c>
      <c r="M21" s="160">
        <f t="shared" si="1"/>
        <v>105</v>
      </c>
      <c r="N21" s="161">
        <f t="shared" si="2"/>
        <v>200</v>
      </c>
      <c r="O21" s="74"/>
      <c r="P21" s="36">
        <f t="shared" si="3"/>
        <v>270.7400489971677</v>
      </c>
      <c r="Q21" s="47" t="s">
        <v>146</v>
      </c>
      <c r="R21" s="287">
        <v>1</v>
      </c>
    </row>
    <row r="22" spans="1:18" ht="15" customHeight="1">
      <c r="A22" s="52">
        <v>14</v>
      </c>
      <c r="B22" s="28" t="s">
        <v>256</v>
      </c>
      <c r="C22" s="50" t="s">
        <v>172</v>
      </c>
      <c r="D22" s="49" t="s">
        <v>173</v>
      </c>
      <c r="E22" s="69">
        <v>67</v>
      </c>
      <c r="F22" s="58">
        <v>47</v>
      </c>
      <c r="G22" s="57">
        <v>51</v>
      </c>
      <c r="H22" s="57" t="s">
        <v>254</v>
      </c>
      <c r="I22" s="159">
        <f t="shared" si="0"/>
        <v>51</v>
      </c>
      <c r="J22" s="21">
        <v>62</v>
      </c>
      <c r="K22" s="18">
        <v>65</v>
      </c>
      <c r="L22" s="18">
        <v>68</v>
      </c>
      <c r="M22" s="160">
        <f t="shared" si="1"/>
        <v>68</v>
      </c>
      <c r="N22" s="161">
        <f t="shared" si="2"/>
        <v>119</v>
      </c>
      <c r="O22" s="74"/>
      <c r="P22" s="36">
        <f t="shared" si="3"/>
        <v>161.0903291533148</v>
      </c>
      <c r="Q22" s="25" t="s">
        <v>50</v>
      </c>
      <c r="R22" s="300">
        <v>3</v>
      </c>
    </row>
    <row r="23" spans="1:18" ht="15" customHeight="1">
      <c r="A23" s="66">
        <v>15</v>
      </c>
      <c r="B23" s="147" t="s">
        <v>189</v>
      </c>
      <c r="C23" s="145" t="s">
        <v>190</v>
      </c>
      <c r="D23" s="148" t="s">
        <v>179</v>
      </c>
      <c r="E23" s="149">
        <v>63.2</v>
      </c>
      <c r="F23" s="151">
        <v>75</v>
      </c>
      <c r="G23" s="144">
        <v>80</v>
      </c>
      <c r="H23" s="144" t="s">
        <v>255</v>
      </c>
      <c r="I23" s="159">
        <f t="shared" si="0"/>
        <v>80</v>
      </c>
      <c r="J23" s="146">
        <v>95</v>
      </c>
      <c r="K23" s="144" t="s">
        <v>259</v>
      </c>
      <c r="L23" s="144" t="s">
        <v>259</v>
      </c>
      <c r="M23" s="160">
        <f t="shared" si="1"/>
        <v>95</v>
      </c>
      <c r="N23" s="161">
        <f t="shared" si="2"/>
        <v>175</v>
      </c>
      <c r="O23" s="150"/>
      <c r="P23" s="36">
        <f t="shared" si="3"/>
        <v>246.03283101477268</v>
      </c>
      <c r="Q23" s="155" t="s">
        <v>180</v>
      </c>
      <c r="R23" s="295">
        <v>2</v>
      </c>
    </row>
    <row r="24" spans="1:17" ht="15" customHeight="1">
      <c r="A24" s="81">
        <v>17</v>
      </c>
      <c r="B24" s="27"/>
      <c r="C24" s="26"/>
      <c r="D24" s="29"/>
      <c r="E24" s="61"/>
      <c r="F24" s="38"/>
      <c r="G24" s="39"/>
      <c r="H24" s="39"/>
      <c r="I24" s="83">
        <f aca="true" t="shared" si="4" ref="I24:I33">MAX(F24:H24)</f>
        <v>0</v>
      </c>
      <c r="J24" s="21"/>
      <c r="K24" s="18"/>
      <c r="L24" s="18"/>
      <c r="M24" s="84">
        <f aca="true" t="shared" si="5" ref="M24:M33">MAX(J24:L24)</f>
        <v>0</v>
      </c>
      <c r="N24" s="85">
        <f aca="true" t="shared" si="6" ref="N24:N33">SUM(I24,M24)</f>
        <v>0</v>
      </c>
      <c r="O24" s="74"/>
      <c r="P24" s="36">
        <f t="shared" si="3"/>
      </c>
      <c r="Q24" s="47"/>
    </row>
    <row r="25" spans="1:18" ht="15" customHeight="1">
      <c r="A25" s="52">
        <v>18</v>
      </c>
      <c r="B25" s="25"/>
      <c r="C25" s="24"/>
      <c r="D25" s="48"/>
      <c r="E25" s="62"/>
      <c r="F25" s="51"/>
      <c r="G25" s="18"/>
      <c r="H25" s="18"/>
      <c r="I25" s="83">
        <f t="shared" si="4"/>
        <v>0</v>
      </c>
      <c r="J25" s="21"/>
      <c r="K25" s="18"/>
      <c r="L25" s="18"/>
      <c r="M25" s="84">
        <f t="shared" si="5"/>
        <v>0</v>
      </c>
      <c r="N25" s="85">
        <f t="shared" si="6"/>
        <v>0</v>
      </c>
      <c r="O25" s="74"/>
      <c r="P25" s="36">
        <f t="shared" si="3"/>
      </c>
      <c r="Q25" s="59"/>
      <c r="R25" s="70"/>
    </row>
    <row r="26" spans="1:18" ht="15" customHeight="1">
      <c r="A26" s="66">
        <v>19</v>
      </c>
      <c r="B26" s="30"/>
      <c r="C26" s="34"/>
      <c r="D26" s="46"/>
      <c r="E26" s="61"/>
      <c r="F26" s="78"/>
      <c r="G26" s="53"/>
      <c r="H26" s="53"/>
      <c r="I26" s="83">
        <f t="shared" si="4"/>
        <v>0</v>
      </c>
      <c r="J26" s="21"/>
      <c r="K26" s="18"/>
      <c r="L26" s="18"/>
      <c r="M26" s="84">
        <f t="shared" si="5"/>
        <v>0</v>
      </c>
      <c r="N26" s="85">
        <f t="shared" si="6"/>
        <v>0</v>
      </c>
      <c r="O26" s="74"/>
      <c r="P26" s="36">
        <f t="shared" si="3"/>
      </c>
      <c r="Q26" s="59"/>
      <c r="R26" s="70"/>
    </row>
    <row r="27" spans="1:18" ht="15" customHeight="1">
      <c r="A27" s="81">
        <v>20</v>
      </c>
      <c r="B27" s="30"/>
      <c r="C27" s="34"/>
      <c r="D27" s="46"/>
      <c r="E27" s="62"/>
      <c r="F27" s="51"/>
      <c r="G27" s="18"/>
      <c r="H27" s="18"/>
      <c r="I27" s="83">
        <f t="shared" si="4"/>
        <v>0</v>
      </c>
      <c r="J27" s="21"/>
      <c r="K27" s="18"/>
      <c r="L27" s="18"/>
      <c r="M27" s="84">
        <f t="shared" si="5"/>
        <v>0</v>
      </c>
      <c r="N27" s="85">
        <f t="shared" si="6"/>
        <v>0</v>
      </c>
      <c r="O27" s="74"/>
      <c r="P27" s="36">
        <f aca="true" t="shared" si="7" ref="P27:P33">IF(ISERROR(N27*10^(0.75194503*(LOG10(E27/175.508))^2)),"",N27*10^(0.75194503*(LOG10(E27/175.508))^2))</f>
      </c>
      <c r="Q27" s="55"/>
      <c r="R27" s="70"/>
    </row>
    <row r="28" spans="1:17" ht="15" customHeight="1">
      <c r="A28" s="81">
        <v>21</v>
      </c>
      <c r="B28" s="23"/>
      <c r="C28" s="24"/>
      <c r="D28" s="54"/>
      <c r="E28" s="67"/>
      <c r="F28" s="51"/>
      <c r="G28" s="18"/>
      <c r="H28" s="18"/>
      <c r="I28" s="83">
        <f t="shared" si="4"/>
        <v>0</v>
      </c>
      <c r="J28" s="21"/>
      <c r="K28" s="18"/>
      <c r="L28" s="18"/>
      <c r="M28" s="84">
        <f t="shared" si="5"/>
        <v>0</v>
      </c>
      <c r="N28" s="85">
        <f t="shared" si="6"/>
        <v>0</v>
      </c>
      <c r="O28" s="74"/>
      <c r="P28" s="36">
        <f t="shared" si="7"/>
      </c>
      <c r="Q28" s="59"/>
    </row>
    <row r="29" spans="1:17" ht="15" customHeight="1">
      <c r="A29" s="52">
        <v>22</v>
      </c>
      <c r="B29" s="30"/>
      <c r="C29" s="34"/>
      <c r="D29" s="46"/>
      <c r="E29" s="62"/>
      <c r="F29" s="51"/>
      <c r="G29" s="18"/>
      <c r="H29" s="18"/>
      <c r="I29" s="83">
        <f t="shared" si="4"/>
        <v>0</v>
      </c>
      <c r="J29" s="21"/>
      <c r="K29" s="18"/>
      <c r="L29" s="18"/>
      <c r="M29" s="84">
        <f t="shared" si="5"/>
        <v>0</v>
      </c>
      <c r="N29" s="85">
        <f t="shared" si="6"/>
        <v>0</v>
      </c>
      <c r="O29" s="74"/>
      <c r="P29" s="36">
        <f t="shared" si="7"/>
      </c>
      <c r="Q29" s="59"/>
    </row>
    <row r="30" spans="1:17" ht="15" customHeight="1">
      <c r="A30" s="66">
        <v>23</v>
      </c>
      <c r="B30" s="30"/>
      <c r="C30" s="45"/>
      <c r="D30" s="46"/>
      <c r="E30" s="61"/>
      <c r="F30" s="51"/>
      <c r="G30" s="18"/>
      <c r="H30" s="18"/>
      <c r="I30" s="83">
        <f t="shared" si="4"/>
        <v>0</v>
      </c>
      <c r="J30" s="21"/>
      <c r="K30" s="18"/>
      <c r="L30" s="18"/>
      <c r="M30" s="84">
        <f t="shared" si="5"/>
        <v>0</v>
      </c>
      <c r="N30" s="85">
        <f t="shared" si="6"/>
        <v>0</v>
      </c>
      <c r="O30" s="74"/>
      <c r="P30" s="36">
        <f t="shared" si="7"/>
      </c>
      <c r="Q30" s="55"/>
    </row>
    <row r="31" spans="1:17" ht="15" customHeight="1">
      <c r="A31" s="81">
        <v>24</v>
      </c>
      <c r="B31" s="30"/>
      <c r="C31" s="24"/>
      <c r="D31" s="46"/>
      <c r="E31" s="61"/>
      <c r="F31" s="20"/>
      <c r="G31" s="22"/>
      <c r="H31" s="22"/>
      <c r="I31" s="83">
        <f t="shared" si="4"/>
        <v>0</v>
      </c>
      <c r="J31" s="21"/>
      <c r="K31" s="18"/>
      <c r="L31" s="18"/>
      <c r="M31" s="84">
        <f t="shared" si="5"/>
        <v>0</v>
      </c>
      <c r="N31" s="85">
        <f t="shared" si="6"/>
        <v>0</v>
      </c>
      <c r="O31" s="74"/>
      <c r="P31" s="36">
        <f t="shared" si="7"/>
      </c>
      <c r="Q31" s="47"/>
    </row>
    <row r="32" spans="1:17" ht="15" customHeight="1">
      <c r="A32" s="81">
        <v>25</v>
      </c>
      <c r="B32" s="25"/>
      <c r="C32" s="24"/>
      <c r="D32" s="48"/>
      <c r="E32" s="68"/>
      <c r="F32" s="38"/>
      <c r="G32" s="39"/>
      <c r="H32" s="39"/>
      <c r="I32" s="83">
        <f t="shared" si="4"/>
        <v>0</v>
      </c>
      <c r="J32" s="21"/>
      <c r="K32" s="18"/>
      <c r="L32" s="18"/>
      <c r="M32" s="84">
        <f t="shared" si="5"/>
        <v>0</v>
      </c>
      <c r="N32" s="85">
        <f t="shared" si="6"/>
        <v>0</v>
      </c>
      <c r="O32" s="74"/>
      <c r="P32" s="36">
        <f t="shared" si="7"/>
      </c>
      <c r="Q32" s="59"/>
    </row>
    <row r="33" spans="1:17" ht="15" customHeight="1">
      <c r="A33" s="52">
        <v>26</v>
      </c>
      <c r="B33" s="32"/>
      <c r="C33" s="35"/>
      <c r="D33" s="9"/>
      <c r="E33" s="80"/>
      <c r="F33" s="38"/>
      <c r="G33" s="39"/>
      <c r="H33" s="42"/>
      <c r="I33" s="83">
        <f t="shared" si="4"/>
        <v>0</v>
      </c>
      <c r="J33" s="21"/>
      <c r="K33" s="18"/>
      <c r="L33" s="18"/>
      <c r="M33" s="84">
        <f t="shared" si="5"/>
        <v>0</v>
      </c>
      <c r="N33" s="85">
        <f t="shared" si="6"/>
        <v>0</v>
      </c>
      <c r="O33" s="74"/>
      <c r="P33" s="36">
        <f t="shared" si="7"/>
      </c>
      <c r="Q33" s="31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16 J9:L16 F18:H33 J18:L33">
    <cfRule type="cellIs" priority="4" dxfId="0" operator="greaterThan" stopIfTrue="1">
      <formula>"n"</formula>
    </cfRule>
  </conditionalFormatting>
  <conditionalFormatting sqref="F17:H17 J17:L17">
    <cfRule type="cellIs" priority="2" dxfId="0" operator="greaterThan" stopIfTrue="1">
      <formula>"n"</formula>
    </cfRule>
  </conditionalFormatting>
  <dataValidations count="1">
    <dataValidation type="whole" allowBlank="1" sqref="F24:H33 F10:H14">
      <formula1>0</formula1>
      <formula2>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apas13">
    <tabColor rgb="FF00B0F0"/>
    <pageSetUpPr fitToPage="1"/>
  </sheetPr>
  <dimension ref="A1:R36"/>
  <sheetViews>
    <sheetView zoomScalePageLayoutView="0" workbookViewId="0" topLeftCell="A4">
      <selection activeCell="I15" sqref="I14:I1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309" t="s">
        <v>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"/>
    </row>
    <row r="2" spans="1:18" ht="27" customHeight="1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"/>
    </row>
    <row r="3" spans="1:18" ht="18" customHeight="1">
      <c r="A3" s="313" t="s"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1"/>
    </row>
    <row r="4" ht="16.5" customHeight="1"/>
    <row r="5" spans="1:18" ht="19.5" customHeight="1">
      <c r="A5" s="314"/>
      <c r="B5" s="314"/>
      <c r="C5" s="314"/>
      <c r="D5" s="16"/>
      <c r="E5" s="71"/>
      <c r="F5" s="314" t="s">
        <v>20</v>
      </c>
      <c r="G5" s="314"/>
      <c r="H5" s="314"/>
      <c r="I5" s="10"/>
      <c r="J5" s="376" t="s">
        <v>337</v>
      </c>
      <c r="K5" s="376"/>
      <c r="L5" s="376"/>
      <c r="M5" s="10"/>
      <c r="N5" s="10"/>
      <c r="O5" s="10"/>
      <c r="P5" s="14" t="s">
        <v>334</v>
      </c>
      <c r="R5" s="14"/>
    </row>
    <row r="6" spans="1:18" ht="22.5" customHeight="1">
      <c r="A6" s="338" t="s">
        <v>1</v>
      </c>
      <c r="B6" s="338"/>
      <c r="C6" s="338"/>
      <c r="D6" s="72"/>
      <c r="E6" s="375"/>
      <c r="F6" s="339" t="s">
        <v>2</v>
      </c>
      <c r="G6" s="339"/>
      <c r="H6" s="339"/>
      <c r="I6" s="285"/>
      <c r="J6" s="377" t="s">
        <v>3</v>
      </c>
      <c r="K6" s="377"/>
      <c r="L6" s="377"/>
      <c r="M6" s="378"/>
      <c r="N6" s="285"/>
      <c r="O6" s="285"/>
      <c r="P6" s="379" t="s">
        <v>4</v>
      </c>
      <c r="Q6" s="380"/>
      <c r="R6" s="15"/>
    </row>
    <row r="7" spans="1:18" ht="15" customHeight="1">
      <c r="A7" s="318" t="s">
        <v>5</v>
      </c>
      <c r="B7" s="303" t="s">
        <v>6</v>
      </c>
      <c r="C7" s="318" t="s">
        <v>7</v>
      </c>
      <c r="D7" s="303" t="s">
        <v>2</v>
      </c>
      <c r="E7" s="330" t="s">
        <v>8</v>
      </c>
      <c r="F7" s="332" t="s">
        <v>9</v>
      </c>
      <c r="G7" s="333"/>
      <c r="H7" s="333"/>
      <c r="I7" s="334"/>
      <c r="J7" s="332" t="s">
        <v>10</v>
      </c>
      <c r="K7" s="333"/>
      <c r="L7" s="333"/>
      <c r="M7" s="334"/>
      <c r="N7" s="335" t="s">
        <v>11</v>
      </c>
      <c r="O7" s="318" t="s">
        <v>12</v>
      </c>
      <c r="P7" s="318" t="s">
        <v>13</v>
      </c>
      <c r="Q7" s="322" t="s">
        <v>14</v>
      </c>
      <c r="R7"/>
    </row>
    <row r="8" spans="1:17" s="3" customFormat="1" ht="15" customHeight="1">
      <c r="A8" s="319"/>
      <c r="B8" s="304"/>
      <c r="C8" s="319"/>
      <c r="D8" s="304"/>
      <c r="E8" s="331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336"/>
      <c r="O8" s="319"/>
      <c r="P8" s="337"/>
      <c r="Q8" s="323"/>
    </row>
    <row r="9" spans="1:18" ht="15" customHeight="1">
      <c r="A9" s="81">
        <v>1</v>
      </c>
      <c r="B9" s="86" t="s">
        <v>27</v>
      </c>
      <c r="C9" s="34"/>
      <c r="D9" s="46"/>
      <c r="E9" s="65"/>
      <c r="F9" s="76"/>
      <c r="G9" s="57"/>
      <c r="H9" s="57"/>
      <c r="I9" s="83">
        <f>MAX(F9:H9)</f>
        <v>0</v>
      </c>
      <c r="J9" s="21"/>
      <c r="K9" s="18"/>
      <c r="L9" s="18"/>
      <c r="M9" s="84">
        <f>MAX(J9:L9)</f>
        <v>0</v>
      </c>
      <c r="N9" s="85">
        <f>SUM(I9,M9)</f>
        <v>0</v>
      </c>
      <c r="O9" s="74"/>
      <c r="P9" s="36">
        <f>IF(ISERROR(N9*10^(0.75194503*(LOG10(E9/175.508))^2)),"",N9*10^(0.75194503*(LOG10(E9/175.508))^2))</f>
      </c>
      <c r="Q9" s="55"/>
      <c r="R9"/>
    </row>
    <row r="10" spans="1:18" ht="15" customHeight="1">
      <c r="A10" s="82">
        <v>3</v>
      </c>
      <c r="B10" s="120" t="s">
        <v>69</v>
      </c>
      <c r="C10" s="292" t="s">
        <v>48</v>
      </c>
      <c r="D10" s="48" t="s">
        <v>65</v>
      </c>
      <c r="E10" s="65">
        <v>73</v>
      </c>
      <c r="F10" s="21">
        <v>87</v>
      </c>
      <c r="G10" s="18">
        <v>92</v>
      </c>
      <c r="H10" s="18" t="s">
        <v>286</v>
      </c>
      <c r="I10" s="83">
        <f>MAX(F10:H10)</f>
        <v>92</v>
      </c>
      <c r="J10" s="21">
        <v>105</v>
      </c>
      <c r="K10" s="18">
        <v>111</v>
      </c>
      <c r="L10" s="18" t="s">
        <v>291</v>
      </c>
      <c r="M10" s="84">
        <f>MAX(J10:L10)</f>
        <v>111</v>
      </c>
      <c r="N10" s="85">
        <f>SUM(I10,M10)</f>
        <v>203</v>
      </c>
      <c r="O10" s="74"/>
      <c r="P10" s="36">
        <f aca="true" t="shared" si="0" ref="P10:P36">IF(ISERROR(N10*10^(0.75194503*(LOG10(E10/175.508))^2)),"",N10*10^(0.75194503*(LOG10(E10/175.508))^2))</f>
        <v>260.9962492116834</v>
      </c>
      <c r="Q10" s="59" t="s">
        <v>66</v>
      </c>
      <c r="R10" s="296">
        <v>2</v>
      </c>
    </row>
    <row r="11" spans="1:18" ht="15" customHeight="1">
      <c r="A11" s="82"/>
      <c r="B11" s="125" t="s">
        <v>178</v>
      </c>
      <c r="C11" s="290" t="s">
        <v>104</v>
      </c>
      <c r="D11" s="127" t="s">
        <v>179</v>
      </c>
      <c r="E11" s="130">
        <v>68</v>
      </c>
      <c r="F11" s="132">
        <v>30</v>
      </c>
      <c r="G11" s="129" t="s">
        <v>282</v>
      </c>
      <c r="H11" s="129">
        <v>32</v>
      </c>
      <c r="I11" s="159">
        <f aca="true" t="shared" si="1" ref="I11:I23">MAX(F11:H11)</f>
        <v>32</v>
      </c>
      <c r="J11" s="124" t="s">
        <v>268</v>
      </c>
      <c r="K11" s="123">
        <v>35</v>
      </c>
      <c r="L11" s="123">
        <v>38</v>
      </c>
      <c r="M11" s="160">
        <f aca="true" t="shared" si="2" ref="M11:M23">MAX(J11:L11)</f>
        <v>38</v>
      </c>
      <c r="N11" s="161">
        <f aca="true" t="shared" si="3" ref="N11:N23">SUM(I11,M11)</f>
        <v>70</v>
      </c>
      <c r="O11" s="131"/>
      <c r="P11" s="36">
        <f t="shared" si="0"/>
        <v>93.88687372457221</v>
      </c>
      <c r="Q11" s="128" t="s">
        <v>180</v>
      </c>
      <c r="R11"/>
    </row>
    <row r="12" spans="1:18" ht="15" customHeight="1">
      <c r="A12" s="82"/>
      <c r="B12" s="120" t="s">
        <v>169</v>
      </c>
      <c r="C12" s="292" t="s">
        <v>170</v>
      </c>
      <c r="D12" s="48" t="s">
        <v>49</v>
      </c>
      <c r="E12" s="65">
        <v>70</v>
      </c>
      <c r="F12" s="21">
        <v>80</v>
      </c>
      <c r="G12" s="18" t="s">
        <v>255</v>
      </c>
      <c r="H12" s="18">
        <v>85</v>
      </c>
      <c r="I12" s="159">
        <f t="shared" si="1"/>
        <v>85</v>
      </c>
      <c r="J12" s="21">
        <v>100</v>
      </c>
      <c r="K12" s="18">
        <v>105</v>
      </c>
      <c r="L12" s="18" t="s">
        <v>261</v>
      </c>
      <c r="M12" s="160">
        <f t="shared" si="2"/>
        <v>105</v>
      </c>
      <c r="N12" s="161">
        <f t="shared" si="3"/>
        <v>190</v>
      </c>
      <c r="O12" s="74"/>
      <c r="P12" s="36">
        <f t="shared" si="0"/>
        <v>250.3706219212707</v>
      </c>
      <c r="Q12" s="59" t="s">
        <v>50</v>
      </c>
      <c r="R12" s="301">
        <v>3</v>
      </c>
    </row>
    <row r="13" spans="1:18" ht="15" customHeight="1">
      <c r="A13" s="81">
        <v>4</v>
      </c>
      <c r="B13" s="175" t="s">
        <v>124</v>
      </c>
      <c r="C13" s="374" t="s">
        <v>322</v>
      </c>
      <c r="D13" s="46" t="s">
        <v>122</v>
      </c>
      <c r="E13" s="65">
        <v>72</v>
      </c>
      <c r="F13" s="21">
        <v>90</v>
      </c>
      <c r="G13" s="18" t="s">
        <v>286</v>
      </c>
      <c r="H13" s="18" t="s">
        <v>259</v>
      </c>
      <c r="I13" s="159">
        <f t="shared" si="1"/>
        <v>90</v>
      </c>
      <c r="J13" s="21">
        <v>115</v>
      </c>
      <c r="K13" s="18">
        <v>122</v>
      </c>
      <c r="L13" s="18" t="s">
        <v>294</v>
      </c>
      <c r="M13" s="160">
        <f t="shared" si="2"/>
        <v>122</v>
      </c>
      <c r="N13" s="161">
        <f t="shared" si="3"/>
        <v>212</v>
      </c>
      <c r="O13" s="74"/>
      <c r="P13" s="36">
        <f t="shared" si="0"/>
        <v>274.7471586635842</v>
      </c>
      <c r="Q13" s="121" t="s">
        <v>120</v>
      </c>
      <c r="R13" s="286">
        <v>1</v>
      </c>
    </row>
    <row r="14" spans="1:17" ht="15" customHeight="1">
      <c r="A14" s="356"/>
      <c r="B14" s="221" t="s">
        <v>155</v>
      </c>
      <c r="C14" s="293" t="s">
        <v>156</v>
      </c>
      <c r="D14" s="358" t="s">
        <v>53</v>
      </c>
      <c r="E14" s="236">
        <v>71</v>
      </c>
      <c r="F14" s="163" t="s">
        <v>251</v>
      </c>
      <c r="G14" s="210">
        <v>60</v>
      </c>
      <c r="H14" s="210" t="s">
        <v>258</v>
      </c>
      <c r="I14" s="166">
        <f t="shared" si="1"/>
        <v>60</v>
      </c>
      <c r="J14" s="163">
        <v>77</v>
      </c>
      <c r="K14" s="210">
        <v>82</v>
      </c>
      <c r="L14" s="210" t="s">
        <v>54</v>
      </c>
      <c r="M14" s="211">
        <f t="shared" si="2"/>
        <v>82</v>
      </c>
      <c r="N14" s="212">
        <f t="shared" si="3"/>
        <v>142</v>
      </c>
      <c r="O14" s="213"/>
      <c r="P14" s="214">
        <f t="shared" si="0"/>
        <v>185.5445911048377</v>
      </c>
      <c r="Q14" s="225" t="s">
        <v>143</v>
      </c>
    </row>
    <row r="15" spans="1:17" ht="15" customHeight="1">
      <c r="A15" s="200"/>
      <c r="B15" s="221" t="s">
        <v>278</v>
      </c>
      <c r="C15" s="293" t="s">
        <v>339</v>
      </c>
      <c r="D15" s="359" t="s">
        <v>279</v>
      </c>
      <c r="E15" s="169">
        <v>72.6</v>
      </c>
      <c r="F15" s="18">
        <v>35</v>
      </c>
      <c r="G15" s="18">
        <v>38</v>
      </c>
      <c r="H15" s="18">
        <v>41</v>
      </c>
      <c r="I15" s="167">
        <f t="shared" si="1"/>
        <v>41</v>
      </c>
      <c r="J15" s="18">
        <v>50</v>
      </c>
      <c r="K15" s="18" t="s">
        <v>254</v>
      </c>
      <c r="L15" s="18" t="s">
        <v>254</v>
      </c>
      <c r="M15" s="217">
        <f t="shared" si="2"/>
        <v>50</v>
      </c>
      <c r="N15" s="218">
        <f t="shared" si="3"/>
        <v>91</v>
      </c>
      <c r="O15" s="158"/>
      <c r="P15" s="219">
        <f t="shared" si="0"/>
        <v>117.36837227654065</v>
      </c>
      <c r="Q15" s="25" t="s">
        <v>287</v>
      </c>
    </row>
    <row r="16" spans="1:17" ht="15" customHeight="1">
      <c r="A16" s="357">
        <v>6</v>
      </c>
      <c r="B16" s="349" t="s">
        <v>161</v>
      </c>
      <c r="C16" s="363" t="s">
        <v>162</v>
      </c>
      <c r="D16" s="360" t="s">
        <v>53</v>
      </c>
      <c r="E16" s="240">
        <v>69</v>
      </c>
      <c r="F16" s="268">
        <v>16</v>
      </c>
      <c r="G16" s="269">
        <v>18</v>
      </c>
      <c r="H16" s="269">
        <v>20</v>
      </c>
      <c r="I16" s="243">
        <f t="shared" si="1"/>
        <v>20</v>
      </c>
      <c r="J16" s="244">
        <v>21</v>
      </c>
      <c r="K16" s="245">
        <v>24</v>
      </c>
      <c r="L16" s="245">
        <v>26</v>
      </c>
      <c r="M16" s="246">
        <f t="shared" si="2"/>
        <v>26</v>
      </c>
      <c r="N16" s="247">
        <f t="shared" si="3"/>
        <v>46</v>
      </c>
      <c r="O16" s="248"/>
      <c r="P16" s="219">
        <f t="shared" si="0"/>
        <v>61.14606676466053</v>
      </c>
      <c r="Q16" s="249" t="s">
        <v>143</v>
      </c>
    </row>
    <row r="17" spans="1:17" ht="15" customHeight="1">
      <c r="A17" s="81">
        <v>7</v>
      </c>
      <c r="B17" s="361" t="s">
        <v>28</v>
      </c>
      <c r="C17" s="362"/>
      <c r="D17" s="46"/>
      <c r="E17" s="68"/>
      <c r="F17" s="51"/>
      <c r="G17" s="18"/>
      <c r="H17" s="18"/>
      <c r="I17" s="159">
        <f t="shared" si="1"/>
        <v>0</v>
      </c>
      <c r="J17" s="21"/>
      <c r="K17" s="18"/>
      <c r="L17" s="18"/>
      <c r="M17" s="160">
        <f t="shared" si="2"/>
        <v>0</v>
      </c>
      <c r="N17" s="161">
        <f t="shared" si="3"/>
        <v>0</v>
      </c>
      <c r="O17" s="74"/>
      <c r="P17" s="36">
        <f t="shared" si="0"/>
      </c>
      <c r="Q17" s="59"/>
    </row>
    <row r="18" spans="1:17" ht="15" customHeight="1">
      <c r="A18" s="81">
        <v>8</v>
      </c>
      <c r="B18" s="119" t="s">
        <v>221</v>
      </c>
      <c r="C18" s="292" t="s">
        <v>283</v>
      </c>
      <c r="D18" s="48" t="s">
        <v>59</v>
      </c>
      <c r="E18" s="60">
        <v>81</v>
      </c>
      <c r="F18" s="51">
        <v>40</v>
      </c>
      <c r="G18" s="18">
        <v>43</v>
      </c>
      <c r="H18" s="18">
        <v>45</v>
      </c>
      <c r="I18" s="159">
        <f t="shared" si="1"/>
        <v>45</v>
      </c>
      <c r="J18" s="21">
        <v>49</v>
      </c>
      <c r="K18" s="18">
        <v>52</v>
      </c>
      <c r="L18" s="18">
        <v>56</v>
      </c>
      <c r="M18" s="160">
        <f t="shared" si="2"/>
        <v>56</v>
      </c>
      <c r="N18" s="161">
        <f t="shared" si="3"/>
        <v>101</v>
      </c>
      <c r="O18" s="74"/>
      <c r="P18" s="36">
        <f t="shared" si="0"/>
        <v>122.77726009625151</v>
      </c>
      <c r="Q18" s="119" t="s">
        <v>60</v>
      </c>
    </row>
    <row r="19" spans="1:18" ht="15" customHeight="1">
      <c r="A19" s="81">
        <v>9</v>
      </c>
      <c r="B19" s="173" t="s">
        <v>70</v>
      </c>
      <c r="C19" s="366" t="s">
        <v>340</v>
      </c>
      <c r="D19" s="168" t="s">
        <v>65</v>
      </c>
      <c r="E19" s="68">
        <v>75</v>
      </c>
      <c r="F19" s="368">
        <v>55</v>
      </c>
      <c r="G19" s="57">
        <v>60</v>
      </c>
      <c r="H19" s="57">
        <v>65</v>
      </c>
      <c r="I19" s="159">
        <f t="shared" si="1"/>
        <v>65</v>
      </c>
      <c r="J19" s="21">
        <v>70</v>
      </c>
      <c r="K19" s="18">
        <v>80</v>
      </c>
      <c r="L19" s="18" t="s">
        <v>255</v>
      </c>
      <c r="M19" s="160">
        <f t="shared" si="2"/>
        <v>80</v>
      </c>
      <c r="N19" s="161">
        <f t="shared" si="3"/>
        <v>145</v>
      </c>
      <c r="O19" s="74"/>
      <c r="P19" s="36">
        <f t="shared" si="0"/>
        <v>183.6049577243083</v>
      </c>
      <c r="Q19" s="59" t="s">
        <v>66</v>
      </c>
      <c r="R19" s="300">
        <v>3</v>
      </c>
    </row>
    <row r="20" spans="1:18" ht="15" customHeight="1">
      <c r="A20" s="81"/>
      <c r="B20" s="349" t="s">
        <v>117</v>
      </c>
      <c r="C20" s="363" t="s">
        <v>118</v>
      </c>
      <c r="D20" s="75" t="s">
        <v>105</v>
      </c>
      <c r="E20" s="99">
        <v>79</v>
      </c>
      <c r="F20" s="18">
        <v>103</v>
      </c>
      <c r="G20" s="58">
        <v>107</v>
      </c>
      <c r="H20" s="57">
        <v>109</v>
      </c>
      <c r="I20" s="159">
        <f t="shared" si="1"/>
        <v>109</v>
      </c>
      <c r="J20" s="21">
        <v>125</v>
      </c>
      <c r="K20" s="18" t="s">
        <v>294</v>
      </c>
      <c r="L20" s="18" t="s">
        <v>295</v>
      </c>
      <c r="M20" s="160">
        <f t="shared" si="2"/>
        <v>125</v>
      </c>
      <c r="N20" s="161">
        <f t="shared" si="3"/>
        <v>234</v>
      </c>
      <c r="O20" s="74"/>
      <c r="P20" s="36">
        <f t="shared" si="0"/>
        <v>288.1274178847637</v>
      </c>
      <c r="Q20" s="59" t="s">
        <v>112</v>
      </c>
      <c r="R20" s="287">
        <v>1</v>
      </c>
    </row>
    <row r="21" spans="1:18" ht="15" customHeight="1">
      <c r="A21" s="66">
        <v>11</v>
      </c>
      <c r="B21" s="364" t="s">
        <v>167</v>
      </c>
      <c r="C21" s="365" t="s">
        <v>168</v>
      </c>
      <c r="D21" s="367" t="s">
        <v>49</v>
      </c>
      <c r="E21" s="67">
        <v>77</v>
      </c>
      <c r="F21" s="369">
        <v>95</v>
      </c>
      <c r="G21" s="37" t="s">
        <v>259</v>
      </c>
      <c r="H21" s="37">
        <v>100</v>
      </c>
      <c r="I21" s="159">
        <f t="shared" si="1"/>
        <v>100</v>
      </c>
      <c r="J21" s="21">
        <v>120</v>
      </c>
      <c r="K21" s="18">
        <v>125</v>
      </c>
      <c r="L21" s="18" t="s">
        <v>294</v>
      </c>
      <c r="M21" s="160">
        <f t="shared" si="2"/>
        <v>125</v>
      </c>
      <c r="N21" s="161">
        <f t="shared" si="3"/>
        <v>225</v>
      </c>
      <c r="O21" s="74"/>
      <c r="P21" s="36">
        <f t="shared" si="0"/>
        <v>280.83451643159043</v>
      </c>
      <c r="Q21" s="25" t="s">
        <v>50</v>
      </c>
      <c r="R21" s="300">
        <v>2</v>
      </c>
    </row>
    <row r="22" spans="1:17" ht="15" customHeight="1">
      <c r="A22" s="81">
        <v>12</v>
      </c>
      <c r="B22" s="25" t="s">
        <v>187</v>
      </c>
      <c r="C22" s="291" t="s">
        <v>188</v>
      </c>
      <c r="D22" s="48" t="s">
        <v>49</v>
      </c>
      <c r="E22" s="62">
        <v>77</v>
      </c>
      <c r="F22" s="63" t="s">
        <v>285</v>
      </c>
      <c r="G22" s="57" t="s">
        <v>285</v>
      </c>
      <c r="H22" s="57" t="s">
        <v>285</v>
      </c>
      <c r="I22" s="159">
        <f>MAX(F22:H22)</f>
        <v>0</v>
      </c>
      <c r="J22" s="21">
        <v>100</v>
      </c>
      <c r="K22" s="18" t="s">
        <v>290</v>
      </c>
      <c r="L22" s="18" t="s">
        <v>290</v>
      </c>
      <c r="M22" s="160">
        <f t="shared" si="2"/>
        <v>100</v>
      </c>
      <c r="N22" s="161">
        <f t="shared" si="3"/>
        <v>100</v>
      </c>
      <c r="O22" s="74"/>
      <c r="P22" s="36">
        <f t="shared" si="0"/>
        <v>124.8153406362624</v>
      </c>
      <c r="Q22" s="59" t="s">
        <v>50</v>
      </c>
    </row>
    <row r="23" spans="1:17" ht="15" customHeight="1">
      <c r="A23" s="81">
        <v>13</v>
      </c>
      <c r="B23" s="125" t="s">
        <v>185</v>
      </c>
      <c r="C23" s="290" t="s">
        <v>186</v>
      </c>
      <c r="D23" s="127" t="s">
        <v>179</v>
      </c>
      <c r="E23" s="133">
        <v>76</v>
      </c>
      <c r="F23" s="141">
        <v>55</v>
      </c>
      <c r="G23" s="140">
        <v>58</v>
      </c>
      <c r="H23" s="140" t="s">
        <v>284</v>
      </c>
      <c r="I23" s="159">
        <f t="shared" si="1"/>
        <v>58</v>
      </c>
      <c r="J23" s="141">
        <v>70</v>
      </c>
      <c r="K23" s="140" t="s">
        <v>289</v>
      </c>
      <c r="L23" s="140" t="s">
        <v>289</v>
      </c>
      <c r="M23" s="160">
        <f t="shared" si="2"/>
        <v>70</v>
      </c>
      <c r="N23" s="161">
        <f t="shared" si="3"/>
        <v>128</v>
      </c>
      <c r="O23" s="143"/>
      <c r="P23" s="36">
        <f t="shared" si="0"/>
        <v>160.90037004495184</v>
      </c>
      <c r="Q23" s="142" t="s">
        <v>180</v>
      </c>
    </row>
    <row r="24" spans="1:17" ht="15" customHeight="1">
      <c r="A24" s="52">
        <v>14</v>
      </c>
      <c r="B24" s="28"/>
      <c r="C24" s="50"/>
      <c r="D24" s="49"/>
      <c r="E24" s="69"/>
      <c r="F24" s="58"/>
      <c r="G24" s="57"/>
      <c r="H24" s="57"/>
      <c r="I24" s="83"/>
      <c r="J24" s="21"/>
      <c r="K24" s="18"/>
      <c r="L24" s="18"/>
      <c r="M24" s="84"/>
      <c r="N24" s="85"/>
      <c r="O24" s="74"/>
      <c r="P24" s="36">
        <f t="shared" si="0"/>
      </c>
      <c r="Q24" s="93"/>
    </row>
    <row r="25" spans="1:17" ht="15" customHeight="1">
      <c r="A25" s="66">
        <v>15</v>
      </c>
      <c r="B25" s="27"/>
      <c r="C25" s="26"/>
      <c r="D25" s="29"/>
      <c r="E25" s="62"/>
      <c r="F25" s="58"/>
      <c r="G25" s="57"/>
      <c r="H25" s="57"/>
      <c r="I25" s="83"/>
      <c r="J25" s="21"/>
      <c r="K25" s="18"/>
      <c r="L25" s="18"/>
      <c r="M25" s="84"/>
      <c r="N25" s="85"/>
      <c r="O25" s="74"/>
      <c r="P25" s="36">
        <f t="shared" si="0"/>
      </c>
      <c r="Q25" s="59"/>
    </row>
    <row r="26" spans="1:17" ht="15" customHeight="1">
      <c r="A26" s="81">
        <v>16</v>
      </c>
      <c r="B26" s="91"/>
      <c r="C26" s="92"/>
      <c r="D26" s="49"/>
      <c r="E26" s="62"/>
      <c r="F26" s="58"/>
      <c r="G26" s="57"/>
      <c r="H26" s="57"/>
      <c r="I26" s="83"/>
      <c r="J26" s="21"/>
      <c r="K26" s="18"/>
      <c r="L26" s="18"/>
      <c r="M26" s="84"/>
      <c r="N26" s="85"/>
      <c r="O26" s="74"/>
      <c r="P26" s="36">
        <f t="shared" si="0"/>
      </c>
      <c r="Q26" s="59"/>
    </row>
    <row r="27" spans="1:17" ht="15" customHeight="1" thickBot="1">
      <c r="A27" s="81">
        <v>17</v>
      </c>
      <c r="B27" s="91"/>
      <c r="C27" s="94"/>
      <c r="D27" s="29"/>
      <c r="E27" s="61"/>
      <c r="F27" s="38"/>
      <c r="G27" s="39"/>
      <c r="H27" s="39"/>
      <c r="I27" s="83"/>
      <c r="J27" s="21"/>
      <c r="K27" s="18"/>
      <c r="L27" s="18"/>
      <c r="M27" s="84"/>
      <c r="N27" s="85"/>
      <c r="O27" s="74"/>
      <c r="P27" s="36">
        <f t="shared" si="0"/>
      </c>
      <c r="Q27" s="47"/>
    </row>
    <row r="28" spans="1:18" ht="15" customHeight="1" thickBot="1">
      <c r="A28" s="52">
        <v>18</v>
      </c>
      <c r="B28" s="96"/>
      <c r="C28" s="97"/>
      <c r="D28" s="48"/>
      <c r="E28" s="62"/>
      <c r="F28" s="51"/>
      <c r="G28" s="18"/>
      <c r="H28" s="18"/>
      <c r="I28" s="83"/>
      <c r="J28" s="21"/>
      <c r="K28" s="18"/>
      <c r="L28" s="18"/>
      <c r="M28" s="84"/>
      <c r="N28" s="85"/>
      <c r="O28" s="74"/>
      <c r="P28" s="36">
        <f t="shared" si="0"/>
      </c>
      <c r="Q28" s="59"/>
      <c r="R28" s="70"/>
    </row>
    <row r="29" spans="1:18" ht="15" customHeight="1">
      <c r="A29" s="66">
        <v>19</v>
      </c>
      <c r="B29" s="30"/>
      <c r="C29" s="34"/>
      <c r="D29" s="46"/>
      <c r="E29" s="61"/>
      <c r="F29" s="78"/>
      <c r="G29" s="53"/>
      <c r="H29" s="53"/>
      <c r="I29" s="83"/>
      <c r="J29" s="21"/>
      <c r="K29" s="18"/>
      <c r="L29" s="18"/>
      <c r="M29" s="84"/>
      <c r="N29" s="85"/>
      <c r="O29" s="74"/>
      <c r="P29" s="36">
        <f t="shared" si="0"/>
      </c>
      <c r="Q29" s="59"/>
      <c r="R29" s="70"/>
    </row>
    <row r="30" spans="1:18" ht="15" customHeight="1">
      <c r="A30" s="81">
        <v>20</v>
      </c>
      <c r="B30" s="30"/>
      <c r="C30" s="34"/>
      <c r="D30" s="46"/>
      <c r="E30" s="62"/>
      <c r="F30" s="51"/>
      <c r="G30" s="18"/>
      <c r="H30" s="18"/>
      <c r="I30" s="83"/>
      <c r="J30" s="21"/>
      <c r="K30" s="18"/>
      <c r="L30" s="18"/>
      <c r="M30" s="84"/>
      <c r="N30" s="85"/>
      <c r="O30" s="74"/>
      <c r="P30" s="36">
        <f t="shared" si="0"/>
      </c>
      <c r="Q30" s="55"/>
      <c r="R30" s="70"/>
    </row>
    <row r="31" spans="1:17" ht="15" customHeight="1">
      <c r="A31" s="81">
        <v>21</v>
      </c>
      <c r="B31" s="23"/>
      <c r="C31" s="24"/>
      <c r="D31" s="54"/>
      <c r="E31" s="67"/>
      <c r="F31" s="51"/>
      <c r="G31" s="18"/>
      <c r="H31" s="18"/>
      <c r="I31" s="83">
        <f aca="true" t="shared" si="4" ref="I31:I36">MAX(F31:H31)</f>
        <v>0</v>
      </c>
      <c r="J31" s="21"/>
      <c r="K31" s="18"/>
      <c r="L31" s="18"/>
      <c r="M31" s="84">
        <f aca="true" t="shared" si="5" ref="M31:M36">MAX(J31:L31)</f>
        <v>0</v>
      </c>
      <c r="N31" s="85">
        <f aca="true" t="shared" si="6" ref="N31:N36">SUM(I31,M31)</f>
        <v>0</v>
      </c>
      <c r="O31" s="74"/>
      <c r="P31" s="36">
        <f t="shared" si="0"/>
      </c>
      <c r="Q31" s="59"/>
    </row>
    <row r="32" spans="1:17" ht="15" customHeight="1">
      <c r="A32" s="52">
        <v>22</v>
      </c>
      <c r="B32" s="30"/>
      <c r="C32" s="34"/>
      <c r="D32" s="46"/>
      <c r="E32" s="62"/>
      <c r="F32" s="51"/>
      <c r="G32" s="18"/>
      <c r="H32" s="18"/>
      <c r="I32" s="83">
        <f t="shared" si="4"/>
        <v>0</v>
      </c>
      <c r="J32" s="21"/>
      <c r="K32" s="18"/>
      <c r="L32" s="18"/>
      <c r="M32" s="84">
        <f t="shared" si="5"/>
        <v>0</v>
      </c>
      <c r="N32" s="85">
        <f t="shared" si="6"/>
        <v>0</v>
      </c>
      <c r="O32" s="74"/>
      <c r="P32" s="36">
        <f t="shared" si="0"/>
      </c>
      <c r="Q32" s="59"/>
    </row>
    <row r="33" spans="1:17" ht="15" customHeight="1">
      <c r="A33" s="66">
        <v>23</v>
      </c>
      <c r="B33" s="30"/>
      <c r="C33" s="45"/>
      <c r="D33" s="46"/>
      <c r="E33" s="61"/>
      <c r="F33" s="51"/>
      <c r="G33" s="18"/>
      <c r="H33" s="18"/>
      <c r="I33" s="83">
        <f t="shared" si="4"/>
        <v>0</v>
      </c>
      <c r="J33" s="21"/>
      <c r="K33" s="18"/>
      <c r="L33" s="18"/>
      <c r="M33" s="84">
        <f t="shared" si="5"/>
        <v>0</v>
      </c>
      <c r="N33" s="85">
        <f t="shared" si="6"/>
        <v>0</v>
      </c>
      <c r="O33" s="74"/>
      <c r="P33" s="36">
        <f t="shared" si="0"/>
      </c>
      <c r="Q33" s="55"/>
    </row>
    <row r="34" spans="1:17" ht="15" customHeight="1">
      <c r="A34" s="81">
        <v>24</v>
      </c>
      <c r="B34" s="30"/>
      <c r="C34" s="24"/>
      <c r="D34" s="46"/>
      <c r="E34" s="61"/>
      <c r="F34" s="20"/>
      <c r="G34" s="22"/>
      <c r="H34" s="22"/>
      <c r="I34" s="83">
        <f t="shared" si="4"/>
        <v>0</v>
      </c>
      <c r="J34" s="21"/>
      <c r="K34" s="18"/>
      <c r="L34" s="18"/>
      <c r="M34" s="84">
        <f t="shared" si="5"/>
        <v>0</v>
      </c>
      <c r="N34" s="85">
        <f t="shared" si="6"/>
        <v>0</v>
      </c>
      <c r="O34" s="74"/>
      <c r="P34" s="36">
        <f t="shared" si="0"/>
      </c>
      <c r="Q34" s="47"/>
    </row>
    <row r="35" spans="1:17" ht="15" customHeight="1">
      <c r="A35" s="81">
        <v>25</v>
      </c>
      <c r="B35" s="25"/>
      <c r="C35" s="24"/>
      <c r="D35" s="48"/>
      <c r="E35" s="68"/>
      <c r="F35" s="38"/>
      <c r="G35" s="39"/>
      <c r="H35" s="39"/>
      <c r="I35" s="83">
        <f t="shared" si="4"/>
        <v>0</v>
      </c>
      <c r="J35" s="21"/>
      <c r="K35" s="18"/>
      <c r="L35" s="18"/>
      <c r="M35" s="84">
        <f t="shared" si="5"/>
        <v>0</v>
      </c>
      <c r="N35" s="85">
        <f t="shared" si="6"/>
        <v>0</v>
      </c>
      <c r="O35" s="74"/>
      <c r="P35" s="36">
        <f t="shared" si="0"/>
      </c>
      <c r="Q35" s="59"/>
    </row>
    <row r="36" spans="1:17" ht="15" customHeight="1">
      <c r="A36" s="52">
        <v>26</v>
      </c>
      <c r="B36" s="32"/>
      <c r="C36" s="35"/>
      <c r="D36" s="9"/>
      <c r="E36" s="80"/>
      <c r="F36" s="38"/>
      <c r="G36" s="39"/>
      <c r="H36" s="42"/>
      <c r="I36" s="83">
        <f t="shared" si="4"/>
        <v>0</v>
      </c>
      <c r="J36" s="21"/>
      <c r="K36" s="18"/>
      <c r="L36" s="18"/>
      <c r="M36" s="84">
        <f t="shared" si="5"/>
        <v>0</v>
      </c>
      <c r="N36" s="85">
        <f t="shared" si="6"/>
        <v>0</v>
      </c>
      <c r="O36" s="74"/>
      <c r="P36" s="36">
        <f t="shared" si="0"/>
      </c>
      <c r="Q36" s="31"/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6 J9:L36">
    <cfRule type="cellIs" priority="1" dxfId="0" operator="greaterThan" stopIfTrue="1">
      <formula>"n"</formula>
    </cfRule>
  </conditionalFormatting>
  <dataValidations count="1">
    <dataValidation type="whole" allowBlank="1" sqref="F27:H36 F10:H15">
      <formula1>0</formula1>
      <formula2>999</formula2>
    </dataValidation>
  </dataValidations>
  <printOptions/>
  <pageMargins left="0.7874015748031497" right="0.3937007874015748" top="0" bottom="0" header="0" footer="0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4">
      <selection activeCell="F35" sqref="F35"/>
    </sheetView>
  </sheetViews>
  <sheetFormatPr defaultColWidth="11.421875" defaultRowHeight="12.75"/>
  <cols>
    <col min="1" max="1" width="3.28125" style="4" customWidth="1"/>
    <col min="2" max="2" width="26.57421875" style="0" customWidth="1"/>
    <col min="3" max="3" width="12.8515625" style="4" customWidth="1"/>
    <col min="4" max="4" width="10.7109375" style="5" customWidth="1"/>
    <col min="5" max="5" width="6.140625" style="6" customWidth="1"/>
    <col min="6" max="8" width="4.7109375" style="4" customWidth="1"/>
    <col min="9" max="9" width="5.7109375" style="4" customWidth="1"/>
    <col min="10" max="12" width="4.7109375" style="4" customWidth="1"/>
    <col min="13" max="13" width="5.7109375" style="4" customWidth="1"/>
    <col min="14" max="14" width="7.7109375" style="4" customWidth="1"/>
    <col min="15" max="15" width="6.7109375" style="4" hidden="1" customWidth="1"/>
    <col min="16" max="16" width="12.7109375" style="4" customWidth="1"/>
    <col min="17" max="17" width="20.7109375" style="7" customWidth="1"/>
    <col min="18" max="18" width="14.00390625" style="6" customWidth="1"/>
  </cols>
  <sheetData>
    <row r="1" spans="1:18" ht="60" customHeight="1">
      <c r="A1" s="309" t="s">
        <v>16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"/>
    </row>
    <row r="2" spans="1:18" ht="27" customHeight="1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"/>
    </row>
    <row r="3" spans="1:18" ht="18" customHeight="1">
      <c r="A3" s="313" t="s">
        <v>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1"/>
    </row>
    <row r="4" ht="16.5" customHeight="1"/>
    <row r="5" spans="1:18" ht="19.5" customHeight="1">
      <c r="A5" s="314" t="s">
        <v>17</v>
      </c>
      <c r="B5" s="314"/>
      <c r="C5" s="314"/>
      <c r="D5" s="16"/>
      <c r="E5" s="71"/>
      <c r="F5" s="314" t="s">
        <v>2</v>
      </c>
      <c r="G5" s="314"/>
      <c r="H5" s="314"/>
      <c r="I5" s="10"/>
      <c r="J5" s="315" t="s">
        <v>337</v>
      </c>
      <c r="K5" s="315"/>
      <c r="L5" s="315"/>
      <c r="M5" s="10"/>
      <c r="N5" s="10"/>
      <c r="O5" s="10"/>
      <c r="P5" s="11" t="s">
        <v>333</v>
      </c>
      <c r="R5" s="14"/>
    </row>
    <row r="6" spans="1:18" ht="22.5" customHeight="1">
      <c r="A6" s="324" t="s">
        <v>1</v>
      </c>
      <c r="B6" s="324"/>
      <c r="C6" s="324"/>
      <c r="D6" s="72"/>
      <c r="E6" s="73"/>
      <c r="F6" s="325" t="s">
        <v>2</v>
      </c>
      <c r="G6" s="325"/>
      <c r="H6" s="325"/>
      <c r="I6" s="10"/>
      <c r="J6" s="326" t="s">
        <v>3</v>
      </c>
      <c r="K6" s="326"/>
      <c r="L6" s="327"/>
      <c r="M6" s="2"/>
      <c r="N6" s="10"/>
      <c r="O6" s="10"/>
      <c r="P6" s="12" t="s">
        <v>4</v>
      </c>
      <c r="R6" s="15"/>
    </row>
    <row r="7" spans="1:18" ht="15" customHeight="1">
      <c r="A7" s="328" t="s">
        <v>5</v>
      </c>
      <c r="B7" s="329" t="s">
        <v>6</v>
      </c>
      <c r="C7" s="328" t="s">
        <v>7</v>
      </c>
      <c r="D7" s="303" t="s">
        <v>2</v>
      </c>
      <c r="E7" s="305" t="s">
        <v>8</v>
      </c>
      <c r="F7" s="306" t="s">
        <v>9</v>
      </c>
      <c r="G7" s="307"/>
      <c r="H7" s="307"/>
      <c r="I7" s="308"/>
      <c r="J7" s="306" t="s">
        <v>10</v>
      </c>
      <c r="K7" s="307"/>
      <c r="L7" s="307"/>
      <c r="M7" s="308"/>
      <c r="N7" s="317" t="s">
        <v>11</v>
      </c>
      <c r="O7" s="318" t="s">
        <v>12</v>
      </c>
      <c r="P7" s="320" t="s">
        <v>13</v>
      </c>
      <c r="Q7" s="322" t="s">
        <v>14</v>
      </c>
      <c r="R7"/>
    </row>
    <row r="8" spans="1:17" s="3" customFormat="1" ht="15" customHeight="1">
      <c r="A8" s="328"/>
      <c r="B8" s="329"/>
      <c r="C8" s="328"/>
      <c r="D8" s="304"/>
      <c r="E8" s="305"/>
      <c r="F8" s="8">
        <v>1</v>
      </c>
      <c r="G8" s="9">
        <v>2</v>
      </c>
      <c r="H8" s="9">
        <v>3</v>
      </c>
      <c r="I8" s="13" t="s">
        <v>15</v>
      </c>
      <c r="J8" s="8">
        <v>1</v>
      </c>
      <c r="K8" s="9">
        <v>2</v>
      </c>
      <c r="L8" s="9">
        <v>3</v>
      </c>
      <c r="M8" s="13" t="s">
        <v>15</v>
      </c>
      <c r="N8" s="317"/>
      <c r="O8" s="319"/>
      <c r="P8" s="321"/>
      <c r="Q8" s="323"/>
    </row>
    <row r="9" spans="1:18" ht="15" customHeight="1">
      <c r="A9" s="81">
        <v>1</v>
      </c>
      <c r="B9" s="204" t="s">
        <v>29</v>
      </c>
      <c r="C9" s="205"/>
      <c r="D9" s="206"/>
      <c r="E9" s="207"/>
      <c r="F9" s="208"/>
      <c r="G9" s="209"/>
      <c r="H9" s="209"/>
      <c r="I9" s="166">
        <f aca="true" t="shared" si="0" ref="I9:I30">MAX(F9:H9)</f>
        <v>0</v>
      </c>
      <c r="J9" s="163"/>
      <c r="K9" s="210"/>
      <c r="L9" s="210"/>
      <c r="M9" s="211">
        <f aca="true" t="shared" si="1" ref="M9:M30">MAX(J9:L9)</f>
        <v>0</v>
      </c>
      <c r="N9" s="212">
        <f aca="true" t="shared" si="2" ref="N9:N30">SUM(I9,M9)</f>
        <v>0</v>
      </c>
      <c r="O9" s="213"/>
      <c r="P9" s="214">
        <f aca="true" t="shared" si="3" ref="P9:P30">IF(ISERROR(N9*10^(0.75194503*(LOG10(E9/175.508))^2)),"",N9*10^(0.75194503*(LOG10(E9/175.508))^2))</f>
      </c>
      <c r="Q9" s="215"/>
      <c r="R9"/>
    </row>
    <row r="10" spans="1:18" ht="15" customHeight="1">
      <c r="A10" s="200">
        <v>2</v>
      </c>
      <c r="B10" s="216" t="s">
        <v>62</v>
      </c>
      <c r="C10" s="19" t="s">
        <v>297</v>
      </c>
      <c r="D10" s="46" t="s">
        <v>59</v>
      </c>
      <c r="E10" s="179">
        <v>89</v>
      </c>
      <c r="F10" s="18">
        <v>86</v>
      </c>
      <c r="G10" s="18">
        <v>90</v>
      </c>
      <c r="H10" s="18" t="s">
        <v>304</v>
      </c>
      <c r="I10" s="167">
        <f t="shared" si="0"/>
        <v>90</v>
      </c>
      <c r="J10" s="18">
        <v>101</v>
      </c>
      <c r="K10" s="18">
        <v>106</v>
      </c>
      <c r="L10" s="18">
        <v>109</v>
      </c>
      <c r="M10" s="217">
        <f t="shared" si="1"/>
        <v>109</v>
      </c>
      <c r="N10" s="218">
        <f t="shared" si="2"/>
        <v>199</v>
      </c>
      <c r="O10" s="158"/>
      <c r="P10" s="219">
        <f t="shared" si="3"/>
        <v>231.33950409245224</v>
      </c>
      <c r="Q10" s="25" t="s">
        <v>60</v>
      </c>
      <c r="R10"/>
    </row>
    <row r="11" spans="1:18" ht="15" customHeight="1">
      <c r="A11" s="200"/>
      <c r="B11" s="216" t="s">
        <v>199</v>
      </c>
      <c r="C11" s="19" t="s">
        <v>168</v>
      </c>
      <c r="D11" s="46" t="s">
        <v>49</v>
      </c>
      <c r="E11" s="179">
        <v>86</v>
      </c>
      <c r="F11" s="18">
        <v>105</v>
      </c>
      <c r="G11" s="18">
        <v>111</v>
      </c>
      <c r="H11" s="18" t="s">
        <v>291</v>
      </c>
      <c r="I11" s="167">
        <f t="shared" si="0"/>
        <v>111</v>
      </c>
      <c r="J11" s="18">
        <v>125</v>
      </c>
      <c r="K11" s="18">
        <v>131</v>
      </c>
      <c r="L11" s="18" t="s">
        <v>327</v>
      </c>
      <c r="M11" s="217">
        <f t="shared" si="1"/>
        <v>131</v>
      </c>
      <c r="N11" s="218">
        <f t="shared" si="2"/>
        <v>242</v>
      </c>
      <c r="O11" s="158"/>
      <c r="P11" s="219">
        <f t="shared" si="3"/>
        <v>285.74810408162807</v>
      </c>
      <c r="Q11" s="25" t="s">
        <v>50</v>
      </c>
      <c r="R11" s="286">
        <v>1</v>
      </c>
    </row>
    <row r="12" spans="1:18" ht="15" customHeight="1">
      <c r="A12" s="200"/>
      <c r="B12" s="216" t="s">
        <v>212</v>
      </c>
      <c r="C12" s="19" t="s">
        <v>131</v>
      </c>
      <c r="D12" s="46" t="s">
        <v>30</v>
      </c>
      <c r="E12" s="179">
        <v>87</v>
      </c>
      <c r="F12" s="18">
        <v>95</v>
      </c>
      <c r="G12" s="18">
        <v>100</v>
      </c>
      <c r="H12" s="18">
        <v>103</v>
      </c>
      <c r="I12" s="167">
        <f t="shared" si="0"/>
        <v>103</v>
      </c>
      <c r="J12" s="18">
        <v>120</v>
      </c>
      <c r="K12" s="18">
        <v>126</v>
      </c>
      <c r="L12" s="18">
        <v>132</v>
      </c>
      <c r="M12" s="217">
        <f t="shared" si="1"/>
        <v>132</v>
      </c>
      <c r="N12" s="218">
        <f t="shared" si="2"/>
        <v>235</v>
      </c>
      <c r="O12" s="158"/>
      <c r="P12" s="219">
        <f t="shared" si="3"/>
        <v>276.0041445756684</v>
      </c>
      <c r="Q12" s="25" t="s">
        <v>229</v>
      </c>
      <c r="R12" s="296">
        <v>2</v>
      </c>
    </row>
    <row r="13" spans="1:18" ht="15" customHeight="1">
      <c r="A13" s="200"/>
      <c r="B13" s="30" t="s">
        <v>147</v>
      </c>
      <c r="C13" s="34" t="s">
        <v>148</v>
      </c>
      <c r="D13" s="46" t="s">
        <v>20</v>
      </c>
      <c r="E13" s="170">
        <v>84</v>
      </c>
      <c r="F13" s="18">
        <v>60</v>
      </c>
      <c r="G13" s="18">
        <v>65</v>
      </c>
      <c r="H13" s="18" t="s">
        <v>301</v>
      </c>
      <c r="I13" s="167">
        <f t="shared" si="0"/>
        <v>65</v>
      </c>
      <c r="J13" s="18">
        <v>80</v>
      </c>
      <c r="K13" s="18" t="s">
        <v>255</v>
      </c>
      <c r="L13" s="18">
        <v>85</v>
      </c>
      <c r="M13" s="217">
        <f t="shared" si="1"/>
        <v>85</v>
      </c>
      <c r="N13" s="218">
        <f t="shared" si="2"/>
        <v>150</v>
      </c>
      <c r="O13" s="158"/>
      <c r="P13" s="219">
        <f>IF(ISERROR(N13*10^(0.75194503*(LOG10(E13/175.508))^2)),"",N13*10^(0.75194503*(LOG10(E13/175.508))^2))</f>
        <v>179.101373039016</v>
      </c>
      <c r="Q13" s="47" t="s">
        <v>146</v>
      </c>
      <c r="R13"/>
    </row>
    <row r="14" spans="1:18" ht="15" customHeight="1">
      <c r="A14" s="200"/>
      <c r="B14" s="216" t="s">
        <v>137</v>
      </c>
      <c r="C14" s="19" t="s">
        <v>138</v>
      </c>
      <c r="D14" s="46" t="s">
        <v>140</v>
      </c>
      <c r="E14" s="179">
        <v>89</v>
      </c>
      <c r="F14" s="18">
        <v>35</v>
      </c>
      <c r="G14" s="18">
        <v>38</v>
      </c>
      <c r="H14" s="18">
        <v>41</v>
      </c>
      <c r="I14" s="167">
        <f t="shared" si="0"/>
        <v>41</v>
      </c>
      <c r="J14" s="18">
        <v>50</v>
      </c>
      <c r="K14" s="18">
        <v>53</v>
      </c>
      <c r="L14" s="18">
        <v>56</v>
      </c>
      <c r="M14" s="217">
        <f t="shared" si="1"/>
        <v>56</v>
      </c>
      <c r="N14" s="218">
        <f t="shared" si="2"/>
        <v>97</v>
      </c>
      <c r="O14" s="158"/>
      <c r="P14" s="219">
        <f t="shared" si="3"/>
        <v>112.76347686918527</v>
      </c>
      <c r="Q14" s="25" t="s">
        <v>139</v>
      </c>
      <c r="R14"/>
    </row>
    <row r="15" spans="1:18" ht="15" customHeight="1">
      <c r="A15" s="200"/>
      <c r="B15" s="125" t="s">
        <v>181</v>
      </c>
      <c r="C15" s="126" t="s">
        <v>182</v>
      </c>
      <c r="D15" s="127" t="s">
        <v>179</v>
      </c>
      <c r="E15" s="220">
        <v>86.5</v>
      </c>
      <c r="F15" s="153">
        <v>40</v>
      </c>
      <c r="G15" s="153">
        <v>43</v>
      </c>
      <c r="H15" s="153">
        <v>45</v>
      </c>
      <c r="I15" s="167">
        <f t="shared" si="0"/>
        <v>45</v>
      </c>
      <c r="J15" s="153">
        <v>45</v>
      </c>
      <c r="K15" s="153">
        <v>50</v>
      </c>
      <c r="L15" s="153" t="s">
        <v>250</v>
      </c>
      <c r="M15" s="217">
        <f t="shared" si="1"/>
        <v>50</v>
      </c>
      <c r="N15" s="218">
        <f t="shared" si="2"/>
        <v>95</v>
      </c>
      <c r="O15" s="158"/>
      <c r="P15" s="219">
        <f t="shared" si="3"/>
        <v>111.87250944531065</v>
      </c>
      <c r="Q15" s="157" t="s">
        <v>180</v>
      </c>
      <c r="R15"/>
    </row>
    <row r="16" spans="1:18" ht="15" customHeight="1">
      <c r="A16" s="200">
        <v>4</v>
      </c>
      <c r="B16" s="173" t="s">
        <v>75</v>
      </c>
      <c r="C16" s="222" t="s">
        <v>296</v>
      </c>
      <c r="D16" s="173" t="s">
        <v>73</v>
      </c>
      <c r="E16" s="169">
        <v>84</v>
      </c>
      <c r="F16" s="18">
        <v>96</v>
      </c>
      <c r="G16" s="18" t="s">
        <v>306</v>
      </c>
      <c r="H16" s="18">
        <v>101</v>
      </c>
      <c r="I16" s="167">
        <f t="shared" si="0"/>
        <v>101</v>
      </c>
      <c r="J16" s="18">
        <v>120</v>
      </c>
      <c r="K16" s="18" t="s">
        <v>325</v>
      </c>
      <c r="L16" s="18">
        <v>126</v>
      </c>
      <c r="M16" s="217">
        <f t="shared" si="1"/>
        <v>126</v>
      </c>
      <c r="N16" s="218">
        <f t="shared" si="2"/>
        <v>227</v>
      </c>
      <c r="O16" s="158"/>
      <c r="P16" s="219">
        <f t="shared" si="3"/>
        <v>271.0400778657109</v>
      </c>
      <c r="Q16" s="224" t="s">
        <v>74</v>
      </c>
      <c r="R16" s="301">
        <v>3</v>
      </c>
    </row>
    <row r="17" spans="1:17" ht="15" customHeight="1">
      <c r="A17" s="201">
        <v>6</v>
      </c>
      <c r="B17" s="221" t="s">
        <v>97</v>
      </c>
      <c r="C17" s="223" t="s">
        <v>98</v>
      </c>
      <c r="D17" s="48" t="s">
        <v>87</v>
      </c>
      <c r="E17" s="169">
        <v>87</v>
      </c>
      <c r="F17" s="18">
        <v>60</v>
      </c>
      <c r="G17" s="18">
        <v>65</v>
      </c>
      <c r="H17" s="18">
        <v>67</v>
      </c>
      <c r="I17" s="167">
        <f t="shared" si="0"/>
        <v>67</v>
      </c>
      <c r="J17" s="18">
        <v>75</v>
      </c>
      <c r="K17" s="18">
        <v>78</v>
      </c>
      <c r="L17" s="18">
        <v>83</v>
      </c>
      <c r="M17" s="217">
        <f t="shared" si="1"/>
        <v>83</v>
      </c>
      <c r="N17" s="218">
        <f t="shared" si="2"/>
        <v>150</v>
      </c>
      <c r="O17" s="158"/>
      <c r="P17" s="219">
        <f t="shared" si="3"/>
        <v>176.17285823978835</v>
      </c>
      <c r="Q17" s="59" t="s">
        <v>99</v>
      </c>
    </row>
    <row r="18" spans="1:17" ht="15" customHeight="1">
      <c r="A18" s="201"/>
      <c r="B18" s="221" t="s">
        <v>159</v>
      </c>
      <c r="C18" s="223" t="s">
        <v>160</v>
      </c>
      <c r="D18" s="48" t="s">
        <v>20</v>
      </c>
      <c r="E18" s="169">
        <v>88</v>
      </c>
      <c r="F18" s="18">
        <v>45</v>
      </c>
      <c r="G18" s="18">
        <v>50</v>
      </c>
      <c r="H18" s="18">
        <v>55</v>
      </c>
      <c r="I18" s="167">
        <f t="shared" si="0"/>
        <v>55</v>
      </c>
      <c r="J18" s="18">
        <v>70</v>
      </c>
      <c r="K18" s="18" t="s">
        <v>309</v>
      </c>
      <c r="L18" s="18">
        <v>77</v>
      </c>
      <c r="M18" s="217">
        <f t="shared" si="1"/>
        <v>77</v>
      </c>
      <c r="N18" s="218">
        <f t="shared" si="2"/>
        <v>132</v>
      </c>
      <c r="O18" s="158"/>
      <c r="P18" s="219">
        <f t="shared" si="3"/>
        <v>154.22870193580394</v>
      </c>
      <c r="Q18" s="59" t="s">
        <v>146</v>
      </c>
    </row>
    <row r="19" spans="1:17" ht="15" customHeight="1">
      <c r="A19" s="200">
        <v>7</v>
      </c>
      <c r="B19" s="30" t="s">
        <v>100</v>
      </c>
      <c r="C19" s="34" t="s">
        <v>101</v>
      </c>
      <c r="D19" s="48" t="s">
        <v>87</v>
      </c>
      <c r="E19" s="170">
        <v>88</v>
      </c>
      <c r="F19" s="53">
        <v>95</v>
      </c>
      <c r="G19" s="53">
        <v>100</v>
      </c>
      <c r="H19" s="53" t="s">
        <v>307</v>
      </c>
      <c r="I19" s="167">
        <f t="shared" si="0"/>
        <v>100</v>
      </c>
      <c r="J19" s="18">
        <v>118</v>
      </c>
      <c r="K19" s="18">
        <v>122</v>
      </c>
      <c r="L19" s="18" t="s">
        <v>325</v>
      </c>
      <c r="M19" s="217">
        <f t="shared" si="1"/>
        <v>122</v>
      </c>
      <c r="N19" s="218">
        <f t="shared" si="2"/>
        <v>222</v>
      </c>
      <c r="O19" s="158"/>
      <c r="P19" s="219">
        <f t="shared" si="3"/>
        <v>259.38463507385205</v>
      </c>
      <c r="Q19" s="59" t="s">
        <v>302</v>
      </c>
    </row>
    <row r="20" spans="1:17" ht="15" customHeight="1">
      <c r="A20" s="200"/>
      <c r="B20" s="30" t="s">
        <v>153</v>
      </c>
      <c r="C20" s="34" t="s">
        <v>154</v>
      </c>
      <c r="D20" s="48" t="s">
        <v>20</v>
      </c>
      <c r="E20" s="170">
        <v>85</v>
      </c>
      <c r="F20" s="53">
        <v>45</v>
      </c>
      <c r="G20" s="53">
        <v>49</v>
      </c>
      <c r="H20" s="53">
        <v>51</v>
      </c>
      <c r="I20" s="167">
        <f t="shared" si="0"/>
        <v>51</v>
      </c>
      <c r="J20" s="18">
        <v>60</v>
      </c>
      <c r="K20" s="18" t="s">
        <v>308</v>
      </c>
      <c r="L20" s="18">
        <v>65</v>
      </c>
      <c r="M20" s="217">
        <f t="shared" si="1"/>
        <v>65</v>
      </c>
      <c r="N20" s="218">
        <f t="shared" si="2"/>
        <v>116</v>
      </c>
      <c r="O20" s="158"/>
      <c r="P20" s="219">
        <f t="shared" si="3"/>
        <v>137.724735668944</v>
      </c>
      <c r="Q20" s="59" t="s">
        <v>146</v>
      </c>
    </row>
    <row r="21" spans="1:17" ht="15" customHeight="1">
      <c r="A21" s="200">
        <v>17</v>
      </c>
      <c r="B21" s="86" t="s">
        <v>31</v>
      </c>
      <c r="C21" s="34"/>
      <c r="D21" s="46"/>
      <c r="E21" s="169"/>
      <c r="F21" s="18"/>
      <c r="G21" s="18"/>
      <c r="H21" s="18"/>
      <c r="I21" s="167">
        <f t="shared" si="0"/>
        <v>0</v>
      </c>
      <c r="J21" s="18"/>
      <c r="K21" s="18"/>
      <c r="L21" s="18"/>
      <c r="M21" s="217">
        <f t="shared" si="1"/>
        <v>0</v>
      </c>
      <c r="N21" s="218">
        <f t="shared" si="2"/>
        <v>0</v>
      </c>
      <c r="O21" s="158"/>
      <c r="P21" s="219">
        <f t="shared" si="3"/>
      </c>
      <c r="Q21" s="55"/>
    </row>
    <row r="22" spans="1:18" ht="15" customHeight="1">
      <c r="A22" s="202">
        <v>19</v>
      </c>
      <c r="B22" s="175" t="s">
        <v>132</v>
      </c>
      <c r="C22" s="180" t="s">
        <v>131</v>
      </c>
      <c r="D22" s="48" t="s">
        <v>52</v>
      </c>
      <c r="E22" s="169">
        <v>96</v>
      </c>
      <c r="F22" s="18">
        <v>70</v>
      </c>
      <c r="G22" s="18" t="s">
        <v>285</v>
      </c>
      <c r="H22" s="18" t="s">
        <v>285</v>
      </c>
      <c r="I22" s="167">
        <f t="shared" si="0"/>
        <v>70</v>
      </c>
      <c r="J22" s="18">
        <v>90</v>
      </c>
      <c r="K22" s="18">
        <v>95</v>
      </c>
      <c r="L22" s="18" t="s">
        <v>259</v>
      </c>
      <c r="M22" s="217">
        <f t="shared" si="1"/>
        <v>95</v>
      </c>
      <c r="N22" s="218">
        <f t="shared" si="2"/>
        <v>165</v>
      </c>
      <c r="O22" s="158"/>
      <c r="P22" s="219">
        <f t="shared" si="3"/>
        <v>185.82775467518186</v>
      </c>
      <c r="Q22" s="59" t="s">
        <v>126</v>
      </c>
      <c r="R22" s="70"/>
    </row>
    <row r="23" spans="1:18" ht="15" customHeight="1">
      <c r="A23" s="200"/>
      <c r="B23" s="30" t="s">
        <v>213</v>
      </c>
      <c r="C23" s="34" t="s">
        <v>131</v>
      </c>
      <c r="D23" s="46" t="s">
        <v>30</v>
      </c>
      <c r="E23" s="170">
        <v>90</v>
      </c>
      <c r="F23" s="18">
        <v>80</v>
      </c>
      <c r="G23" s="18">
        <v>85</v>
      </c>
      <c r="H23" s="18">
        <v>88</v>
      </c>
      <c r="I23" s="167">
        <f t="shared" si="0"/>
        <v>88</v>
      </c>
      <c r="J23" s="18">
        <v>100</v>
      </c>
      <c r="K23" s="18">
        <v>105</v>
      </c>
      <c r="L23" s="18">
        <v>110</v>
      </c>
      <c r="M23" s="217">
        <f t="shared" si="1"/>
        <v>110</v>
      </c>
      <c r="N23" s="218">
        <f t="shared" si="2"/>
        <v>198</v>
      </c>
      <c r="O23" s="158"/>
      <c r="P23" s="219">
        <f t="shared" si="3"/>
        <v>229.04852441164005</v>
      </c>
      <c r="Q23" s="47" t="s">
        <v>229</v>
      </c>
      <c r="R23" s="298">
        <v>2</v>
      </c>
    </row>
    <row r="24" spans="1:18" ht="15" customHeight="1">
      <c r="A24" s="200"/>
      <c r="B24" s="175" t="s">
        <v>208</v>
      </c>
      <c r="C24" s="34" t="s">
        <v>131</v>
      </c>
      <c r="D24" s="46" t="s">
        <v>52</v>
      </c>
      <c r="E24" s="170">
        <v>89</v>
      </c>
      <c r="F24" s="18">
        <v>80</v>
      </c>
      <c r="G24" s="18">
        <v>85</v>
      </c>
      <c r="H24" s="18" t="s">
        <v>303</v>
      </c>
      <c r="I24" s="167">
        <f t="shared" si="0"/>
        <v>85</v>
      </c>
      <c r="J24" s="18">
        <v>105</v>
      </c>
      <c r="K24" s="18" t="s">
        <v>261</v>
      </c>
      <c r="L24" s="18" t="s">
        <v>312</v>
      </c>
      <c r="M24" s="217">
        <f t="shared" si="1"/>
        <v>105</v>
      </c>
      <c r="N24" s="218">
        <f t="shared" si="2"/>
        <v>190</v>
      </c>
      <c r="O24" s="158"/>
      <c r="P24" s="219">
        <f>IF(ISERROR(N24*10^(0.75194503*(LOG10(E24/175.508))^2)),"",N24*10^(0.75194503*(LOG10(E24/175.508))^2))</f>
        <v>220.87691345510515</v>
      </c>
      <c r="Q24" s="59" t="s">
        <v>209</v>
      </c>
      <c r="R24" s="302">
        <v>3</v>
      </c>
    </row>
    <row r="25" spans="1:18" ht="15" customHeight="1">
      <c r="A25" s="200">
        <v>21</v>
      </c>
      <c r="B25" s="25" t="s">
        <v>201</v>
      </c>
      <c r="C25" s="19" t="s">
        <v>202</v>
      </c>
      <c r="D25" s="48" t="s">
        <v>49</v>
      </c>
      <c r="E25" s="169">
        <v>91</v>
      </c>
      <c r="F25" s="18">
        <v>80</v>
      </c>
      <c r="G25" s="18">
        <v>85</v>
      </c>
      <c r="H25" s="18" t="s">
        <v>303</v>
      </c>
      <c r="I25" s="167">
        <f t="shared" si="0"/>
        <v>85</v>
      </c>
      <c r="J25" s="18">
        <v>110</v>
      </c>
      <c r="K25" s="18">
        <v>117</v>
      </c>
      <c r="L25" s="18" t="s">
        <v>323</v>
      </c>
      <c r="M25" s="217">
        <f>MAX(J25:L25)</f>
        <v>117</v>
      </c>
      <c r="N25" s="218">
        <f t="shared" si="2"/>
        <v>202</v>
      </c>
      <c r="O25" s="158"/>
      <c r="P25" s="219">
        <f t="shared" si="3"/>
        <v>232.56142175062084</v>
      </c>
      <c r="Q25" s="25" t="s">
        <v>50</v>
      </c>
      <c r="R25" s="287">
        <v>1</v>
      </c>
    </row>
    <row r="26" spans="1:17" ht="15" customHeight="1">
      <c r="A26" s="203">
        <v>22</v>
      </c>
      <c r="B26" s="86" t="s">
        <v>32</v>
      </c>
      <c r="C26" s="43"/>
      <c r="D26" s="46"/>
      <c r="E26" s="169"/>
      <c r="F26" s="18"/>
      <c r="G26" s="18"/>
      <c r="H26" s="18"/>
      <c r="I26" s="167">
        <f t="shared" si="0"/>
        <v>0</v>
      </c>
      <c r="J26" s="18"/>
      <c r="K26" s="18"/>
      <c r="L26" s="18"/>
      <c r="M26" s="217">
        <f t="shared" si="1"/>
        <v>0</v>
      </c>
      <c r="N26" s="218">
        <f t="shared" si="2"/>
        <v>0</v>
      </c>
      <c r="O26" s="158"/>
      <c r="P26" s="219">
        <f t="shared" si="3"/>
      </c>
      <c r="Q26" s="59"/>
    </row>
    <row r="27" spans="1:18" ht="15" customHeight="1">
      <c r="A27" s="202">
        <v>23</v>
      </c>
      <c r="B27" s="30" t="s">
        <v>61</v>
      </c>
      <c r="C27" s="222" t="s">
        <v>299</v>
      </c>
      <c r="D27" s="46" t="s">
        <v>59</v>
      </c>
      <c r="E27" s="170">
        <v>97</v>
      </c>
      <c r="F27" s="18">
        <v>59</v>
      </c>
      <c r="G27" s="18">
        <v>64</v>
      </c>
      <c r="H27" s="18" t="s">
        <v>300</v>
      </c>
      <c r="I27" s="167">
        <f t="shared" si="0"/>
        <v>64</v>
      </c>
      <c r="J27" s="18">
        <v>75</v>
      </c>
      <c r="K27" s="18">
        <v>80</v>
      </c>
      <c r="L27" s="18" t="s">
        <v>310</v>
      </c>
      <c r="M27" s="217">
        <f t="shared" si="1"/>
        <v>80</v>
      </c>
      <c r="N27" s="218">
        <f t="shared" si="2"/>
        <v>144</v>
      </c>
      <c r="O27" s="158"/>
      <c r="P27" s="219">
        <f>IF(ISERROR(N27*10^(0.75194503*(LOG10(E27/175.508))^2)),"",N27*10^(0.75194503*(LOG10(E27/175.508))^2))</f>
        <v>161.5217085557011</v>
      </c>
      <c r="Q27" s="47" t="s">
        <v>60</v>
      </c>
      <c r="R27" s="287">
        <v>1</v>
      </c>
    </row>
    <row r="28" spans="1:17" ht="15" customHeight="1">
      <c r="A28" s="200">
        <v>24</v>
      </c>
      <c r="B28" s="86" t="s">
        <v>33</v>
      </c>
      <c r="C28" s="34"/>
      <c r="D28" s="46"/>
      <c r="E28" s="170"/>
      <c r="F28" s="22"/>
      <c r="G28" s="22"/>
      <c r="H28" s="22"/>
      <c r="I28" s="167">
        <f t="shared" si="0"/>
        <v>0</v>
      </c>
      <c r="J28" s="18"/>
      <c r="K28" s="18"/>
      <c r="L28" s="18"/>
      <c r="M28" s="217">
        <f t="shared" si="1"/>
        <v>0</v>
      </c>
      <c r="N28" s="218">
        <f t="shared" si="2"/>
        <v>0</v>
      </c>
      <c r="O28" s="158"/>
      <c r="P28" s="219">
        <f t="shared" si="3"/>
      </c>
      <c r="Q28" s="47"/>
    </row>
    <row r="29" spans="1:18" ht="15" customHeight="1">
      <c r="A29" s="200">
        <v>25</v>
      </c>
      <c r="B29" s="175" t="s">
        <v>214</v>
      </c>
      <c r="C29" s="182" t="s">
        <v>298</v>
      </c>
      <c r="D29" s="48" t="s">
        <v>30</v>
      </c>
      <c r="E29" s="179">
        <v>103</v>
      </c>
      <c r="F29" s="18">
        <v>90</v>
      </c>
      <c r="G29" s="18">
        <v>95</v>
      </c>
      <c r="H29" s="18" t="s">
        <v>305</v>
      </c>
      <c r="I29" s="167">
        <f t="shared" si="0"/>
        <v>95</v>
      </c>
      <c r="J29" s="18" t="s">
        <v>291</v>
      </c>
      <c r="K29" s="18">
        <v>115</v>
      </c>
      <c r="L29" s="18" t="s">
        <v>324</v>
      </c>
      <c r="M29" s="217">
        <f t="shared" si="1"/>
        <v>115</v>
      </c>
      <c r="N29" s="218">
        <f t="shared" si="2"/>
        <v>210</v>
      </c>
      <c r="O29" s="158"/>
      <c r="P29" s="219">
        <f t="shared" si="3"/>
        <v>230.41125472621664</v>
      </c>
      <c r="Q29" s="25" t="s">
        <v>229</v>
      </c>
      <c r="R29" s="287">
        <v>1</v>
      </c>
    </row>
    <row r="30" spans="1:18" ht="15" customHeight="1">
      <c r="A30" s="203">
        <v>26</v>
      </c>
      <c r="B30" s="30" t="s">
        <v>222</v>
      </c>
      <c r="C30" s="34" t="s">
        <v>223</v>
      </c>
      <c r="D30" s="46" t="s">
        <v>224</v>
      </c>
      <c r="E30" s="169">
        <v>115</v>
      </c>
      <c r="F30" s="18">
        <v>80</v>
      </c>
      <c r="G30" s="18">
        <v>85</v>
      </c>
      <c r="H30" s="18">
        <v>90</v>
      </c>
      <c r="I30" s="167">
        <f t="shared" si="0"/>
        <v>90</v>
      </c>
      <c r="J30" s="18">
        <v>100</v>
      </c>
      <c r="K30" s="18">
        <v>108</v>
      </c>
      <c r="L30" s="18" t="s">
        <v>311</v>
      </c>
      <c r="M30" s="217">
        <f t="shared" si="1"/>
        <v>108</v>
      </c>
      <c r="N30" s="218">
        <f t="shared" si="2"/>
        <v>198</v>
      </c>
      <c r="O30" s="158"/>
      <c r="P30" s="219">
        <f t="shared" si="3"/>
        <v>209.89989451039884</v>
      </c>
      <c r="Q30" s="59" t="s">
        <v>107</v>
      </c>
      <c r="R30" s="295">
        <v>2</v>
      </c>
    </row>
  </sheetData>
  <sheetProtection/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0 J9:L30">
    <cfRule type="cellIs" priority="4" dxfId="0" operator="greaterThan" stopIfTrue="1">
      <formula>"n"</formula>
    </cfRule>
  </conditionalFormatting>
  <dataValidations count="1">
    <dataValidation type="whole" allowBlank="1" sqref="F17:H20 F25:H25 F13:H13 F22:H23">
      <formula1>0</formula1>
      <formula2>999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8.140625" style="0" customWidth="1"/>
    <col min="2" max="2" width="19.57421875" style="0" customWidth="1"/>
  </cols>
  <sheetData>
    <row r="1" spans="1:3" ht="12.75">
      <c r="A1" s="95" t="s">
        <v>57</v>
      </c>
      <c r="C1" s="95" t="s">
        <v>58</v>
      </c>
    </row>
    <row r="2" spans="1:3" ht="15.75">
      <c r="A2" s="104"/>
      <c r="B2" s="111"/>
      <c r="C2" s="112">
        <v>1</v>
      </c>
    </row>
    <row r="3" spans="1:3" ht="15.75">
      <c r="A3" s="105"/>
      <c r="B3" s="113"/>
      <c r="C3" s="114">
        <v>2</v>
      </c>
    </row>
    <row r="4" spans="1:3" ht="15.75">
      <c r="A4" s="106"/>
      <c r="B4" s="115"/>
      <c r="C4" s="110">
        <v>3</v>
      </c>
    </row>
    <row r="5" spans="1:3" ht="15.75">
      <c r="A5" s="116"/>
      <c r="B5" s="115"/>
      <c r="C5" s="110">
        <v>4</v>
      </c>
    </row>
    <row r="6" spans="1:3" ht="15.75">
      <c r="A6" s="102"/>
      <c r="B6" s="101"/>
      <c r="C6" s="71"/>
    </row>
    <row r="7" spans="1:3" ht="12.75">
      <c r="A7" s="95" t="s">
        <v>56</v>
      </c>
      <c r="C7" s="71"/>
    </row>
    <row r="8" spans="1:3" ht="15.75">
      <c r="A8" s="107"/>
      <c r="B8" s="103"/>
      <c r="C8" s="112">
        <v>1</v>
      </c>
    </row>
    <row r="9" spans="1:3" ht="15.75">
      <c r="A9" s="108"/>
      <c r="B9" s="118"/>
      <c r="C9" s="114">
        <v>2</v>
      </c>
    </row>
    <row r="10" spans="1:3" ht="15.75">
      <c r="A10" s="109"/>
      <c r="B10" s="117"/>
      <c r="C10" s="110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Ahti</cp:lastModifiedBy>
  <cp:lastPrinted>2017-03-22T13:01:30Z</cp:lastPrinted>
  <dcterms:created xsi:type="dcterms:W3CDTF">2003-02-19T08:10:17Z</dcterms:created>
  <dcterms:modified xsi:type="dcterms:W3CDTF">2023-12-18T12:00:40Z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