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  <sheet name="Leht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<sst xmlns="http://schemas.openxmlformats.org/spreadsheetml/2006/main" count="451" uniqueCount="101">
  <si>
    <t>Sakala mängude tõstmine</t>
  </si>
  <si>
    <t>Abja Spordi-ja Tervisekeskus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</si>
  <si>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</si>
  <si>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</si>
  <si>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</si>
  <si>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</si>
  <si>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</si>
  <si>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</si>
  <si>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</si>
  <si>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</si>
  <si>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</si>
  <si>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</si>
  <si>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</si>
  <si>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</si>
  <si>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</si>
  <si>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</si>
  <si>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</si>
  <si>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</si>
  <si>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Tüdrukud 2005 ja nooremad</t>
  </si>
  <si>
    <t>Simona Rennit</t>
  </si>
  <si>
    <t>2007.</t>
  </si>
  <si>
    <t>Viljandi vald</t>
  </si>
  <si>
    <t>o</t>
  </si>
  <si>
    <t>Rahel Sarapson</t>
  </si>
  <si>
    <t>2008.</t>
  </si>
  <si>
    <t>x</t>
  </si>
  <si>
    <t>Maily Kullama</t>
  </si>
  <si>
    <t>2010.</t>
  </si>
  <si>
    <t>Hedvig Pärnmäe</t>
  </si>
  <si>
    <t>2009.</t>
  </si>
  <si>
    <t>Merili Käsper</t>
  </si>
  <si>
    <t>2006.</t>
  </si>
  <si>
    <t>Lisett Sarap</t>
  </si>
  <si>
    <t>2005.</t>
  </si>
  <si>
    <t>Greete Järvelaht</t>
  </si>
  <si>
    <t>Mulgi vald</t>
  </si>
  <si>
    <t>Keitrin Järvelaht</t>
  </si>
  <si>
    <t>Emilia Eliis Leighton</t>
  </si>
  <si>
    <t>2011.</t>
  </si>
  <si>
    <t>Saskia Põder</t>
  </si>
  <si>
    <t>Angelina Tiru</t>
  </si>
  <si>
    <t>Rihanna Reimets</t>
  </si>
  <si>
    <t>Poisid 2010 ja nooremad</t>
  </si>
  <si>
    <t>Mairold Kullamaa</t>
  </si>
  <si>
    <t>2012.</t>
  </si>
  <si>
    <t>Erik Bronski</t>
  </si>
  <si>
    <t>2015.</t>
  </si>
  <si>
    <t>Iko Illimar Riid</t>
  </si>
  <si>
    <t>Tailer Võsu</t>
  </si>
  <si>
    <t>Raiko Reimets</t>
  </si>
  <si>
    <t>2014.</t>
  </si>
  <si>
    <t>Poisid 2005 -2009</t>
  </si>
  <si>
    <t>Neiro Pähn</t>
  </si>
  <si>
    <t>Marcus Viirpalu</t>
  </si>
  <si>
    <t>Mattias Pärt</t>
  </si>
  <si>
    <t>Renaldo Valk</t>
  </si>
  <si>
    <t>Ralf Grünberg</t>
  </si>
  <si>
    <t>Põhja-Sakala</t>
  </si>
  <si>
    <t>Timo Dudarev</t>
  </si>
  <si>
    <t>Siim Luhaäär</t>
  </si>
  <si>
    <t>Rihard Reimets</t>
  </si>
  <si>
    <t>Naised</t>
  </si>
  <si>
    <t>Anna Marii Lette</t>
  </si>
  <si>
    <t>2003.</t>
  </si>
  <si>
    <t>Annabell Raudsepp</t>
  </si>
  <si>
    <t>Iti Marii Varik</t>
  </si>
  <si>
    <t>2002.</t>
  </si>
  <si>
    <t>Kati Nurmeotsa</t>
  </si>
  <si>
    <t>1988.</t>
  </si>
  <si>
    <t>Keit Udalov</t>
  </si>
  <si>
    <t>1986.</t>
  </si>
  <si>
    <t>Elisabeth  Rõigas</t>
  </si>
  <si>
    <t>2001.</t>
  </si>
  <si>
    <t>Mehed</t>
  </si>
  <si>
    <t>Sten-Alex Veidenbaum</t>
  </si>
  <si>
    <t>2004.</t>
  </si>
  <si>
    <t>Andres Viksi</t>
  </si>
  <si>
    <t>1989.</t>
  </si>
  <si>
    <t>Taavi Olesk</t>
  </si>
  <si>
    <t>Gabriel Künnapuu</t>
  </si>
  <si>
    <t>Viljar Roosmaa</t>
  </si>
  <si>
    <t>1985.</t>
  </si>
  <si>
    <t>Tõnis Veerme</t>
  </si>
  <si>
    <t>Allan Keng</t>
  </si>
  <si>
    <t>Mark Emmerich</t>
  </si>
  <si>
    <t>1997.</t>
  </si>
  <si>
    <t>Karl Robert Karpa</t>
  </si>
  <si>
    <t>2000.</t>
  </si>
  <si>
    <t>Veteranid 1980 ja vanemad</t>
  </si>
  <si>
    <t>Aivar Kõva</t>
  </si>
  <si>
    <t>1962.</t>
  </si>
  <si>
    <t>Vladimir Ossipov</t>
  </si>
  <si>
    <t>1950.</t>
  </si>
  <si>
    <t>Herbert Reinmets</t>
  </si>
  <si>
    <t>kohtunikud:</t>
  </si>
  <si>
    <t>Eduard Kaljapulk</t>
  </si>
  <si>
    <t>sekretär:</t>
  </si>
  <si>
    <t>Ain Põder</t>
  </si>
  <si>
    <t>Herbert Reimets</t>
  </si>
  <si>
    <t>Enn Raieste</t>
  </si>
  <si>
    <t>punktid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</si>
</sst>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3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80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6" borderId="2" xfId="0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6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8" fontId="3" fillId="7" borderId="2" xfId="0" applyNumberFormat="1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right"/>
    </xf>
    <xf numFmtId="168" fontId="3" fillId="7" borderId="3" xfId="0" applyNumberFormat="1" applyFont="1" applyFill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0" fillId="0" borderId="3" xfId="0" applyFill="1" applyBorder="1" applyAlignment="1">
      <alignment horizontal="center" vertical="center"/>
    </xf>
    <xf numFmtId="164" fontId="0" fillId="5" borderId="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5" borderId="3" xfId="0" applyNumberFormat="1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right"/>
    </xf>
    <xf numFmtId="164" fontId="0" fillId="0" borderId="3" xfId="0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rmas%20Arvutikasutaja\Desktop\Aravete-protokoll-28.01.2023_KORRIGEERITUD_V2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L_võistluse_blankett"/>
      <sheetName val="Meltzer"/>
      <sheetName val="Kaalud"/>
    </sheetNames>
    <sheetDataSet>
      <sheetData sheetId="1">
        <row r="1">
          <cell r="B1">
            <v>1988</v>
          </cell>
          <cell r="C1">
            <v>1.072</v>
          </cell>
        </row>
        <row r="2">
          <cell r="B2">
            <v>1987</v>
          </cell>
          <cell r="C2">
            <v>1.083</v>
          </cell>
        </row>
        <row r="3">
          <cell r="B3">
            <v>1986</v>
          </cell>
          <cell r="C3">
            <v>1.096</v>
          </cell>
        </row>
        <row r="4">
          <cell r="B4">
            <v>1985</v>
          </cell>
          <cell r="C4">
            <v>1.109</v>
          </cell>
        </row>
        <row r="5">
          <cell r="B5">
            <v>1984</v>
          </cell>
          <cell r="C5">
            <v>1.1219999999999999</v>
          </cell>
        </row>
        <row r="6">
          <cell r="B6">
            <v>1983</v>
          </cell>
          <cell r="C6">
            <v>1.135</v>
          </cell>
        </row>
        <row r="7">
          <cell r="B7">
            <v>1982</v>
          </cell>
          <cell r="C7">
            <v>1.149</v>
          </cell>
        </row>
        <row r="8">
          <cell r="B8">
            <v>1981</v>
          </cell>
          <cell r="C8">
            <v>1.162</v>
          </cell>
        </row>
        <row r="9">
          <cell r="B9">
            <v>1980</v>
          </cell>
          <cell r="C9">
            <v>1.176</v>
          </cell>
        </row>
        <row r="10">
          <cell r="B10">
            <v>1979</v>
          </cell>
          <cell r="C10">
            <v>1.189</v>
          </cell>
        </row>
        <row r="11">
          <cell r="B11">
            <v>1978</v>
          </cell>
          <cell r="C11">
            <v>1.203</v>
          </cell>
        </row>
        <row r="12">
          <cell r="B12">
            <v>1977</v>
          </cell>
          <cell r="C12">
            <v>1.218</v>
          </cell>
        </row>
        <row r="13">
          <cell r="B13">
            <v>1976</v>
          </cell>
          <cell r="C13">
            <v>1.233</v>
          </cell>
        </row>
        <row r="14">
          <cell r="B14">
            <v>1975</v>
          </cell>
          <cell r="C14">
            <v>1.248</v>
          </cell>
        </row>
        <row r="15">
          <cell r="B15">
            <v>1974</v>
          </cell>
          <cell r="C15">
            <v>1.263</v>
          </cell>
        </row>
        <row r="16">
          <cell r="B16">
            <v>1973</v>
          </cell>
          <cell r="C16">
            <v>1.279</v>
          </cell>
        </row>
        <row r="17">
          <cell r="B17">
            <v>1972</v>
          </cell>
          <cell r="C17">
            <v>1.297</v>
          </cell>
        </row>
        <row r="18">
          <cell r="B18">
            <v>1971</v>
          </cell>
          <cell r="C18">
            <v>1.316</v>
          </cell>
        </row>
        <row r="19">
          <cell r="B19">
            <v>1970</v>
          </cell>
          <cell r="C19">
            <v>1.338</v>
          </cell>
        </row>
        <row r="20">
          <cell r="B20">
            <v>1969</v>
          </cell>
          <cell r="C20">
            <v>1.361</v>
          </cell>
        </row>
        <row r="21">
          <cell r="B21">
            <v>1968</v>
          </cell>
          <cell r="C21">
            <v>1.385</v>
          </cell>
        </row>
        <row r="22">
          <cell r="B22">
            <v>1967</v>
          </cell>
          <cell r="C22">
            <v>1.411</v>
          </cell>
        </row>
        <row r="23">
          <cell r="B23">
            <v>1966</v>
          </cell>
          <cell r="C23">
            <v>1.437</v>
          </cell>
        </row>
        <row r="24">
          <cell r="B24">
            <v>1965</v>
          </cell>
          <cell r="C24">
            <v>1.462</v>
          </cell>
        </row>
        <row r="25">
          <cell r="B25">
            <v>1964</v>
          </cell>
          <cell r="C25">
            <v>1.488</v>
          </cell>
        </row>
        <row r="26">
          <cell r="B26">
            <v>1963</v>
          </cell>
          <cell r="C26">
            <v>1.514</v>
          </cell>
        </row>
        <row r="27">
          <cell r="B27">
            <v>1962</v>
          </cell>
          <cell r="C27">
            <v>1.541</v>
          </cell>
        </row>
        <row r="28">
          <cell r="B28">
            <v>1961</v>
          </cell>
          <cell r="C28">
            <v>1.568</v>
          </cell>
        </row>
        <row r="29">
          <cell r="B29">
            <v>1960</v>
          </cell>
          <cell r="C29">
            <v>1.5979999999999999</v>
          </cell>
        </row>
        <row r="30">
          <cell r="B30">
            <v>1959</v>
          </cell>
          <cell r="C30">
            <v>1.629</v>
          </cell>
        </row>
        <row r="31">
          <cell r="B31">
            <v>1958</v>
          </cell>
          <cell r="C31">
            <v>1.663</v>
          </cell>
        </row>
        <row r="32">
          <cell r="B32">
            <v>1957</v>
          </cell>
          <cell r="C32">
            <v>1.699</v>
          </cell>
        </row>
        <row r="33">
          <cell r="B33">
            <v>1956</v>
          </cell>
          <cell r="C33">
            <v>1.738</v>
          </cell>
        </row>
        <row r="34">
          <cell r="B34">
            <v>1955</v>
          </cell>
          <cell r="C34">
            <v>1.779</v>
          </cell>
        </row>
        <row r="35">
          <cell r="B35">
            <v>1954</v>
          </cell>
          <cell r="C35">
            <v>1.823</v>
          </cell>
        </row>
        <row r="36">
          <cell r="B36">
            <v>1953</v>
          </cell>
          <cell r="C36">
            <v>1.867</v>
          </cell>
        </row>
        <row r="37">
          <cell r="B37">
            <v>1952</v>
          </cell>
          <cell r="C37">
            <v>1.91</v>
          </cell>
        </row>
        <row r="38">
          <cell r="B38">
            <v>1951</v>
          </cell>
          <cell r="C38">
            <v>1.953</v>
          </cell>
        </row>
        <row r="39">
          <cell r="B39">
            <v>1950</v>
          </cell>
          <cell r="C39">
            <v>2.004</v>
          </cell>
        </row>
        <row r="40">
          <cell r="B40">
            <v>1949</v>
          </cell>
          <cell r="C40">
            <v>2.06</v>
          </cell>
        </row>
        <row r="41">
          <cell r="B41">
            <v>1948</v>
          </cell>
          <cell r="C41">
            <v>2.117</v>
          </cell>
        </row>
        <row r="42">
          <cell r="B42">
            <v>1947</v>
          </cell>
          <cell r="C42">
            <v>2.181</v>
          </cell>
        </row>
        <row r="43">
          <cell r="B43">
            <v>1946</v>
          </cell>
          <cell r="C43">
            <v>2.255</v>
          </cell>
        </row>
        <row r="44">
          <cell r="B44">
            <v>1945</v>
          </cell>
          <cell r="C44">
            <v>2.336</v>
          </cell>
        </row>
        <row r="45">
          <cell r="B45">
            <v>1944</v>
          </cell>
          <cell r="C45">
            <v>2.419</v>
          </cell>
        </row>
        <row r="46">
          <cell r="B46">
            <v>1943</v>
          </cell>
          <cell r="C46">
            <v>2.504</v>
          </cell>
        </row>
        <row r="47">
          <cell r="B47">
            <v>1942</v>
          </cell>
          <cell r="C47">
            <v>2.597</v>
          </cell>
        </row>
        <row r="48">
          <cell r="B48">
            <v>1941</v>
          </cell>
          <cell r="C48">
            <v>2.702</v>
          </cell>
        </row>
        <row r="49">
          <cell r="B49">
            <v>1940</v>
          </cell>
          <cell r="C49">
            <v>2.831</v>
          </cell>
        </row>
        <row r="50">
          <cell r="B50">
            <v>1939</v>
          </cell>
          <cell r="C50">
            <v>2.981</v>
          </cell>
        </row>
        <row r="51">
          <cell r="B51">
            <v>1938</v>
          </cell>
          <cell r="C51">
            <v>3.153</v>
          </cell>
        </row>
        <row r="52">
          <cell r="B52">
            <v>1937</v>
          </cell>
          <cell r="C52">
            <v>3.352</v>
          </cell>
        </row>
        <row r="53">
          <cell r="B53">
            <v>1936</v>
          </cell>
          <cell r="C53">
            <v>3.58</v>
          </cell>
        </row>
        <row r="54">
          <cell r="B54">
            <v>1935</v>
          </cell>
          <cell r="C54">
            <v>3.843</v>
          </cell>
        </row>
        <row r="55">
          <cell r="B55">
            <v>1934</v>
          </cell>
          <cell r="C55">
            <v>4.145</v>
          </cell>
        </row>
        <row r="56">
          <cell r="B56">
            <v>1933</v>
          </cell>
          <cell r="C56">
            <v>4.493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4.421875" style="1" customWidth="1"/>
    <col min="2" max="2" width="19.57421875" style="1" customWidth="1"/>
    <col min="3" max="3" width="11.8515625" style="1" customWidth="1"/>
    <col min="4" max="4" width="12.57421875" style="1" customWidth="1"/>
    <col min="5" max="5" width="7.57421875" style="2" customWidth="1"/>
    <col min="6" max="6" width="6.421875" style="1" customWidth="1"/>
    <col min="7" max="7" width="4.57421875" style="1" customWidth="1"/>
    <col min="8" max="8" width="2.57421875" style="1" customWidth="1"/>
    <col min="9" max="9" width="4.57421875" style="1" customWidth="1"/>
    <col min="10" max="10" width="2.57421875" style="1" customWidth="1"/>
    <col min="11" max="11" width="4.57421875" style="1" customWidth="1"/>
    <col min="12" max="12" width="2.57421875" style="1" customWidth="1"/>
    <col min="13" max="13" width="4.57421875" style="1" customWidth="1"/>
    <col min="14" max="14" width="2.57421875" style="1" customWidth="1"/>
    <col min="15" max="15" width="4.57421875" style="1" customWidth="1"/>
    <col min="16" max="16" width="2.57421875" style="1" customWidth="1"/>
    <col min="17" max="17" width="4.57421875" style="1" customWidth="1"/>
    <col min="18" max="18" width="2.57421875" style="1" customWidth="1"/>
    <col min="19" max="19" width="7.421875" style="1" customWidth="1"/>
    <col min="20" max="20" width="7.57421875" style="1" customWidth="1"/>
    <col min="21" max="21" width="7.00390625" style="1" customWidth="1"/>
    <col min="22" max="22" width="7.00390625" style="3" customWidth="1"/>
    <col min="23" max="23" width="7.421875" style="1" customWidth="1"/>
    <col min="24" max="16384" width="8.57421875" style="1" customWidth="1"/>
  </cols>
  <sheetData>
    <row r="1" spans="1:23" ht="17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>
      <c r="A2" s="5">
        <v>45065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/>
      <c r="B4" s="3"/>
      <c r="D4" s="8"/>
      <c r="E4" s="9"/>
      <c r="F4" s="7"/>
      <c r="G4" s="7"/>
      <c r="H4" s="7"/>
      <c r="I4" s="7"/>
      <c r="J4" s="7"/>
      <c r="K4" s="7"/>
      <c r="L4" s="7"/>
      <c r="M4" s="6"/>
      <c r="N4" s="6"/>
      <c r="O4" s="10"/>
      <c r="P4" s="10"/>
      <c r="Q4" s="10"/>
      <c r="R4" s="10"/>
      <c r="S4" s="11"/>
      <c r="T4" s="12"/>
      <c r="U4" s="12"/>
      <c r="V4" s="13"/>
      <c r="W4" s="12"/>
    </row>
    <row r="5" spans="1:23" ht="12.75">
      <c r="A5" s="14" t="s">
        <v>2</v>
      </c>
      <c r="B5" s="14"/>
      <c r="C5" s="14"/>
      <c r="D5" s="14"/>
      <c r="E5" s="14"/>
      <c r="F5" s="14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4</v>
      </c>
      <c r="T5" s="14"/>
      <c r="U5" s="14"/>
      <c r="V5" s="14"/>
      <c r="W5" s="14"/>
    </row>
    <row r="6" spans="1:23" ht="12.75" customHeight="1">
      <c r="A6" s="15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7" t="s">
        <v>10</v>
      </c>
      <c r="G6" s="18" t="s">
        <v>11</v>
      </c>
      <c r="H6" s="18"/>
      <c r="I6" s="18"/>
      <c r="J6" s="18"/>
      <c r="K6" s="18"/>
      <c r="L6" s="18"/>
      <c r="M6" s="18" t="s">
        <v>12</v>
      </c>
      <c r="N6" s="18"/>
      <c r="O6" s="18"/>
      <c r="P6" s="18"/>
      <c r="Q6" s="18"/>
      <c r="R6" s="18"/>
      <c r="S6" s="18" t="s">
        <v>13</v>
      </c>
      <c r="T6" s="18" t="s">
        <v>14</v>
      </c>
      <c r="U6" s="18" t="s">
        <v>15</v>
      </c>
      <c r="V6" s="19" t="s">
        <v>16</v>
      </c>
      <c r="W6" s="20" t="s">
        <v>17</v>
      </c>
    </row>
    <row r="7" spans="1:23" ht="12.75">
      <c r="A7" s="15"/>
      <c r="B7" s="15"/>
      <c r="C7" s="15"/>
      <c r="D7" s="15"/>
      <c r="E7" s="16"/>
      <c r="F7" s="17"/>
      <c r="G7" s="18">
        <v>1</v>
      </c>
      <c r="H7" s="18"/>
      <c r="I7" s="18">
        <v>2</v>
      </c>
      <c r="J7" s="18"/>
      <c r="K7" s="18">
        <v>3</v>
      </c>
      <c r="L7" s="18"/>
      <c r="M7" s="18">
        <v>1</v>
      </c>
      <c r="N7" s="18"/>
      <c r="O7" s="18">
        <v>2</v>
      </c>
      <c r="P7" s="18"/>
      <c r="Q7" s="18">
        <v>3</v>
      </c>
      <c r="R7" s="18"/>
      <c r="S7" s="18"/>
      <c r="T7" s="18"/>
      <c r="U7" s="18"/>
      <c r="V7" s="19"/>
      <c r="W7" s="20"/>
    </row>
    <row r="8" spans="1:23" ht="12.75">
      <c r="A8" s="21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4" ht="15">
      <c r="A9" s="22"/>
      <c r="B9" s="23" t="s">
        <v>19</v>
      </c>
      <c r="C9" s="24" t="s">
        <v>20</v>
      </c>
      <c r="D9" s="25" t="s">
        <v>21</v>
      </c>
      <c r="E9" s="26">
        <v>53</v>
      </c>
      <c r="F9" s="27">
        <f aca="true" t="shared" si="0" ref="F9:F20">POWER(10,(0.787004341*(LOG10(E9/153.757)*LOG10(E9/153.757))))</f>
        <v>1.4736288677895217</v>
      </c>
      <c r="G9" s="28">
        <v>15</v>
      </c>
      <c r="H9" s="29" t="s">
        <v>22</v>
      </c>
      <c r="I9" s="30">
        <v>18</v>
      </c>
      <c r="J9" s="29" t="s">
        <v>22</v>
      </c>
      <c r="K9" s="22">
        <v>21</v>
      </c>
      <c r="L9" s="29" t="s">
        <v>22</v>
      </c>
      <c r="M9" s="22">
        <v>27</v>
      </c>
      <c r="N9" s="29" t="s">
        <v>22</v>
      </c>
      <c r="O9" s="22">
        <v>32</v>
      </c>
      <c r="P9" s="29" t="s">
        <v>22</v>
      </c>
      <c r="Q9" s="22">
        <v>36</v>
      </c>
      <c r="R9" s="29" t="s">
        <v>22</v>
      </c>
      <c r="S9" s="31">
        <f aca="true" t="shared" si="1" ref="S9:S20">MAX(IF(H9="x",0,G9),IF(J9="x",0,I9),IF(L9="x",0,K9))</f>
        <v>21</v>
      </c>
      <c r="T9" s="31">
        <f aca="true" t="shared" si="2" ref="T9:T20">MAX(IF(N9="x",0,M9),IF(P9="x",0,O9),IF(R9="x",0,Q9))</f>
        <v>36</v>
      </c>
      <c r="U9" s="32">
        <f aca="true" t="shared" si="3" ref="U9:U20">S9+T9</f>
        <v>57</v>
      </c>
      <c r="V9" s="33">
        <v>9</v>
      </c>
      <c r="W9" s="34">
        <f aca="true" t="shared" si="4" ref="W9:W20">U9*F9</f>
        <v>83.99684546400275</v>
      </c>
      <c r="X9" s="1">
        <v>1</v>
      </c>
    </row>
    <row r="10" spans="1:24" ht="15">
      <c r="A10" s="22"/>
      <c r="B10" s="23" t="s">
        <v>23</v>
      </c>
      <c r="C10" s="24" t="s">
        <v>24</v>
      </c>
      <c r="D10" s="25" t="s">
        <v>21</v>
      </c>
      <c r="E10" s="26">
        <v>57.6</v>
      </c>
      <c r="F10" s="27">
        <f t="shared" si="0"/>
        <v>1.3902697336099323</v>
      </c>
      <c r="G10" s="35">
        <v>17</v>
      </c>
      <c r="H10" s="29" t="s">
        <v>22</v>
      </c>
      <c r="I10" s="36">
        <v>20</v>
      </c>
      <c r="J10" s="29" t="s">
        <v>22</v>
      </c>
      <c r="K10" s="22">
        <v>23</v>
      </c>
      <c r="L10" s="29" t="s">
        <v>25</v>
      </c>
      <c r="M10" s="22">
        <v>20</v>
      </c>
      <c r="N10" s="29" t="s">
        <v>22</v>
      </c>
      <c r="O10" s="22">
        <v>23</v>
      </c>
      <c r="P10" s="29" t="s">
        <v>22</v>
      </c>
      <c r="Q10" s="22">
        <v>25</v>
      </c>
      <c r="R10" s="29" t="s">
        <v>22</v>
      </c>
      <c r="S10" s="31">
        <f t="shared" si="1"/>
        <v>20</v>
      </c>
      <c r="T10" s="31">
        <f t="shared" si="2"/>
        <v>25</v>
      </c>
      <c r="U10" s="32">
        <f t="shared" si="3"/>
        <v>45</v>
      </c>
      <c r="V10" s="33">
        <v>11</v>
      </c>
      <c r="W10" s="34">
        <f t="shared" si="4"/>
        <v>62.56213801244696</v>
      </c>
      <c r="X10" s="1">
        <v>1</v>
      </c>
    </row>
    <row r="11" spans="1:24" ht="15">
      <c r="A11" s="22"/>
      <c r="B11" s="23" t="s">
        <v>26</v>
      </c>
      <c r="C11" s="24" t="s">
        <v>27</v>
      </c>
      <c r="D11" s="25" t="s">
        <v>21</v>
      </c>
      <c r="E11" s="26">
        <v>57.4</v>
      </c>
      <c r="F11" s="27">
        <f t="shared" si="0"/>
        <v>1.3935249145180886</v>
      </c>
      <c r="G11" s="35">
        <v>17</v>
      </c>
      <c r="H11" s="29" t="s">
        <v>22</v>
      </c>
      <c r="I11" s="36">
        <v>20</v>
      </c>
      <c r="J11" s="29" t="s">
        <v>22</v>
      </c>
      <c r="K11" s="22">
        <v>23</v>
      </c>
      <c r="L11" s="29" t="s">
        <v>22</v>
      </c>
      <c r="M11" s="22">
        <v>27</v>
      </c>
      <c r="N11" s="29" t="s">
        <v>22</v>
      </c>
      <c r="O11" s="22">
        <v>32</v>
      </c>
      <c r="P11" s="29" t="s">
        <v>22</v>
      </c>
      <c r="Q11" s="22">
        <v>34</v>
      </c>
      <c r="R11" s="29" t="s">
        <v>22</v>
      </c>
      <c r="S11" s="31">
        <f t="shared" si="1"/>
        <v>23</v>
      </c>
      <c r="T11" s="31">
        <f t="shared" si="2"/>
        <v>34</v>
      </c>
      <c r="U11" s="32">
        <f t="shared" si="3"/>
        <v>57</v>
      </c>
      <c r="V11" s="33">
        <v>10</v>
      </c>
      <c r="W11" s="34">
        <f t="shared" si="4"/>
        <v>79.43092012753105</v>
      </c>
      <c r="X11" s="1">
        <v>1</v>
      </c>
    </row>
    <row r="12" spans="1:24" ht="15">
      <c r="A12" s="22"/>
      <c r="B12" s="28" t="s">
        <v>28</v>
      </c>
      <c r="C12" s="24" t="s">
        <v>29</v>
      </c>
      <c r="D12" s="25" t="s">
        <v>21</v>
      </c>
      <c r="E12" s="26">
        <v>56.8</v>
      </c>
      <c r="F12" s="27">
        <f t="shared" si="0"/>
        <v>1.403475811890282</v>
      </c>
      <c r="G12" s="22">
        <v>24</v>
      </c>
      <c r="H12" s="29" t="s">
        <v>22</v>
      </c>
      <c r="I12" s="36">
        <v>27</v>
      </c>
      <c r="J12" s="29" t="s">
        <v>22</v>
      </c>
      <c r="K12" s="22">
        <v>29</v>
      </c>
      <c r="L12" s="29" t="s">
        <v>22</v>
      </c>
      <c r="M12" s="22">
        <v>30</v>
      </c>
      <c r="N12" s="29" t="s">
        <v>22</v>
      </c>
      <c r="O12" s="22">
        <v>33</v>
      </c>
      <c r="P12" s="29" t="s">
        <v>22</v>
      </c>
      <c r="Q12" s="22">
        <v>36</v>
      </c>
      <c r="R12" s="29" t="s">
        <v>22</v>
      </c>
      <c r="S12" s="31">
        <f t="shared" si="1"/>
        <v>29</v>
      </c>
      <c r="T12" s="31">
        <f t="shared" si="2"/>
        <v>36</v>
      </c>
      <c r="U12" s="32">
        <f t="shared" si="3"/>
        <v>65</v>
      </c>
      <c r="V12" s="33">
        <v>5</v>
      </c>
      <c r="W12" s="34">
        <f t="shared" si="4"/>
        <v>91.22592777286833</v>
      </c>
      <c r="X12" s="1">
        <v>5</v>
      </c>
    </row>
    <row r="13" spans="1:24" ht="15">
      <c r="A13" s="22"/>
      <c r="B13" s="23" t="s">
        <v>30</v>
      </c>
      <c r="C13" s="24" t="s">
        <v>31</v>
      </c>
      <c r="D13" s="25" t="s">
        <v>21</v>
      </c>
      <c r="E13" s="26">
        <v>62.3</v>
      </c>
      <c r="F13" s="27">
        <f t="shared" si="0"/>
        <v>1.321747020847349</v>
      </c>
      <c r="G13" s="22">
        <v>23</v>
      </c>
      <c r="H13" s="29" t="s">
        <v>22</v>
      </c>
      <c r="I13" s="36">
        <v>26</v>
      </c>
      <c r="J13" s="29" t="s">
        <v>22</v>
      </c>
      <c r="K13" s="22">
        <v>28</v>
      </c>
      <c r="L13" s="29" t="s">
        <v>22</v>
      </c>
      <c r="M13" s="22">
        <v>35</v>
      </c>
      <c r="N13" s="29" t="s">
        <v>22</v>
      </c>
      <c r="O13" s="22">
        <v>38</v>
      </c>
      <c r="P13" s="29" t="s">
        <v>22</v>
      </c>
      <c r="Q13" s="22">
        <v>41</v>
      </c>
      <c r="R13" s="29" t="s">
        <v>22</v>
      </c>
      <c r="S13" s="31">
        <f t="shared" si="1"/>
        <v>28</v>
      </c>
      <c r="T13" s="31">
        <f t="shared" si="2"/>
        <v>41</v>
      </c>
      <c r="U13" s="32">
        <f t="shared" si="3"/>
        <v>69</v>
      </c>
      <c r="V13" s="33">
        <v>6</v>
      </c>
      <c r="W13" s="34">
        <f t="shared" si="4"/>
        <v>91.20054443846708</v>
      </c>
      <c r="X13" s="1">
        <v>4</v>
      </c>
    </row>
    <row r="14" spans="1:25" ht="15">
      <c r="A14" s="22"/>
      <c r="B14" s="23" t="s">
        <v>32</v>
      </c>
      <c r="C14" s="24" t="s">
        <v>33</v>
      </c>
      <c r="D14" s="25" t="s">
        <v>21</v>
      </c>
      <c r="E14" s="26">
        <v>65.2</v>
      </c>
      <c r="F14" s="27">
        <f t="shared" si="0"/>
        <v>1.2860355182365355</v>
      </c>
      <c r="G14" s="37">
        <v>27</v>
      </c>
      <c r="H14" s="29" t="s">
        <v>22</v>
      </c>
      <c r="I14" s="30">
        <v>30</v>
      </c>
      <c r="J14" s="29" t="s">
        <v>22</v>
      </c>
      <c r="K14" s="22">
        <v>32</v>
      </c>
      <c r="L14" s="29" t="s">
        <v>22</v>
      </c>
      <c r="M14" s="22">
        <v>34</v>
      </c>
      <c r="N14" s="29" t="s">
        <v>22</v>
      </c>
      <c r="O14" s="22">
        <v>38</v>
      </c>
      <c r="P14" s="29" t="s">
        <v>22</v>
      </c>
      <c r="Q14" s="22">
        <v>41</v>
      </c>
      <c r="R14" s="29" t="s">
        <v>22</v>
      </c>
      <c r="S14" s="31">
        <f t="shared" si="1"/>
        <v>32</v>
      </c>
      <c r="T14" s="31">
        <f t="shared" si="2"/>
        <v>41</v>
      </c>
      <c r="U14" s="32">
        <f t="shared" si="3"/>
        <v>73</v>
      </c>
      <c r="V14" s="33">
        <v>2</v>
      </c>
      <c r="W14" s="34">
        <f t="shared" si="4"/>
        <v>93.8805928312671</v>
      </c>
      <c r="X14" s="1">
        <v>8</v>
      </c>
      <c r="Y14" s="1">
        <f>SUM(X9:X14)</f>
        <v>20</v>
      </c>
    </row>
    <row r="15" spans="1:24" ht="15">
      <c r="A15" s="22"/>
      <c r="B15" s="23" t="s">
        <v>34</v>
      </c>
      <c r="C15" s="24" t="s">
        <v>27</v>
      </c>
      <c r="D15" s="25" t="s">
        <v>35</v>
      </c>
      <c r="E15" s="26">
        <v>43.5</v>
      </c>
      <c r="F15" s="27">
        <f t="shared" si="0"/>
        <v>1.7244030390974219</v>
      </c>
      <c r="G15" s="22">
        <v>17</v>
      </c>
      <c r="H15" s="29" t="s">
        <v>22</v>
      </c>
      <c r="I15" s="36">
        <v>20</v>
      </c>
      <c r="J15" s="29" t="s">
        <v>22</v>
      </c>
      <c r="K15" s="22">
        <v>23</v>
      </c>
      <c r="L15" s="29" t="s">
        <v>22</v>
      </c>
      <c r="M15" s="22">
        <v>20</v>
      </c>
      <c r="N15" s="29" t="s">
        <v>22</v>
      </c>
      <c r="O15" s="22">
        <v>25</v>
      </c>
      <c r="P15" s="29" t="s">
        <v>22</v>
      </c>
      <c r="Q15" s="22">
        <v>28</v>
      </c>
      <c r="R15" s="29" t="s">
        <v>22</v>
      </c>
      <c r="S15" s="31">
        <f t="shared" si="1"/>
        <v>23</v>
      </c>
      <c r="T15" s="31">
        <f t="shared" si="2"/>
        <v>28</v>
      </c>
      <c r="U15" s="32">
        <f t="shared" si="3"/>
        <v>51</v>
      </c>
      <c r="V15" s="33">
        <v>7</v>
      </c>
      <c r="W15" s="34">
        <f t="shared" si="4"/>
        <v>87.94455499396851</v>
      </c>
      <c r="X15" s="38">
        <v>3</v>
      </c>
    </row>
    <row r="16" spans="1:24" ht="15">
      <c r="A16" s="22"/>
      <c r="B16" s="23" t="s">
        <v>36</v>
      </c>
      <c r="C16" s="24" t="s">
        <v>24</v>
      </c>
      <c r="D16" s="25" t="s">
        <v>35</v>
      </c>
      <c r="E16" s="26">
        <v>42.1</v>
      </c>
      <c r="F16" s="27">
        <f t="shared" si="0"/>
        <v>1.7744339710573709</v>
      </c>
      <c r="G16" s="22">
        <v>17</v>
      </c>
      <c r="H16" s="29" t="s">
        <v>22</v>
      </c>
      <c r="I16" s="36">
        <v>20</v>
      </c>
      <c r="J16" s="29" t="s">
        <v>22</v>
      </c>
      <c r="K16" s="22">
        <v>22</v>
      </c>
      <c r="L16" s="29" t="s">
        <v>22</v>
      </c>
      <c r="M16" s="22">
        <v>25</v>
      </c>
      <c r="N16" s="29" t="s">
        <v>22</v>
      </c>
      <c r="O16" s="22">
        <v>27</v>
      </c>
      <c r="P16" s="29" t="s">
        <v>22</v>
      </c>
      <c r="Q16" s="22">
        <v>30</v>
      </c>
      <c r="R16" s="29" t="s">
        <v>22</v>
      </c>
      <c r="S16" s="31">
        <f t="shared" si="1"/>
        <v>22</v>
      </c>
      <c r="T16" s="31">
        <f t="shared" si="2"/>
        <v>30</v>
      </c>
      <c r="U16" s="32">
        <f t="shared" si="3"/>
        <v>52</v>
      </c>
      <c r="V16" s="33">
        <v>3</v>
      </c>
      <c r="W16" s="34">
        <f t="shared" si="4"/>
        <v>92.27056649498329</v>
      </c>
      <c r="X16" s="1">
        <v>7</v>
      </c>
    </row>
    <row r="17" spans="1:24" ht="15">
      <c r="A17" s="22"/>
      <c r="B17" s="23" t="s">
        <v>37</v>
      </c>
      <c r="C17" s="24" t="s">
        <v>38</v>
      </c>
      <c r="D17" s="25" t="s">
        <v>35</v>
      </c>
      <c r="E17" s="26">
        <v>66.1</v>
      </c>
      <c r="F17" s="27">
        <f t="shared" si="0"/>
        <v>1.2758193490661758</v>
      </c>
      <c r="G17" s="22">
        <v>22</v>
      </c>
      <c r="H17" s="29" t="s">
        <v>22</v>
      </c>
      <c r="I17" s="36">
        <v>25</v>
      </c>
      <c r="J17" s="29" t="s">
        <v>22</v>
      </c>
      <c r="K17" s="22">
        <v>28</v>
      </c>
      <c r="L17" s="29" t="s">
        <v>22</v>
      </c>
      <c r="M17" s="22">
        <v>34</v>
      </c>
      <c r="N17" s="29" t="s">
        <v>22</v>
      </c>
      <c r="O17" s="22">
        <v>37</v>
      </c>
      <c r="P17" s="29" t="s">
        <v>22</v>
      </c>
      <c r="Q17" s="22">
        <v>39</v>
      </c>
      <c r="R17" s="29" t="s">
        <v>22</v>
      </c>
      <c r="S17" s="31">
        <f t="shared" si="1"/>
        <v>28</v>
      </c>
      <c r="T17" s="31">
        <f t="shared" si="2"/>
        <v>39</v>
      </c>
      <c r="U17" s="32">
        <f t="shared" si="3"/>
        <v>67</v>
      </c>
      <c r="V17" s="33">
        <v>8</v>
      </c>
      <c r="W17" s="34">
        <f t="shared" si="4"/>
        <v>85.47989638743378</v>
      </c>
      <c r="X17" s="38">
        <v>2</v>
      </c>
    </row>
    <row r="18" spans="1:24" ht="15">
      <c r="A18" s="22"/>
      <c r="B18" s="23" t="s">
        <v>39</v>
      </c>
      <c r="C18" s="24" t="s">
        <v>29</v>
      </c>
      <c r="D18" s="25" t="s">
        <v>35</v>
      </c>
      <c r="E18" s="26">
        <v>71</v>
      </c>
      <c r="F18" s="27">
        <f t="shared" si="0"/>
        <v>1.2263821859531066</v>
      </c>
      <c r="G18" s="22">
        <v>25</v>
      </c>
      <c r="H18" s="29" t="s">
        <v>22</v>
      </c>
      <c r="I18" s="36">
        <v>28</v>
      </c>
      <c r="J18" s="29" t="s">
        <v>22</v>
      </c>
      <c r="K18" s="22">
        <v>30</v>
      </c>
      <c r="L18" s="29" t="s">
        <v>22</v>
      </c>
      <c r="M18" s="22">
        <v>37</v>
      </c>
      <c r="N18" s="29" t="s">
        <v>22</v>
      </c>
      <c r="O18" s="22">
        <v>40</v>
      </c>
      <c r="P18" s="29" t="s">
        <v>22</v>
      </c>
      <c r="Q18" s="22">
        <v>45</v>
      </c>
      <c r="R18" s="29" t="s">
        <v>22</v>
      </c>
      <c r="S18" s="31">
        <f t="shared" si="1"/>
        <v>30</v>
      </c>
      <c r="T18" s="31">
        <f t="shared" si="2"/>
        <v>45</v>
      </c>
      <c r="U18" s="32">
        <f t="shared" si="3"/>
        <v>75</v>
      </c>
      <c r="V18" s="33">
        <v>4</v>
      </c>
      <c r="W18" s="34">
        <f t="shared" si="4"/>
        <v>91.978663946483</v>
      </c>
      <c r="X18" s="1">
        <v>6</v>
      </c>
    </row>
    <row r="19" spans="1:24" ht="15">
      <c r="A19" s="22"/>
      <c r="B19" s="23" t="s">
        <v>40</v>
      </c>
      <c r="C19" s="24" t="s">
        <v>24</v>
      </c>
      <c r="D19" s="25" t="s">
        <v>35</v>
      </c>
      <c r="E19" s="26">
        <v>61.7</v>
      </c>
      <c r="F19" s="27">
        <f t="shared" si="0"/>
        <v>1.3297125358138966</v>
      </c>
      <c r="G19" s="22">
        <v>25</v>
      </c>
      <c r="H19" s="29" t="s">
        <v>22</v>
      </c>
      <c r="I19" s="36">
        <v>28</v>
      </c>
      <c r="J19" s="29" t="s">
        <v>22</v>
      </c>
      <c r="K19" s="22">
        <v>31</v>
      </c>
      <c r="L19" s="29" t="s">
        <v>22</v>
      </c>
      <c r="M19" s="22">
        <v>35</v>
      </c>
      <c r="N19" s="29" t="s">
        <v>22</v>
      </c>
      <c r="O19" s="22">
        <v>40</v>
      </c>
      <c r="P19" s="29" t="s">
        <v>22</v>
      </c>
      <c r="Q19" s="22">
        <v>44</v>
      </c>
      <c r="R19" s="29" t="s">
        <v>22</v>
      </c>
      <c r="S19" s="31">
        <f t="shared" si="1"/>
        <v>31</v>
      </c>
      <c r="T19" s="31">
        <f t="shared" si="2"/>
        <v>44</v>
      </c>
      <c r="U19" s="32">
        <f t="shared" si="3"/>
        <v>75</v>
      </c>
      <c r="V19" s="33">
        <v>1</v>
      </c>
      <c r="W19" s="34">
        <f t="shared" si="4"/>
        <v>99.72844018604225</v>
      </c>
      <c r="X19" s="1">
        <v>10</v>
      </c>
    </row>
    <row r="20" spans="1:25" ht="15">
      <c r="A20" s="22"/>
      <c r="B20" s="28" t="s">
        <v>41</v>
      </c>
      <c r="C20" s="39" t="s">
        <v>27</v>
      </c>
      <c r="D20" s="25" t="s">
        <v>35</v>
      </c>
      <c r="E20" s="26">
        <v>41.3</v>
      </c>
      <c r="F20" s="27">
        <f t="shared" si="0"/>
        <v>1.8050623021657783</v>
      </c>
      <c r="G20" s="22">
        <v>10</v>
      </c>
      <c r="H20" s="29" t="s">
        <v>22</v>
      </c>
      <c r="I20" s="36">
        <v>12</v>
      </c>
      <c r="J20" s="29" t="s">
        <v>22</v>
      </c>
      <c r="K20" s="22">
        <v>13</v>
      </c>
      <c r="L20" s="29" t="s">
        <v>22</v>
      </c>
      <c r="M20" s="22">
        <v>17</v>
      </c>
      <c r="N20" s="29" t="s">
        <v>22</v>
      </c>
      <c r="O20" s="22">
        <v>20</v>
      </c>
      <c r="P20" s="29" t="s">
        <v>22</v>
      </c>
      <c r="Q20" s="22">
        <v>22</v>
      </c>
      <c r="R20" s="29" t="s">
        <v>25</v>
      </c>
      <c r="S20" s="31">
        <f t="shared" si="1"/>
        <v>13</v>
      </c>
      <c r="T20" s="31">
        <f t="shared" si="2"/>
        <v>20</v>
      </c>
      <c r="U20" s="32">
        <f t="shared" si="3"/>
        <v>33</v>
      </c>
      <c r="V20" s="33">
        <v>12</v>
      </c>
      <c r="W20" s="34">
        <f t="shared" si="4"/>
        <v>59.56705597147069</v>
      </c>
      <c r="X20" s="38">
        <v>1</v>
      </c>
      <c r="Y20" s="1">
        <f>SUM(X15:X20)</f>
        <v>29</v>
      </c>
    </row>
    <row r="21" spans="1:23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ht="12.75">
      <c r="A22" s="40" t="s">
        <v>42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4" ht="15">
      <c r="A23" s="22"/>
      <c r="B23" s="23" t="s">
        <v>43</v>
      </c>
      <c r="C23" s="24" t="s">
        <v>44</v>
      </c>
      <c r="D23" s="31" t="s">
        <v>21</v>
      </c>
      <c r="E23" s="26">
        <v>37.5</v>
      </c>
      <c r="F23" s="27">
        <f aca="true" t="shared" si="5" ref="F23:F27">POWER(10,(0.722762521*(LOG10(E23/193.609)*LOG10(E23/193.609))))</f>
        <v>2.329813195704095</v>
      </c>
      <c r="G23" s="22">
        <v>12</v>
      </c>
      <c r="H23" s="29" t="s">
        <v>22</v>
      </c>
      <c r="I23" s="36">
        <v>14</v>
      </c>
      <c r="J23" s="29" t="s">
        <v>22</v>
      </c>
      <c r="K23" s="22">
        <v>16</v>
      </c>
      <c r="L23" s="29" t="s">
        <v>22</v>
      </c>
      <c r="M23" s="22">
        <v>17</v>
      </c>
      <c r="N23" s="29" t="s">
        <v>22</v>
      </c>
      <c r="O23" s="22">
        <v>19</v>
      </c>
      <c r="P23" s="29" t="s">
        <v>22</v>
      </c>
      <c r="Q23" s="22">
        <v>22</v>
      </c>
      <c r="R23" s="29" t="s">
        <v>22</v>
      </c>
      <c r="S23" s="31">
        <f aca="true" t="shared" si="6" ref="S23:S27">MAX(IF(H23="x",0,G23),IF(J23="x",0,I23),IF(L23="x",0,K23))</f>
        <v>16</v>
      </c>
      <c r="T23" s="31">
        <f aca="true" t="shared" si="7" ref="T23:T27">MAX(IF(N23="x",0,M23),IF(P23="x",0,O23),IF(R23="x",0,Q23))</f>
        <v>22</v>
      </c>
      <c r="U23" s="32">
        <f aca="true" t="shared" si="8" ref="U23:U27">S23+T23</f>
        <v>38</v>
      </c>
      <c r="V23" s="33">
        <v>3</v>
      </c>
      <c r="W23" s="34">
        <f aca="true" t="shared" si="9" ref="W23:W27">U23*F23</f>
        <v>88.53290143675561</v>
      </c>
      <c r="X23" s="1">
        <v>7</v>
      </c>
    </row>
    <row r="24" spans="1:25" ht="15">
      <c r="A24" s="22"/>
      <c r="B24" s="23" t="s">
        <v>45</v>
      </c>
      <c r="C24" s="24" t="s">
        <v>46</v>
      </c>
      <c r="D24" s="31" t="s">
        <v>21</v>
      </c>
      <c r="E24" s="26">
        <v>28.3</v>
      </c>
      <c r="F24" s="27">
        <f t="shared" si="5"/>
        <v>3.1922435331502568</v>
      </c>
      <c r="G24" s="22">
        <v>8</v>
      </c>
      <c r="H24" s="29" t="s">
        <v>22</v>
      </c>
      <c r="I24" s="36">
        <v>10</v>
      </c>
      <c r="J24" s="29" t="s">
        <v>22</v>
      </c>
      <c r="K24" s="22">
        <v>11</v>
      </c>
      <c r="L24" s="29" t="s">
        <v>22</v>
      </c>
      <c r="M24" s="22">
        <v>9</v>
      </c>
      <c r="N24" s="29" t="s">
        <v>22</v>
      </c>
      <c r="O24" s="22">
        <v>11</v>
      </c>
      <c r="P24" s="29" t="s">
        <v>22</v>
      </c>
      <c r="Q24" s="22">
        <v>13</v>
      </c>
      <c r="R24" s="29" t="s">
        <v>22</v>
      </c>
      <c r="S24" s="31">
        <f t="shared" si="6"/>
        <v>11</v>
      </c>
      <c r="T24" s="31">
        <f t="shared" si="7"/>
        <v>13</v>
      </c>
      <c r="U24" s="32">
        <f t="shared" si="8"/>
        <v>24</v>
      </c>
      <c r="V24" s="33">
        <v>5</v>
      </c>
      <c r="W24" s="34">
        <f t="shared" si="9"/>
        <v>76.61384479560616</v>
      </c>
      <c r="X24" s="1">
        <v>5</v>
      </c>
      <c r="Y24" s="1">
        <v>12</v>
      </c>
    </row>
    <row r="25" spans="1:24" ht="15">
      <c r="A25" s="22"/>
      <c r="B25" s="23" t="s">
        <v>47</v>
      </c>
      <c r="C25" s="24" t="s">
        <v>27</v>
      </c>
      <c r="D25" s="31" t="s">
        <v>35</v>
      </c>
      <c r="E25" s="26">
        <v>52.6</v>
      </c>
      <c r="F25" s="27">
        <f t="shared" si="5"/>
        <v>1.7040881530783032</v>
      </c>
      <c r="G25" s="22">
        <v>23</v>
      </c>
      <c r="H25" s="29" t="s">
        <v>22</v>
      </c>
      <c r="I25" s="36">
        <v>26</v>
      </c>
      <c r="J25" s="29" t="s">
        <v>22</v>
      </c>
      <c r="K25" s="22">
        <v>29</v>
      </c>
      <c r="L25" s="29" t="s">
        <v>22</v>
      </c>
      <c r="M25" s="22">
        <v>31</v>
      </c>
      <c r="N25" s="29" t="s">
        <v>22</v>
      </c>
      <c r="O25" s="22">
        <v>36</v>
      </c>
      <c r="P25" s="29" t="s">
        <v>22</v>
      </c>
      <c r="Q25" s="22">
        <v>38</v>
      </c>
      <c r="R25" s="29" t="s">
        <v>22</v>
      </c>
      <c r="S25" s="31">
        <f t="shared" si="6"/>
        <v>29</v>
      </c>
      <c r="T25" s="31">
        <f t="shared" si="7"/>
        <v>38</v>
      </c>
      <c r="U25" s="32">
        <f t="shared" si="8"/>
        <v>67</v>
      </c>
      <c r="V25" s="33">
        <v>1</v>
      </c>
      <c r="W25" s="34">
        <f t="shared" si="9"/>
        <v>114.17390625624631</v>
      </c>
      <c r="X25" s="1">
        <v>10</v>
      </c>
    </row>
    <row r="26" spans="1:24" ht="15">
      <c r="A26" s="22"/>
      <c r="B26" s="23" t="s">
        <v>48</v>
      </c>
      <c r="C26" s="24" t="s">
        <v>44</v>
      </c>
      <c r="D26" s="31" t="s">
        <v>35</v>
      </c>
      <c r="E26" s="26">
        <v>44</v>
      </c>
      <c r="F26" s="27">
        <f t="shared" si="5"/>
        <v>1.9918889323590945</v>
      </c>
      <c r="G26" s="22">
        <v>17</v>
      </c>
      <c r="H26" s="29" t="s">
        <v>22</v>
      </c>
      <c r="I26" s="36">
        <v>20</v>
      </c>
      <c r="J26" s="29" t="s">
        <v>22</v>
      </c>
      <c r="K26" s="22">
        <v>22</v>
      </c>
      <c r="L26" s="29" t="s">
        <v>22</v>
      </c>
      <c r="M26" s="22">
        <v>25</v>
      </c>
      <c r="N26" s="29" t="s">
        <v>22</v>
      </c>
      <c r="O26" s="22">
        <v>30</v>
      </c>
      <c r="P26" s="29" t="s">
        <v>22</v>
      </c>
      <c r="Q26" s="22">
        <v>32</v>
      </c>
      <c r="R26" s="29" t="s">
        <v>25</v>
      </c>
      <c r="S26" s="31">
        <f t="shared" si="6"/>
        <v>22</v>
      </c>
      <c r="T26" s="31">
        <f t="shared" si="7"/>
        <v>30</v>
      </c>
      <c r="U26" s="32">
        <f t="shared" si="8"/>
        <v>52</v>
      </c>
      <c r="V26" s="33">
        <v>2</v>
      </c>
      <c r="W26" s="34">
        <f t="shared" si="9"/>
        <v>103.57822448267291</v>
      </c>
      <c r="X26" s="1">
        <v>8</v>
      </c>
    </row>
    <row r="27" spans="1:25" ht="15">
      <c r="A27" s="22"/>
      <c r="B27" s="23" t="s">
        <v>49</v>
      </c>
      <c r="C27" s="24" t="s">
        <v>50</v>
      </c>
      <c r="D27" s="31" t="s">
        <v>35</v>
      </c>
      <c r="E27" s="26">
        <v>28.9</v>
      </c>
      <c r="F27" s="27">
        <f t="shared" si="5"/>
        <v>3.1128385420500524</v>
      </c>
      <c r="G27" s="22">
        <v>9</v>
      </c>
      <c r="H27" s="29" t="s">
        <v>25</v>
      </c>
      <c r="I27" s="36">
        <v>9</v>
      </c>
      <c r="J27" s="29" t="s">
        <v>22</v>
      </c>
      <c r="K27" s="22">
        <v>10</v>
      </c>
      <c r="L27" s="29" t="s">
        <v>22</v>
      </c>
      <c r="M27" s="22">
        <v>12</v>
      </c>
      <c r="N27" s="29" t="s">
        <v>22</v>
      </c>
      <c r="O27" s="22">
        <v>14</v>
      </c>
      <c r="P27" s="29" t="s">
        <v>22</v>
      </c>
      <c r="Q27" s="22">
        <v>15</v>
      </c>
      <c r="R27" s="29" t="s">
        <v>22</v>
      </c>
      <c r="S27" s="31">
        <f t="shared" si="6"/>
        <v>10</v>
      </c>
      <c r="T27" s="31">
        <f t="shared" si="7"/>
        <v>15</v>
      </c>
      <c r="U27" s="32">
        <f t="shared" si="8"/>
        <v>25</v>
      </c>
      <c r="V27" s="33">
        <v>4</v>
      </c>
      <c r="W27" s="34">
        <f t="shared" si="9"/>
        <v>77.82096355125131</v>
      </c>
      <c r="X27" s="38">
        <v>6</v>
      </c>
      <c r="Y27" s="1">
        <v>24</v>
      </c>
    </row>
    <row r="29" spans="1:23" ht="12.75">
      <c r="A29" s="14" t="s">
        <v>2</v>
      </c>
      <c r="B29" s="14"/>
      <c r="C29" s="14"/>
      <c r="D29" s="14"/>
      <c r="E29" s="14"/>
      <c r="F29" s="14"/>
      <c r="G29" s="14" t="s">
        <v>3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4</v>
      </c>
      <c r="T29" s="14"/>
      <c r="U29" s="14"/>
      <c r="V29" s="14"/>
      <c r="W29" s="14"/>
    </row>
    <row r="30" spans="1:23" ht="14.25" customHeight="1">
      <c r="A30" s="15" t="s">
        <v>5</v>
      </c>
      <c r="B30" s="15" t="s">
        <v>6</v>
      </c>
      <c r="C30" s="15" t="s">
        <v>7</v>
      </c>
      <c r="D30" s="15" t="s">
        <v>8</v>
      </c>
      <c r="E30" s="16" t="s">
        <v>9</v>
      </c>
      <c r="F30" s="17" t="s">
        <v>10</v>
      </c>
      <c r="G30" s="18" t="s">
        <v>11</v>
      </c>
      <c r="H30" s="18"/>
      <c r="I30" s="18"/>
      <c r="J30" s="18"/>
      <c r="K30" s="18"/>
      <c r="L30" s="18"/>
      <c r="M30" s="18" t="s">
        <v>12</v>
      </c>
      <c r="N30" s="18"/>
      <c r="O30" s="18"/>
      <c r="P30" s="18"/>
      <c r="Q30" s="18"/>
      <c r="R30" s="18"/>
      <c r="S30" s="18" t="s">
        <v>13</v>
      </c>
      <c r="T30" s="18" t="s">
        <v>14</v>
      </c>
      <c r="U30" s="18" t="s">
        <v>15</v>
      </c>
      <c r="V30" s="19" t="s">
        <v>16</v>
      </c>
      <c r="W30" s="20" t="s">
        <v>17</v>
      </c>
    </row>
    <row r="31" spans="1:23" ht="12.75">
      <c r="A31" s="15"/>
      <c r="B31" s="15"/>
      <c r="C31" s="15"/>
      <c r="D31" s="15"/>
      <c r="E31" s="16"/>
      <c r="F31" s="17"/>
      <c r="G31" s="18">
        <v>1</v>
      </c>
      <c r="H31" s="18"/>
      <c r="I31" s="18">
        <v>2</v>
      </c>
      <c r="J31" s="18"/>
      <c r="K31" s="18">
        <v>3</v>
      </c>
      <c r="L31" s="18"/>
      <c r="M31" s="18">
        <v>1</v>
      </c>
      <c r="N31" s="18"/>
      <c r="O31" s="18">
        <v>2</v>
      </c>
      <c r="P31" s="18"/>
      <c r="Q31" s="18">
        <v>3</v>
      </c>
      <c r="R31" s="18"/>
      <c r="S31" s="18"/>
      <c r="T31" s="18"/>
      <c r="U31" s="18"/>
      <c r="V31" s="19"/>
      <c r="W31" s="20"/>
    </row>
    <row r="32" spans="1:23" ht="12.75">
      <c r="A32" s="40" t="s">
        <v>51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4" ht="15">
      <c r="A33" s="22"/>
      <c r="B33" s="23" t="s">
        <v>52</v>
      </c>
      <c r="C33" s="24" t="s">
        <v>29</v>
      </c>
      <c r="D33" s="31" t="s">
        <v>21</v>
      </c>
      <c r="E33" s="26">
        <v>44.4</v>
      </c>
      <c r="F33" s="27">
        <f aca="true" t="shared" si="10" ref="F33:F40">POWER(10,(0.722762521*(LOG10(E33/193.609)*LOG10(E33/193.609))))</f>
        <v>1.9752428410057818</v>
      </c>
      <c r="G33" s="22">
        <v>20</v>
      </c>
      <c r="H33" s="29" t="s">
        <v>22</v>
      </c>
      <c r="I33" s="36">
        <v>22</v>
      </c>
      <c r="J33" s="29" t="s">
        <v>22</v>
      </c>
      <c r="K33" s="22">
        <v>24</v>
      </c>
      <c r="L33" s="29" t="s">
        <v>25</v>
      </c>
      <c r="M33" s="22">
        <v>24</v>
      </c>
      <c r="N33" s="29" t="s">
        <v>22</v>
      </c>
      <c r="O33" s="22">
        <v>26</v>
      </c>
      <c r="P33" s="29" t="s">
        <v>22</v>
      </c>
      <c r="Q33" s="22">
        <v>28</v>
      </c>
      <c r="R33" s="29" t="s">
        <v>22</v>
      </c>
      <c r="S33" s="31">
        <f aca="true" t="shared" si="11" ref="S33:S40">MAX(IF(H33="x",0,G33),IF(J33="x",0,I33),IF(L33="x",0,K33))</f>
        <v>22</v>
      </c>
      <c r="T33" s="31">
        <f aca="true" t="shared" si="12" ref="T33:T40">MAX(IF(N33="x",0,M33),IF(P33="x",0,O33),IF(R33="x",0,Q33))</f>
        <v>28</v>
      </c>
      <c r="U33" s="32">
        <f aca="true" t="shared" si="13" ref="U33:U40">S33+T33</f>
        <v>50</v>
      </c>
      <c r="V33" s="33">
        <v>8</v>
      </c>
      <c r="W33" s="34">
        <f aca="true" t="shared" si="14" ref="W33:W40">U33*F33</f>
        <v>98.76214205028909</v>
      </c>
      <c r="X33" s="1">
        <v>2</v>
      </c>
    </row>
    <row r="34" spans="1:24" ht="15">
      <c r="A34" s="22"/>
      <c r="B34" s="23" t="s">
        <v>53</v>
      </c>
      <c r="C34" s="24" t="s">
        <v>20</v>
      </c>
      <c r="D34" s="31" t="s">
        <v>21</v>
      </c>
      <c r="E34" s="26">
        <v>72.5</v>
      </c>
      <c r="F34" s="27">
        <f t="shared" si="10"/>
        <v>1.3537114467212332</v>
      </c>
      <c r="G34" s="22">
        <v>40</v>
      </c>
      <c r="H34" s="29" t="s">
        <v>22</v>
      </c>
      <c r="I34" s="36">
        <v>45</v>
      </c>
      <c r="J34" s="29" t="s">
        <v>22</v>
      </c>
      <c r="K34" s="22">
        <v>48</v>
      </c>
      <c r="L34" s="29" t="s">
        <v>22</v>
      </c>
      <c r="M34" s="22">
        <v>60</v>
      </c>
      <c r="N34" s="29" t="s">
        <v>22</v>
      </c>
      <c r="O34" s="22">
        <v>65</v>
      </c>
      <c r="P34" s="29" t="s">
        <v>22</v>
      </c>
      <c r="Q34" s="22">
        <v>68</v>
      </c>
      <c r="R34" s="29" t="s">
        <v>22</v>
      </c>
      <c r="S34" s="31">
        <f t="shared" si="11"/>
        <v>48</v>
      </c>
      <c r="T34" s="31">
        <f t="shared" si="12"/>
        <v>68</v>
      </c>
      <c r="U34" s="32">
        <f t="shared" si="13"/>
        <v>116</v>
      </c>
      <c r="V34" s="33">
        <v>3</v>
      </c>
      <c r="W34" s="34">
        <f t="shared" si="14"/>
        <v>157.03052781966306</v>
      </c>
      <c r="X34" s="1">
        <v>7</v>
      </c>
    </row>
    <row r="35" spans="1:24" ht="15">
      <c r="A35" s="22"/>
      <c r="B35" s="23" t="s">
        <v>54</v>
      </c>
      <c r="C35" s="24" t="s">
        <v>29</v>
      </c>
      <c r="D35" s="31" t="s">
        <v>21</v>
      </c>
      <c r="E35" s="26">
        <v>54.7</v>
      </c>
      <c r="F35" s="27">
        <f t="shared" si="10"/>
        <v>1.6511720082789496</v>
      </c>
      <c r="G35" s="22">
        <v>25</v>
      </c>
      <c r="H35" s="29" t="s">
        <v>22</v>
      </c>
      <c r="I35" s="36">
        <v>30</v>
      </c>
      <c r="J35" s="29" t="s">
        <v>22</v>
      </c>
      <c r="K35" s="22">
        <v>35</v>
      </c>
      <c r="L35" s="29" t="s">
        <v>22</v>
      </c>
      <c r="M35" s="22">
        <v>35</v>
      </c>
      <c r="N35" s="29" t="s">
        <v>22</v>
      </c>
      <c r="O35" s="22">
        <v>38</v>
      </c>
      <c r="P35" s="29" t="s">
        <v>22</v>
      </c>
      <c r="Q35" s="22">
        <v>40</v>
      </c>
      <c r="R35" s="29" t="s">
        <v>22</v>
      </c>
      <c r="S35" s="31">
        <f t="shared" si="11"/>
        <v>35</v>
      </c>
      <c r="T35" s="31">
        <f t="shared" si="12"/>
        <v>40</v>
      </c>
      <c r="U35" s="32">
        <f t="shared" si="13"/>
        <v>75</v>
      </c>
      <c r="V35" s="33">
        <v>6</v>
      </c>
      <c r="W35" s="34">
        <f t="shared" si="14"/>
        <v>123.83790062092122</v>
      </c>
      <c r="X35" s="1">
        <v>4</v>
      </c>
    </row>
    <row r="36" spans="1:25" ht="15">
      <c r="A36" s="22"/>
      <c r="B36" s="23" t="s">
        <v>55</v>
      </c>
      <c r="C36" s="24" t="s">
        <v>31</v>
      </c>
      <c r="D36" s="31" t="s">
        <v>21</v>
      </c>
      <c r="E36" s="26">
        <v>75.2</v>
      </c>
      <c r="F36" s="27">
        <f t="shared" si="10"/>
        <v>1.324085933092574</v>
      </c>
      <c r="G36" s="22">
        <v>35</v>
      </c>
      <c r="H36" s="29" t="s">
        <v>22</v>
      </c>
      <c r="I36" s="36">
        <v>42</v>
      </c>
      <c r="J36" s="29" t="s">
        <v>22</v>
      </c>
      <c r="K36" s="22">
        <v>47</v>
      </c>
      <c r="L36" s="29" t="s">
        <v>25</v>
      </c>
      <c r="M36" s="22">
        <v>50</v>
      </c>
      <c r="N36" s="29" t="s">
        <v>22</v>
      </c>
      <c r="O36" s="22">
        <v>57</v>
      </c>
      <c r="P36" s="29" t="s">
        <v>22</v>
      </c>
      <c r="Q36" s="22">
        <v>60</v>
      </c>
      <c r="R36" s="29" t="s">
        <v>22</v>
      </c>
      <c r="S36" s="31">
        <f t="shared" si="11"/>
        <v>42</v>
      </c>
      <c r="T36" s="31">
        <f t="shared" si="12"/>
        <v>60</v>
      </c>
      <c r="U36" s="32">
        <f t="shared" si="13"/>
        <v>102</v>
      </c>
      <c r="V36" s="33">
        <v>5</v>
      </c>
      <c r="W36" s="34">
        <f t="shared" si="14"/>
        <v>135.05676517544256</v>
      </c>
      <c r="X36" s="1">
        <v>5</v>
      </c>
      <c r="Y36" s="1">
        <f>SUM(X33:X36)</f>
        <v>18</v>
      </c>
    </row>
    <row r="37" spans="1:24" ht="15">
      <c r="A37" s="22"/>
      <c r="B37" s="23" t="s">
        <v>56</v>
      </c>
      <c r="C37" s="24" t="s">
        <v>24</v>
      </c>
      <c r="D37" s="31" t="s">
        <v>57</v>
      </c>
      <c r="E37" s="26">
        <v>102</v>
      </c>
      <c r="F37" s="27">
        <f t="shared" si="10"/>
        <v>1.1375979665393496</v>
      </c>
      <c r="G37" s="22">
        <v>65</v>
      </c>
      <c r="H37" s="29" t="s">
        <v>22</v>
      </c>
      <c r="I37" s="36">
        <v>70</v>
      </c>
      <c r="J37" s="29" t="s">
        <v>22</v>
      </c>
      <c r="K37" s="22">
        <v>75</v>
      </c>
      <c r="L37" s="29" t="s">
        <v>22</v>
      </c>
      <c r="M37" s="22">
        <v>85</v>
      </c>
      <c r="N37" s="29" t="s">
        <v>22</v>
      </c>
      <c r="O37" s="22">
        <v>95</v>
      </c>
      <c r="P37" s="29" t="s">
        <v>22</v>
      </c>
      <c r="Q37" s="22">
        <v>100</v>
      </c>
      <c r="R37" s="29" t="s">
        <v>25</v>
      </c>
      <c r="S37" s="31">
        <f t="shared" si="11"/>
        <v>75</v>
      </c>
      <c r="T37" s="31">
        <f t="shared" si="12"/>
        <v>95</v>
      </c>
      <c r="U37" s="32">
        <f t="shared" si="13"/>
        <v>170</v>
      </c>
      <c r="V37" s="33">
        <v>1</v>
      </c>
      <c r="W37" s="34">
        <f t="shared" si="14"/>
        <v>193.39165431168945</v>
      </c>
      <c r="X37" s="1">
        <v>10</v>
      </c>
    </row>
    <row r="38" spans="1:25" ht="15">
      <c r="A38" s="22"/>
      <c r="B38" s="23" t="s">
        <v>58</v>
      </c>
      <c r="C38" s="24" t="s">
        <v>24</v>
      </c>
      <c r="D38" s="31" t="s">
        <v>57</v>
      </c>
      <c r="E38" s="26">
        <v>79.9</v>
      </c>
      <c r="F38" s="27">
        <f t="shared" si="10"/>
        <v>1.2787510934575872</v>
      </c>
      <c r="G38" s="22">
        <v>40</v>
      </c>
      <c r="H38" s="29" t="s">
        <v>22</v>
      </c>
      <c r="I38" s="36">
        <v>46</v>
      </c>
      <c r="J38" s="29" t="s">
        <v>22</v>
      </c>
      <c r="K38" s="22">
        <v>50</v>
      </c>
      <c r="L38" s="29" t="s">
        <v>22</v>
      </c>
      <c r="M38" s="22">
        <v>50</v>
      </c>
      <c r="N38" s="29" t="s">
        <v>22</v>
      </c>
      <c r="O38" s="22">
        <v>57</v>
      </c>
      <c r="P38" s="29" t="s">
        <v>22</v>
      </c>
      <c r="Q38" s="22">
        <v>65</v>
      </c>
      <c r="R38" s="29" t="s">
        <v>25</v>
      </c>
      <c r="S38" s="31">
        <f t="shared" si="11"/>
        <v>50</v>
      </c>
      <c r="T38" s="31">
        <f t="shared" si="12"/>
        <v>57</v>
      </c>
      <c r="U38" s="32">
        <f t="shared" si="13"/>
        <v>107</v>
      </c>
      <c r="V38" s="33">
        <v>4</v>
      </c>
      <c r="W38" s="34">
        <f t="shared" si="14"/>
        <v>136.82636699996183</v>
      </c>
      <c r="X38" s="1">
        <v>6</v>
      </c>
      <c r="Y38" s="1">
        <v>16</v>
      </c>
    </row>
    <row r="39" spans="1:24" ht="15">
      <c r="A39" s="22"/>
      <c r="B39" s="23" t="s">
        <v>59</v>
      </c>
      <c r="C39" s="24" t="s">
        <v>29</v>
      </c>
      <c r="D39" s="31" t="s">
        <v>35</v>
      </c>
      <c r="E39" s="26">
        <v>84.1</v>
      </c>
      <c r="F39" s="27">
        <f t="shared" si="10"/>
        <v>1.2438886147968007</v>
      </c>
      <c r="G39" s="35">
        <v>30</v>
      </c>
      <c r="H39" s="29" t="s">
        <v>22</v>
      </c>
      <c r="I39" s="36">
        <v>35</v>
      </c>
      <c r="J39" s="29" t="s">
        <v>22</v>
      </c>
      <c r="K39" s="41">
        <v>40</v>
      </c>
      <c r="L39" s="29" t="s">
        <v>25</v>
      </c>
      <c r="M39" s="35">
        <v>40</v>
      </c>
      <c r="N39" s="29" t="s">
        <v>22</v>
      </c>
      <c r="O39" s="35">
        <v>45</v>
      </c>
      <c r="P39" s="29" t="s">
        <v>22</v>
      </c>
      <c r="Q39" s="35">
        <v>51</v>
      </c>
      <c r="R39" s="29" t="s">
        <v>22</v>
      </c>
      <c r="S39" s="31">
        <f t="shared" si="11"/>
        <v>35</v>
      </c>
      <c r="T39" s="31">
        <f t="shared" si="12"/>
        <v>51</v>
      </c>
      <c r="U39" s="32">
        <f t="shared" si="13"/>
        <v>86</v>
      </c>
      <c r="V39" s="33">
        <v>7</v>
      </c>
      <c r="W39" s="34">
        <f t="shared" si="14"/>
        <v>106.97442087252486</v>
      </c>
      <c r="X39" s="38">
        <v>3</v>
      </c>
    </row>
    <row r="40" spans="1:25" ht="15">
      <c r="A40" s="22"/>
      <c r="B40" s="23" t="s">
        <v>60</v>
      </c>
      <c r="C40" s="24" t="s">
        <v>20</v>
      </c>
      <c r="D40" s="31" t="s">
        <v>35</v>
      </c>
      <c r="E40" s="26">
        <v>61.2</v>
      </c>
      <c r="F40" s="27">
        <f t="shared" si="10"/>
        <v>1.5164095097825852</v>
      </c>
      <c r="G40" s="22">
        <v>40</v>
      </c>
      <c r="H40" s="29" t="s">
        <v>22</v>
      </c>
      <c r="I40" s="30">
        <v>45</v>
      </c>
      <c r="J40" s="29" t="s">
        <v>22</v>
      </c>
      <c r="K40" s="22">
        <v>48</v>
      </c>
      <c r="L40" s="29" t="s">
        <v>25</v>
      </c>
      <c r="M40" s="22">
        <v>55</v>
      </c>
      <c r="N40" s="29" t="s">
        <v>22</v>
      </c>
      <c r="O40" s="22">
        <v>60</v>
      </c>
      <c r="P40" s="29" t="s">
        <v>22</v>
      </c>
      <c r="Q40" s="22">
        <v>65</v>
      </c>
      <c r="R40" s="29" t="s">
        <v>22</v>
      </c>
      <c r="S40" s="31">
        <f t="shared" si="11"/>
        <v>45</v>
      </c>
      <c r="T40" s="31">
        <f t="shared" si="12"/>
        <v>65</v>
      </c>
      <c r="U40" s="32">
        <f t="shared" si="13"/>
        <v>110</v>
      </c>
      <c r="V40" s="33">
        <v>2</v>
      </c>
      <c r="W40" s="34">
        <f t="shared" si="14"/>
        <v>166.80504607608438</v>
      </c>
      <c r="X40" s="1">
        <v>8</v>
      </c>
      <c r="Y40" s="1">
        <v>11</v>
      </c>
    </row>
    <row r="41" spans="1:23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2.75">
      <c r="A42" s="21" t="s">
        <v>61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4" ht="15">
      <c r="A43" s="22"/>
      <c r="B43" s="23" t="s">
        <v>62</v>
      </c>
      <c r="C43" s="24" t="s">
        <v>63</v>
      </c>
      <c r="D43" s="31" t="s">
        <v>21</v>
      </c>
      <c r="E43" s="26">
        <v>64.4</v>
      </c>
      <c r="F43" s="27">
        <f aca="true" t="shared" si="15" ref="F43:F48">POWER(10,(0.787004341*(LOG10(E43/153.757)*LOG10(E43/153.757))))</f>
        <v>1.2954480572800313</v>
      </c>
      <c r="G43" s="22">
        <v>30</v>
      </c>
      <c r="H43" s="29" t="s">
        <v>22</v>
      </c>
      <c r="I43" s="36">
        <v>32</v>
      </c>
      <c r="J43" s="29" t="s">
        <v>22</v>
      </c>
      <c r="K43" s="22">
        <v>34</v>
      </c>
      <c r="L43" s="29" t="s">
        <v>22</v>
      </c>
      <c r="M43" s="22">
        <v>40</v>
      </c>
      <c r="N43" s="29" t="s">
        <v>25</v>
      </c>
      <c r="O43" s="22">
        <v>40</v>
      </c>
      <c r="P43" s="29" t="s">
        <v>22</v>
      </c>
      <c r="Q43" s="22">
        <v>42</v>
      </c>
      <c r="R43" s="29" t="s">
        <v>22</v>
      </c>
      <c r="S43" s="31">
        <f aca="true" t="shared" si="16" ref="S43:S48">MAX(IF(H43="x",0,G43),IF(J43="x",0,I43),IF(L43="x",0,K43))</f>
        <v>34</v>
      </c>
      <c r="T43" s="31">
        <f aca="true" t="shared" si="17" ref="T43:T48">MAX(IF(N43="x",0,M43),IF(P43="x",0,O43),IF(R43="x",0,Q43))</f>
        <v>42</v>
      </c>
      <c r="U43" s="32">
        <f aca="true" t="shared" si="18" ref="U43:U48">S43+T43</f>
        <v>76</v>
      </c>
      <c r="V43" s="33">
        <v>4</v>
      </c>
      <c r="W43" s="34">
        <f aca="true" t="shared" si="19" ref="W43:W48">U43*F43</f>
        <v>98.45405235328238</v>
      </c>
      <c r="X43" s="1">
        <v>6</v>
      </c>
    </row>
    <row r="44" spans="1:25" ht="15">
      <c r="A44" s="22"/>
      <c r="B44" s="23" t="s">
        <v>64</v>
      </c>
      <c r="C44" s="39" t="s">
        <v>63</v>
      </c>
      <c r="D44" s="31" t="s">
        <v>21</v>
      </c>
      <c r="E44" s="26">
        <v>61.1</v>
      </c>
      <c r="F44" s="27">
        <f t="shared" si="15"/>
        <v>1.3378915109571377</v>
      </c>
      <c r="G44" s="22">
        <v>30</v>
      </c>
      <c r="H44" s="29" t="s">
        <v>22</v>
      </c>
      <c r="I44" s="36">
        <v>33</v>
      </c>
      <c r="J44" s="29" t="s">
        <v>22</v>
      </c>
      <c r="K44" s="22">
        <v>36</v>
      </c>
      <c r="L44" s="29" t="s">
        <v>22</v>
      </c>
      <c r="M44" s="22">
        <v>40</v>
      </c>
      <c r="N44" s="29" t="s">
        <v>22</v>
      </c>
      <c r="O44" s="22">
        <v>43</v>
      </c>
      <c r="P44" s="29" t="s">
        <v>22</v>
      </c>
      <c r="Q44" s="22">
        <v>46</v>
      </c>
      <c r="R44" s="29" t="s">
        <v>22</v>
      </c>
      <c r="S44" s="31">
        <f t="shared" si="16"/>
        <v>36</v>
      </c>
      <c r="T44" s="31">
        <f t="shared" si="17"/>
        <v>46</v>
      </c>
      <c r="U44" s="32">
        <f t="shared" si="18"/>
        <v>82</v>
      </c>
      <c r="V44" s="33">
        <v>1</v>
      </c>
      <c r="W44" s="34">
        <f t="shared" si="19"/>
        <v>109.70710389848529</v>
      </c>
      <c r="X44" s="1">
        <v>10</v>
      </c>
      <c r="Y44" s="1">
        <v>16</v>
      </c>
    </row>
    <row r="45" spans="1:24" ht="15">
      <c r="A45" s="22"/>
      <c r="B45" s="23" t="s">
        <v>65</v>
      </c>
      <c r="C45" s="24" t="s">
        <v>66</v>
      </c>
      <c r="D45" s="31" t="s">
        <v>35</v>
      </c>
      <c r="E45" s="26">
        <v>50.9</v>
      </c>
      <c r="F45" s="27">
        <f t="shared" si="15"/>
        <v>1.5184982429495977</v>
      </c>
      <c r="G45" s="22">
        <v>25</v>
      </c>
      <c r="H45" s="29" t="s">
        <v>22</v>
      </c>
      <c r="I45" s="36">
        <v>28</v>
      </c>
      <c r="J45" s="29" t="s">
        <v>22</v>
      </c>
      <c r="K45" s="22">
        <v>31</v>
      </c>
      <c r="L45" s="29" t="s">
        <v>22</v>
      </c>
      <c r="M45" s="22">
        <v>35</v>
      </c>
      <c r="N45" s="29" t="s">
        <v>22</v>
      </c>
      <c r="O45" s="22">
        <v>38</v>
      </c>
      <c r="P45" s="29" t="s">
        <v>22</v>
      </c>
      <c r="Q45" s="22">
        <v>41</v>
      </c>
      <c r="R45" s="29" t="s">
        <v>25</v>
      </c>
      <c r="S45" s="31">
        <f t="shared" si="16"/>
        <v>31</v>
      </c>
      <c r="T45" s="31">
        <f t="shared" si="17"/>
        <v>38</v>
      </c>
      <c r="U45" s="32">
        <f t="shared" si="18"/>
        <v>69</v>
      </c>
      <c r="V45" s="33">
        <v>2</v>
      </c>
      <c r="W45" s="34">
        <f t="shared" si="19"/>
        <v>104.77637876352225</v>
      </c>
      <c r="X45" s="1">
        <v>8</v>
      </c>
    </row>
    <row r="46" spans="1:24" ht="12.75" customHeight="1">
      <c r="A46" s="22"/>
      <c r="B46" s="23" t="s">
        <v>67</v>
      </c>
      <c r="C46" s="24" t="s">
        <v>68</v>
      </c>
      <c r="D46" s="31" t="s">
        <v>35</v>
      </c>
      <c r="E46" s="26">
        <v>75.1</v>
      </c>
      <c r="F46" s="27">
        <f t="shared" si="15"/>
        <v>1.191832743791484</v>
      </c>
      <c r="G46" s="22">
        <v>20</v>
      </c>
      <c r="H46" s="29" t="s">
        <v>22</v>
      </c>
      <c r="I46" s="36">
        <v>22</v>
      </c>
      <c r="J46" s="29" t="s">
        <v>22</v>
      </c>
      <c r="K46" s="22">
        <v>26</v>
      </c>
      <c r="L46" s="29" t="s">
        <v>22</v>
      </c>
      <c r="M46" s="22">
        <v>30</v>
      </c>
      <c r="N46" s="29" t="s">
        <v>22</v>
      </c>
      <c r="O46" s="22">
        <v>33</v>
      </c>
      <c r="P46" s="29" t="s">
        <v>22</v>
      </c>
      <c r="Q46" s="22">
        <v>35</v>
      </c>
      <c r="R46" s="29" t="s">
        <v>25</v>
      </c>
      <c r="S46" s="31">
        <f t="shared" si="16"/>
        <v>26</v>
      </c>
      <c r="T46" s="31">
        <f t="shared" si="17"/>
        <v>33</v>
      </c>
      <c r="U46" s="32">
        <f t="shared" si="18"/>
        <v>59</v>
      </c>
      <c r="V46" s="33">
        <v>6</v>
      </c>
      <c r="W46" s="34">
        <f t="shared" si="19"/>
        <v>70.31813188369756</v>
      </c>
      <c r="X46" s="38">
        <v>4</v>
      </c>
    </row>
    <row r="47" spans="1:24" ht="15">
      <c r="A47" s="22"/>
      <c r="B47" s="23" t="s">
        <v>69</v>
      </c>
      <c r="C47" s="24" t="s">
        <v>70</v>
      </c>
      <c r="D47" s="31" t="s">
        <v>35</v>
      </c>
      <c r="E47" s="26">
        <v>56</v>
      </c>
      <c r="F47" s="27">
        <f t="shared" si="15"/>
        <v>1.4171908913108255</v>
      </c>
      <c r="G47" s="22">
        <v>25</v>
      </c>
      <c r="H47" s="29" t="s">
        <v>22</v>
      </c>
      <c r="I47" s="36">
        <v>30</v>
      </c>
      <c r="J47" s="29" t="s">
        <v>22</v>
      </c>
      <c r="K47" s="22">
        <v>35</v>
      </c>
      <c r="L47" s="29" t="s">
        <v>25</v>
      </c>
      <c r="M47" s="22">
        <v>35</v>
      </c>
      <c r="N47" s="29" t="s">
        <v>22</v>
      </c>
      <c r="O47" s="22">
        <v>38</v>
      </c>
      <c r="P47" s="29" t="s">
        <v>22</v>
      </c>
      <c r="Q47" s="22">
        <v>40</v>
      </c>
      <c r="R47" s="29" t="s">
        <v>25</v>
      </c>
      <c r="S47" s="31">
        <f t="shared" si="16"/>
        <v>30</v>
      </c>
      <c r="T47" s="31">
        <f t="shared" si="17"/>
        <v>38</v>
      </c>
      <c r="U47" s="32">
        <f t="shared" si="18"/>
        <v>68</v>
      </c>
      <c r="V47" s="33">
        <v>5</v>
      </c>
      <c r="W47" s="34">
        <f t="shared" si="19"/>
        <v>96.36898060913613</v>
      </c>
      <c r="X47" s="38">
        <v>5</v>
      </c>
    </row>
    <row r="48" spans="1:25" ht="15">
      <c r="A48" s="22"/>
      <c r="B48" s="23" t="s">
        <v>71</v>
      </c>
      <c r="C48" s="24" t="s">
        <v>72</v>
      </c>
      <c r="D48" s="31" t="s">
        <v>35</v>
      </c>
      <c r="E48" s="26">
        <v>56</v>
      </c>
      <c r="F48" s="27">
        <f t="shared" si="15"/>
        <v>1.4171908913108255</v>
      </c>
      <c r="G48" s="22">
        <v>28</v>
      </c>
      <c r="H48" s="29" t="s">
        <v>22</v>
      </c>
      <c r="I48" s="36">
        <v>32</v>
      </c>
      <c r="J48" s="29" t="s">
        <v>22</v>
      </c>
      <c r="K48" s="22">
        <v>35</v>
      </c>
      <c r="L48" s="29" t="s">
        <v>25</v>
      </c>
      <c r="M48" s="22">
        <v>35</v>
      </c>
      <c r="N48" s="29" t="s">
        <v>22</v>
      </c>
      <c r="O48" s="22">
        <v>38</v>
      </c>
      <c r="P48" s="29" t="s">
        <v>22</v>
      </c>
      <c r="Q48" s="22">
        <v>41</v>
      </c>
      <c r="R48" s="29" t="s">
        <v>22</v>
      </c>
      <c r="S48" s="31">
        <f t="shared" si="16"/>
        <v>32</v>
      </c>
      <c r="T48" s="31">
        <f t="shared" si="17"/>
        <v>41</v>
      </c>
      <c r="U48" s="32">
        <f t="shared" si="18"/>
        <v>73</v>
      </c>
      <c r="V48" s="33">
        <v>3</v>
      </c>
      <c r="W48" s="34">
        <f t="shared" si="19"/>
        <v>103.45493506569026</v>
      </c>
      <c r="X48" s="1">
        <v>7</v>
      </c>
      <c r="Y48" s="1">
        <f>SUM(X45:X48)</f>
        <v>24</v>
      </c>
    </row>
    <row r="49" spans="1:23" ht="12.75">
      <c r="A49" s="42"/>
      <c r="B49" s="42"/>
      <c r="C49" s="42"/>
      <c r="D49" s="43"/>
      <c r="E49" s="44"/>
      <c r="F49" s="45"/>
      <c r="G49" s="42"/>
      <c r="H49" s="42"/>
      <c r="I49" s="46"/>
      <c r="J49" s="46"/>
      <c r="K49" s="43"/>
      <c r="L49" s="43"/>
      <c r="M49" s="42"/>
      <c r="N49" s="42"/>
      <c r="O49" s="46"/>
      <c r="P49" s="46"/>
      <c r="Q49" s="46"/>
      <c r="R49" s="46"/>
      <c r="S49" s="43"/>
      <c r="T49" s="43"/>
      <c r="U49" s="43"/>
      <c r="V49" s="47"/>
      <c r="W49" s="48"/>
    </row>
    <row r="50" spans="2:20" ht="12.75">
      <c r="B50" s="49"/>
      <c r="C50" s="50"/>
      <c r="D50" s="51"/>
      <c r="E50" s="1"/>
      <c r="F50" s="52"/>
      <c r="G50" s="50"/>
      <c r="H50" s="50"/>
      <c r="I50" s="50"/>
      <c r="J50" s="50"/>
      <c r="K50" s="53"/>
      <c r="L50" s="53"/>
      <c r="M50" s="10"/>
      <c r="N50" s="10"/>
      <c r="O50" s="49"/>
      <c r="P50" s="49"/>
      <c r="Q50" s="49"/>
      <c r="R50" s="49"/>
      <c r="S50" s="54"/>
      <c r="T50" s="55"/>
    </row>
    <row r="51" spans="2:20" ht="12.75">
      <c r="B51" s="42"/>
      <c r="C51" s="50"/>
      <c r="D51" s="51"/>
      <c r="E51" s="56"/>
      <c r="F51" s="11"/>
      <c r="G51" s="50"/>
      <c r="H51" s="50"/>
      <c r="I51" s="50"/>
      <c r="J51" s="50"/>
      <c r="K51" s="53"/>
      <c r="L51" s="53"/>
      <c r="M51" s="10"/>
      <c r="N51" s="10"/>
      <c r="O51" s="57"/>
      <c r="P51" s="53"/>
      <c r="R51" s="57"/>
      <c r="S51" s="54"/>
      <c r="T51" s="8"/>
    </row>
    <row r="52" spans="1:23" ht="12.75">
      <c r="A52" s="40" t="s">
        <v>73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</row>
    <row r="53" spans="1:25" ht="15">
      <c r="A53" s="22"/>
      <c r="B53" s="23" t="s">
        <v>74</v>
      </c>
      <c r="C53" s="24" t="s">
        <v>75</v>
      </c>
      <c r="D53" s="31" t="s">
        <v>21</v>
      </c>
      <c r="E53" s="26">
        <v>63.9</v>
      </c>
      <c r="F53" s="27">
        <f aca="true" t="shared" si="20" ref="F53:F68">POWER(10,(0.722762521*(LOG10(E53/193.609)*LOG10(E53/193.609))))</f>
        <v>1.4706674198881082</v>
      </c>
      <c r="G53" s="22">
        <v>34</v>
      </c>
      <c r="H53" s="29" t="s">
        <v>22</v>
      </c>
      <c r="I53" s="36">
        <v>39</v>
      </c>
      <c r="J53" s="29" t="s">
        <v>22</v>
      </c>
      <c r="K53" s="22">
        <v>44</v>
      </c>
      <c r="L53" s="29" t="s">
        <v>25</v>
      </c>
      <c r="M53" s="22">
        <v>42</v>
      </c>
      <c r="N53" s="29" t="s">
        <v>22</v>
      </c>
      <c r="O53" s="22">
        <v>47</v>
      </c>
      <c r="P53" s="29" t="s">
        <v>22</v>
      </c>
      <c r="Q53" s="22">
        <v>50</v>
      </c>
      <c r="R53" s="29" t="s">
        <v>22</v>
      </c>
      <c r="S53" s="31">
        <f aca="true" t="shared" si="21" ref="S53:S61">MAX(IF(H53="x",0,G53),IF(J53="x",0,I53),IF(L53="x",0,K53))</f>
        <v>39</v>
      </c>
      <c r="T53" s="31">
        <f aca="true" t="shared" si="22" ref="T53:T61">MAX(IF(N53="x",0,M53),IF(P53="x",0,O53),IF(R53="x",0,Q53))</f>
        <v>50</v>
      </c>
      <c r="U53" s="32">
        <f aca="true" t="shared" si="23" ref="U53:U61">S53+T53</f>
        <v>89</v>
      </c>
      <c r="V53" s="33">
        <v>9</v>
      </c>
      <c r="W53" s="34">
        <f aca="true" t="shared" si="24" ref="W53:W61">U53*F53</f>
        <v>130.88940037004164</v>
      </c>
      <c r="X53" s="1">
        <v>1</v>
      </c>
      <c r="Y53" s="1">
        <v>1</v>
      </c>
    </row>
    <row r="54" spans="1:24" ht="15">
      <c r="A54" s="22"/>
      <c r="B54" s="23" t="s">
        <v>76</v>
      </c>
      <c r="C54" s="24" t="s">
        <v>77</v>
      </c>
      <c r="D54" s="31" t="s">
        <v>57</v>
      </c>
      <c r="E54" s="26">
        <v>92.7</v>
      </c>
      <c r="F54" s="27">
        <f t="shared" si="20"/>
        <v>1.1856037789552187</v>
      </c>
      <c r="G54" s="22">
        <v>110</v>
      </c>
      <c r="H54" s="29" t="s">
        <v>22</v>
      </c>
      <c r="I54" s="36">
        <v>120</v>
      </c>
      <c r="J54" s="29" t="s">
        <v>22</v>
      </c>
      <c r="K54" s="22">
        <v>130</v>
      </c>
      <c r="L54" s="29" t="s">
        <v>22</v>
      </c>
      <c r="M54" s="22">
        <v>140</v>
      </c>
      <c r="N54" s="29" t="s">
        <v>22</v>
      </c>
      <c r="O54" s="22">
        <v>155</v>
      </c>
      <c r="P54" s="29" t="s">
        <v>22</v>
      </c>
      <c r="Q54" s="22">
        <v>160</v>
      </c>
      <c r="R54" s="29" t="s">
        <v>22</v>
      </c>
      <c r="S54" s="31">
        <f t="shared" si="21"/>
        <v>130</v>
      </c>
      <c r="T54" s="31">
        <f t="shared" si="22"/>
        <v>160</v>
      </c>
      <c r="U54" s="32">
        <f t="shared" si="23"/>
        <v>290</v>
      </c>
      <c r="V54" s="33">
        <v>1</v>
      </c>
      <c r="W54" s="34">
        <f t="shared" si="24"/>
        <v>343.82509589701345</v>
      </c>
      <c r="X54" s="1">
        <v>10</v>
      </c>
    </row>
    <row r="55" spans="1:24" ht="15">
      <c r="A55" s="22"/>
      <c r="B55" s="23" t="s">
        <v>78</v>
      </c>
      <c r="C55" s="24" t="s">
        <v>75</v>
      </c>
      <c r="D55" s="31" t="s">
        <v>57</v>
      </c>
      <c r="E55" s="26">
        <v>87</v>
      </c>
      <c r="F55" s="27">
        <f t="shared" si="20"/>
        <v>1.2224497757710622</v>
      </c>
      <c r="G55" s="22">
        <v>65</v>
      </c>
      <c r="H55" s="29" t="s">
        <v>22</v>
      </c>
      <c r="I55" s="36">
        <v>70</v>
      </c>
      <c r="J55" s="29" t="s">
        <v>22</v>
      </c>
      <c r="K55" s="22">
        <v>77</v>
      </c>
      <c r="L55" s="29" t="s">
        <v>22</v>
      </c>
      <c r="M55" s="22">
        <v>85</v>
      </c>
      <c r="N55" s="29" t="s">
        <v>22</v>
      </c>
      <c r="O55" s="22">
        <v>90</v>
      </c>
      <c r="P55" s="29" t="s">
        <v>22</v>
      </c>
      <c r="Q55" s="22">
        <v>95</v>
      </c>
      <c r="R55" s="29" t="s">
        <v>22</v>
      </c>
      <c r="S55" s="31">
        <f t="shared" si="21"/>
        <v>77</v>
      </c>
      <c r="T55" s="31">
        <f t="shared" si="22"/>
        <v>95</v>
      </c>
      <c r="U55" s="32">
        <f t="shared" si="23"/>
        <v>172</v>
      </c>
      <c r="V55" s="33">
        <v>7</v>
      </c>
      <c r="W55" s="34">
        <f t="shared" si="24"/>
        <v>210.2613614326227</v>
      </c>
      <c r="X55" s="1">
        <v>3</v>
      </c>
    </row>
    <row r="56" spans="1:24" ht="15">
      <c r="A56" s="22"/>
      <c r="B56" s="23" t="s">
        <v>79</v>
      </c>
      <c r="C56" s="24" t="s">
        <v>63</v>
      </c>
      <c r="D56" s="31" t="s">
        <v>57</v>
      </c>
      <c r="E56" s="26">
        <v>84.4</v>
      </c>
      <c r="F56" s="27">
        <f t="shared" si="20"/>
        <v>1.2415771316002158</v>
      </c>
      <c r="G56" s="22">
        <v>75</v>
      </c>
      <c r="H56" s="29" t="s">
        <v>22</v>
      </c>
      <c r="I56" s="36">
        <v>80</v>
      </c>
      <c r="J56" s="29" t="s">
        <v>22</v>
      </c>
      <c r="K56" s="22">
        <v>86</v>
      </c>
      <c r="L56" s="29" t="s">
        <v>22</v>
      </c>
      <c r="M56" s="22">
        <v>95</v>
      </c>
      <c r="N56" s="29" t="s">
        <v>22</v>
      </c>
      <c r="O56" s="22">
        <v>101</v>
      </c>
      <c r="P56" s="29" t="s">
        <v>22</v>
      </c>
      <c r="Q56" s="22">
        <v>107</v>
      </c>
      <c r="R56" s="29" t="s">
        <v>22</v>
      </c>
      <c r="S56" s="31">
        <f t="shared" si="21"/>
        <v>86</v>
      </c>
      <c r="T56" s="31">
        <f t="shared" si="22"/>
        <v>107</v>
      </c>
      <c r="U56" s="32">
        <f t="shared" si="23"/>
        <v>193</v>
      </c>
      <c r="V56" s="33">
        <v>6</v>
      </c>
      <c r="W56" s="34">
        <f t="shared" si="24"/>
        <v>239.62438639884164</v>
      </c>
      <c r="X56" s="1">
        <v>4</v>
      </c>
    </row>
    <row r="57" spans="1:25" ht="15">
      <c r="A57" s="22"/>
      <c r="B57" s="23" t="s">
        <v>80</v>
      </c>
      <c r="C57" s="24" t="s">
        <v>81</v>
      </c>
      <c r="D57" s="31" t="s">
        <v>57</v>
      </c>
      <c r="E57" s="26">
        <v>85.2</v>
      </c>
      <c r="F57" s="27">
        <f t="shared" si="20"/>
        <v>1.235521403396645</v>
      </c>
      <c r="G57" s="22">
        <v>80</v>
      </c>
      <c r="H57" s="29" t="s">
        <v>22</v>
      </c>
      <c r="I57" s="36">
        <v>85</v>
      </c>
      <c r="J57" s="29" t="s">
        <v>22</v>
      </c>
      <c r="K57" s="22">
        <v>90</v>
      </c>
      <c r="L57" s="29" t="s">
        <v>22</v>
      </c>
      <c r="M57" s="22">
        <v>105</v>
      </c>
      <c r="N57" s="29" t="s">
        <v>22</v>
      </c>
      <c r="O57" s="22">
        <v>110</v>
      </c>
      <c r="P57" s="29" t="s">
        <v>22</v>
      </c>
      <c r="Q57" s="22">
        <v>115</v>
      </c>
      <c r="R57" s="29" t="s">
        <v>25</v>
      </c>
      <c r="S57" s="31">
        <f t="shared" si="21"/>
        <v>90</v>
      </c>
      <c r="T57" s="31">
        <f t="shared" si="22"/>
        <v>110</v>
      </c>
      <c r="U57" s="32">
        <f t="shared" si="23"/>
        <v>200</v>
      </c>
      <c r="V57" s="33">
        <v>4</v>
      </c>
      <c r="W57" s="34">
        <f t="shared" si="24"/>
        <v>247.104280679329</v>
      </c>
      <c r="X57" s="1">
        <v>6</v>
      </c>
      <c r="Y57" s="1">
        <v>23</v>
      </c>
    </row>
    <row r="58" spans="1:25" ht="15">
      <c r="A58" s="22"/>
      <c r="B58" s="23" t="s">
        <v>82</v>
      </c>
      <c r="C58" s="24" t="s">
        <v>77</v>
      </c>
      <c r="D58" s="31" t="s">
        <v>35</v>
      </c>
      <c r="E58" s="26">
        <v>91.4</v>
      </c>
      <c r="F58" s="27">
        <f t="shared" si="20"/>
        <v>1.1934454608446234</v>
      </c>
      <c r="G58" s="22">
        <v>90</v>
      </c>
      <c r="H58" s="29" t="s">
        <v>22</v>
      </c>
      <c r="I58" s="36">
        <v>105</v>
      </c>
      <c r="J58" s="29" t="s">
        <v>22</v>
      </c>
      <c r="K58" s="22">
        <v>110</v>
      </c>
      <c r="L58" s="29" t="s">
        <v>22</v>
      </c>
      <c r="M58" s="22">
        <v>110</v>
      </c>
      <c r="N58" s="29" t="s">
        <v>22</v>
      </c>
      <c r="O58" s="22">
        <v>120</v>
      </c>
      <c r="P58" s="29" t="s">
        <v>22</v>
      </c>
      <c r="Q58" s="22">
        <v>130</v>
      </c>
      <c r="R58" s="29" t="s">
        <v>25</v>
      </c>
      <c r="S58" s="31">
        <f t="shared" si="21"/>
        <v>110</v>
      </c>
      <c r="T58" s="31">
        <f t="shared" si="22"/>
        <v>120</v>
      </c>
      <c r="U58" s="32">
        <f t="shared" si="23"/>
        <v>230</v>
      </c>
      <c r="V58" s="33">
        <v>2</v>
      </c>
      <c r="W58" s="34">
        <f t="shared" si="24"/>
        <v>274.49245599426337</v>
      </c>
      <c r="X58">
        <v>8</v>
      </c>
      <c r="Y58"/>
    </row>
    <row r="59" spans="1:25" ht="15">
      <c r="A59" s="22"/>
      <c r="B59" s="23" t="s">
        <v>83</v>
      </c>
      <c r="C59" s="24" t="s">
        <v>68</v>
      </c>
      <c r="D59" s="31" t="s">
        <v>35</v>
      </c>
      <c r="E59" s="26">
        <v>89.1</v>
      </c>
      <c r="F59" s="27">
        <f t="shared" si="20"/>
        <v>1.2081106760294018</v>
      </c>
      <c r="G59" s="22">
        <v>80</v>
      </c>
      <c r="H59" s="29" t="s">
        <v>22</v>
      </c>
      <c r="I59" s="36">
        <v>90</v>
      </c>
      <c r="J59" s="29" t="s">
        <v>22</v>
      </c>
      <c r="K59" s="22">
        <v>95</v>
      </c>
      <c r="L59" s="29" t="s">
        <v>22</v>
      </c>
      <c r="M59" s="22">
        <v>105</v>
      </c>
      <c r="N59" s="29" t="s">
        <v>22</v>
      </c>
      <c r="O59" s="22">
        <v>115</v>
      </c>
      <c r="P59" s="29" t="s">
        <v>25</v>
      </c>
      <c r="Q59" s="22"/>
      <c r="R59" s="29" t="s">
        <v>25</v>
      </c>
      <c r="S59" s="31">
        <f t="shared" si="21"/>
        <v>95</v>
      </c>
      <c r="T59" s="31">
        <f t="shared" si="22"/>
        <v>105</v>
      </c>
      <c r="U59" s="32">
        <f t="shared" si="23"/>
        <v>200</v>
      </c>
      <c r="V59" s="33">
        <v>5</v>
      </c>
      <c r="W59" s="34">
        <f t="shared" si="24"/>
        <v>241.62213520588037</v>
      </c>
      <c r="X59">
        <v>5</v>
      </c>
      <c r="Y59"/>
    </row>
    <row r="60" spans="1:25" ht="15">
      <c r="A60" s="22"/>
      <c r="B60" s="23" t="s">
        <v>84</v>
      </c>
      <c r="C60" s="24" t="s">
        <v>85</v>
      </c>
      <c r="D60" s="31" t="s">
        <v>35</v>
      </c>
      <c r="E60" s="26">
        <v>101.8</v>
      </c>
      <c r="F60" s="27">
        <f t="shared" si="20"/>
        <v>1.1384980016242403</v>
      </c>
      <c r="G60" s="22">
        <v>93</v>
      </c>
      <c r="H60" s="29" t="s">
        <v>22</v>
      </c>
      <c r="I60" s="36">
        <v>100</v>
      </c>
      <c r="J60" s="29" t="s">
        <v>25</v>
      </c>
      <c r="K60" s="22">
        <v>100</v>
      </c>
      <c r="L60" s="29" t="s">
        <v>22</v>
      </c>
      <c r="M60" s="22">
        <v>115</v>
      </c>
      <c r="N60" s="29" t="s">
        <v>22</v>
      </c>
      <c r="O60" s="22">
        <v>121</v>
      </c>
      <c r="P60" s="29" t="s">
        <v>22</v>
      </c>
      <c r="Q60" s="22">
        <v>127</v>
      </c>
      <c r="R60" s="29" t="s">
        <v>25</v>
      </c>
      <c r="S60" s="31">
        <f t="shared" si="21"/>
        <v>100</v>
      </c>
      <c r="T60" s="31">
        <f t="shared" si="22"/>
        <v>121</v>
      </c>
      <c r="U60" s="32">
        <f t="shared" si="23"/>
        <v>221</v>
      </c>
      <c r="V60" s="33">
        <v>3</v>
      </c>
      <c r="W60" s="34">
        <f t="shared" si="24"/>
        <v>251.6080583589571</v>
      </c>
      <c r="X60">
        <v>7</v>
      </c>
      <c r="Y60"/>
    </row>
    <row r="61" spans="1:27" ht="15">
      <c r="A61" s="22"/>
      <c r="B61" s="23" t="s">
        <v>86</v>
      </c>
      <c r="C61" s="24" t="s">
        <v>87</v>
      </c>
      <c r="D61" s="31" t="s">
        <v>35</v>
      </c>
      <c r="E61" s="26">
        <v>99.8</v>
      </c>
      <c r="F61" s="27">
        <f t="shared" si="20"/>
        <v>1.1477928137598072</v>
      </c>
      <c r="G61" s="22">
        <v>60</v>
      </c>
      <c r="H61" s="29" t="s">
        <v>22</v>
      </c>
      <c r="I61" s="36">
        <v>70</v>
      </c>
      <c r="J61" s="29" t="s">
        <v>22</v>
      </c>
      <c r="K61" s="22">
        <v>80</v>
      </c>
      <c r="L61" s="29" t="s">
        <v>22</v>
      </c>
      <c r="M61" s="22">
        <v>85</v>
      </c>
      <c r="N61" s="29" t="s">
        <v>22</v>
      </c>
      <c r="O61" s="22">
        <v>100</v>
      </c>
      <c r="P61" s="29" t="s">
        <v>22</v>
      </c>
      <c r="Q61" s="22">
        <v>105</v>
      </c>
      <c r="R61" s="29" t="s">
        <v>25</v>
      </c>
      <c r="S61" s="31">
        <f t="shared" si="21"/>
        <v>80</v>
      </c>
      <c r="T61" s="31">
        <f t="shared" si="22"/>
        <v>100</v>
      </c>
      <c r="U61" s="32">
        <f t="shared" si="23"/>
        <v>180</v>
      </c>
      <c r="V61" s="33">
        <v>8</v>
      </c>
      <c r="W61" s="34">
        <f t="shared" si="24"/>
        <v>206.6027064767653</v>
      </c>
      <c r="X61">
        <v>2</v>
      </c>
      <c r="Y61">
        <f>SUM(X58:X61)</f>
        <v>22</v>
      </c>
      <c r="Z61"/>
      <c r="AA61" s="8"/>
    </row>
    <row r="62" spans="1:27" ht="14.25">
      <c r="A62" s="58" t="s">
        <v>88</v>
      </c>
      <c r="B62" s="58"/>
      <c r="C62" s="58"/>
      <c r="D62" s="58"/>
      <c r="E62" s="58"/>
      <c r="F62" s="58" t="e">
        <f t="shared" si="20"/>
        <v>#VALUE!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 t="e">
        <f>VLOOKUP(C67,'[1]Meltzer'!B$1:C$56,2,FALSE)</f>
        <v>#N/A</v>
      </c>
      <c r="Y62" s="58" t="e">
        <f aca="true" t="shared" si="25" ref="Y62:Y63">W67*X62</f>
        <v>#N/A</v>
      </c>
      <c r="Z62"/>
      <c r="AA62" s="8"/>
    </row>
    <row r="63" spans="1:27" ht="14.25">
      <c r="A63" s="59" t="s">
        <v>2</v>
      </c>
      <c r="B63" s="59"/>
      <c r="C63" s="59"/>
      <c r="D63" s="59"/>
      <c r="E63" s="59"/>
      <c r="F63" s="59" t="e">
        <f t="shared" si="20"/>
        <v>#VALUE!</v>
      </c>
      <c r="G63" s="59" t="s">
        <v>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 t="s">
        <v>4</v>
      </c>
      <c r="T63" s="59"/>
      <c r="U63" s="59"/>
      <c r="V63" s="59"/>
      <c r="W63" s="59"/>
      <c r="X63" s="59">
        <f>VLOOKUP(C68,'[1]Meltzer'!B$1:C$56,2,FALSE)</f>
        <v>1.203</v>
      </c>
      <c r="Y63" s="59">
        <f t="shared" si="25"/>
        <v>184.60627423444885</v>
      </c>
      <c r="Z63"/>
      <c r="AA63" s="8"/>
    </row>
    <row r="64" spans="1:23" ht="12.75" customHeight="1">
      <c r="A64" s="60" t="s">
        <v>5</v>
      </c>
      <c r="B64" s="60" t="s">
        <v>6</v>
      </c>
      <c r="C64" s="61" t="s">
        <v>7</v>
      </c>
      <c r="D64" s="60" t="s">
        <v>8</v>
      </c>
      <c r="E64" s="62" t="s">
        <v>9</v>
      </c>
      <c r="F64" s="27" t="e">
        <f t="shared" si="20"/>
        <v>#VALUE!</v>
      </c>
      <c r="G64" s="63" t="s">
        <v>11</v>
      </c>
      <c r="H64" s="63"/>
      <c r="I64" s="63"/>
      <c r="J64" s="63"/>
      <c r="K64" s="63"/>
      <c r="L64" s="63"/>
      <c r="M64" s="63" t="s">
        <v>12</v>
      </c>
      <c r="N64" s="63"/>
      <c r="O64" s="63"/>
      <c r="P64" s="63"/>
      <c r="Q64" s="63"/>
      <c r="R64" s="63"/>
      <c r="S64" s="63" t="s">
        <v>13</v>
      </c>
      <c r="T64" s="63" t="s">
        <v>14</v>
      </c>
      <c r="U64" s="63" t="s">
        <v>15</v>
      </c>
      <c r="V64" s="64" t="s">
        <v>16</v>
      </c>
      <c r="W64" s="65" t="s">
        <v>17</v>
      </c>
    </row>
    <row r="65" spans="1:23" ht="14.25">
      <c r="A65" s="60"/>
      <c r="B65" s="60"/>
      <c r="C65" s="61"/>
      <c r="D65" s="60"/>
      <c r="E65" s="62"/>
      <c r="F65" s="27" t="e">
        <f t="shared" si="20"/>
        <v>#VALUE!</v>
      </c>
      <c r="G65" s="63">
        <v>1</v>
      </c>
      <c r="H65" s="63"/>
      <c r="I65" s="63">
        <v>2</v>
      </c>
      <c r="J65" s="63"/>
      <c r="K65" s="63">
        <v>3</v>
      </c>
      <c r="L65" s="63"/>
      <c r="M65" s="63">
        <v>1</v>
      </c>
      <c r="N65" s="63"/>
      <c r="O65" s="63">
        <v>2</v>
      </c>
      <c r="P65" s="63"/>
      <c r="Q65" s="63">
        <v>3</v>
      </c>
      <c r="R65" s="63"/>
      <c r="S65" s="63"/>
      <c r="T65" s="63"/>
      <c r="U65" s="63"/>
      <c r="V65" s="64"/>
      <c r="W65" s="65"/>
    </row>
    <row r="66" spans="1:25" ht="15">
      <c r="A66" s="66">
        <v>39</v>
      </c>
      <c r="B66" s="67" t="s">
        <v>89</v>
      </c>
      <c r="C66" s="68" t="s">
        <v>90</v>
      </c>
      <c r="D66" s="69" t="s">
        <v>21</v>
      </c>
      <c r="E66" s="70">
        <v>55</v>
      </c>
      <c r="F66" s="27">
        <f t="shared" si="20"/>
        <v>1.644036804175111</v>
      </c>
      <c r="G66" s="66">
        <v>30</v>
      </c>
      <c r="H66" s="71" t="s">
        <v>22</v>
      </c>
      <c r="I66" s="72">
        <v>35</v>
      </c>
      <c r="J66" s="71" t="s">
        <v>22</v>
      </c>
      <c r="K66" s="66">
        <v>40</v>
      </c>
      <c r="L66" s="71" t="s">
        <v>22</v>
      </c>
      <c r="M66" s="66">
        <v>40</v>
      </c>
      <c r="N66" s="71" t="s">
        <v>22</v>
      </c>
      <c r="O66" s="66">
        <v>45</v>
      </c>
      <c r="P66" s="71" t="s">
        <v>22</v>
      </c>
      <c r="Q66" s="66">
        <v>50</v>
      </c>
      <c r="R66" s="71" t="s">
        <v>22</v>
      </c>
      <c r="S66" s="73">
        <f aca="true" t="shared" si="26" ref="S66:S68">MAX(IF(H66="x",0,G66),IF(J66="x",0,I66),IF(L66="x",0,K66))</f>
        <v>40</v>
      </c>
      <c r="T66" s="73">
        <f aca="true" t="shared" si="27" ref="T66:T68">MAX(IF(N66="x",0,M66),IF(P66="x",0,O66),IF(R66="x",0,Q66))</f>
        <v>50</v>
      </c>
      <c r="U66" s="74">
        <f aca="true" t="shared" si="28" ref="U66:U68">S66+T66</f>
        <v>90</v>
      </c>
      <c r="V66" s="75">
        <v>2</v>
      </c>
      <c r="W66" s="76">
        <f aca="true" t="shared" si="29" ref="W66:W68">U66*F66</f>
        <v>147.96331237575998</v>
      </c>
      <c r="X66" s="1">
        <v>8</v>
      </c>
      <c r="Y66" s="1">
        <v>8</v>
      </c>
    </row>
    <row r="67" spans="1:24" ht="15">
      <c r="A67" s="66">
        <v>20</v>
      </c>
      <c r="B67" s="67" t="s">
        <v>91</v>
      </c>
      <c r="C67" s="68" t="s">
        <v>92</v>
      </c>
      <c r="D67" s="69" t="s">
        <v>35</v>
      </c>
      <c r="E67" s="70">
        <v>83.5</v>
      </c>
      <c r="F67" s="27">
        <f t="shared" si="20"/>
        <v>1.2485795385827558</v>
      </c>
      <c r="G67" s="66">
        <v>35</v>
      </c>
      <c r="H67" s="71" t="s">
        <v>25</v>
      </c>
      <c r="I67" s="72">
        <v>35</v>
      </c>
      <c r="J67" s="71" t="s">
        <v>25</v>
      </c>
      <c r="K67" s="66">
        <v>35</v>
      </c>
      <c r="L67" s="71" t="s">
        <v>25</v>
      </c>
      <c r="M67" s="66">
        <v>40</v>
      </c>
      <c r="N67" s="71" t="s">
        <v>25</v>
      </c>
      <c r="O67" s="66">
        <v>40</v>
      </c>
      <c r="P67" s="71" t="s">
        <v>25</v>
      </c>
      <c r="Q67" s="66">
        <v>40</v>
      </c>
      <c r="R67" s="71" t="s">
        <v>25</v>
      </c>
      <c r="S67" s="73">
        <f t="shared" si="26"/>
        <v>0</v>
      </c>
      <c r="T67" s="73">
        <f t="shared" si="27"/>
        <v>0</v>
      </c>
      <c r="U67" s="74">
        <f t="shared" si="28"/>
        <v>0</v>
      </c>
      <c r="V67" s="75">
        <v>3</v>
      </c>
      <c r="W67" s="76">
        <f t="shared" si="29"/>
        <v>0</v>
      </c>
      <c r="X67" s="1">
        <v>7</v>
      </c>
    </row>
    <row r="68" spans="1:25" ht="15">
      <c r="A68" s="66">
        <v>77</v>
      </c>
      <c r="B68" s="67" t="s">
        <v>93</v>
      </c>
      <c r="C68" s="68">
        <v>1978</v>
      </c>
      <c r="D68" s="69" t="s">
        <v>35</v>
      </c>
      <c r="E68" s="70">
        <v>102.2</v>
      </c>
      <c r="F68" s="27">
        <f t="shared" si="20"/>
        <v>1.1367031448197336</v>
      </c>
      <c r="G68" s="66">
        <v>50</v>
      </c>
      <c r="H68" s="71" t="s">
        <v>22</v>
      </c>
      <c r="I68" s="72">
        <v>55</v>
      </c>
      <c r="J68" s="71" t="s">
        <v>22</v>
      </c>
      <c r="K68" s="66">
        <v>60</v>
      </c>
      <c r="L68" s="71" t="s">
        <v>22</v>
      </c>
      <c r="M68" s="66">
        <v>70</v>
      </c>
      <c r="N68" s="71" t="s">
        <v>22</v>
      </c>
      <c r="O68" s="66">
        <v>75</v>
      </c>
      <c r="P68" s="71" t="s">
        <v>22</v>
      </c>
      <c r="Q68" s="66"/>
      <c r="R68" s="71" t="s">
        <v>25</v>
      </c>
      <c r="S68" s="73">
        <f t="shared" si="26"/>
        <v>60</v>
      </c>
      <c r="T68" s="73">
        <f t="shared" si="27"/>
        <v>75</v>
      </c>
      <c r="U68" s="74">
        <f t="shared" si="28"/>
        <v>135</v>
      </c>
      <c r="V68" s="75">
        <v>1</v>
      </c>
      <c r="W68" s="76">
        <f t="shared" si="29"/>
        <v>153.45492455066403</v>
      </c>
      <c r="X68" s="1">
        <v>10</v>
      </c>
      <c r="Y68" s="1">
        <v>17</v>
      </c>
    </row>
    <row r="70" spans="5:13" ht="12.75">
      <c r="E70" s="77" t="s">
        <v>94</v>
      </c>
      <c r="F70" s="12" t="s">
        <v>95</v>
      </c>
      <c r="K70" s="1" t="s">
        <v>96</v>
      </c>
      <c r="M70" s="12" t="s">
        <v>97</v>
      </c>
    </row>
    <row r="71" ht="12.75">
      <c r="F71" s="12" t="s">
        <v>98</v>
      </c>
    </row>
    <row r="72" ht="12.75">
      <c r="G72" s="1" t="s">
        <v>99</v>
      </c>
    </row>
    <row r="73" spans="2:4" ht="12.75">
      <c r="B73" s="78"/>
      <c r="C73" s="78" t="s">
        <v>100</v>
      </c>
      <c r="D73" s="78"/>
    </row>
    <row r="74" spans="2:4" ht="12.75">
      <c r="B74" s="79" t="s">
        <v>21</v>
      </c>
      <c r="C74" s="78">
        <v>75</v>
      </c>
      <c r="D74" s="78">
        <v>2</v>
      </c>
    </row>
    <row r="75" spans="2:4" ht="12.75">
      <c r="B75" s="79" t="s">
        <v>57</v>
      </c>
      <c r="C75" s="78">
        <v>39</v>
      </c>
      <c r="D75" s="78">
        <v>3</v>
      </c>
    </row>
    <row r="76" spans="2:4" ht="12.75">
      <c r="B76" s="79" t="s">
        <v>35</v>
      </c>
      <c r="C76" s="78">
        <v>127</v>
      </c>
      <c r="D76" s="78">
        <v>1</v>
      </c>
    </row>
  </sheetData>
  <sheetProtection selectLockedCells="1" selectUnlockedCells="1"/>
  <mergeCells count="56">
    <mergeCell ref="A1:W1"/>
    <mergeCell ref="A2:W2"/>
    <mergeCell ref="A3:W3"/>
    <mergeCell ref="A5:F5"/>
    <mergeCell ref="G5:Q5"/>
    <mergeCell ref="S5:W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T6:T7"/>
    <mergeCell ref="U6:U7"/>
    <mergeCell ref="V6:V7"/>
    <mergeCell ref="W6:W7"/>
    <mergeCell ref="A8:W8"/>
    <mergeCell ref="A22:W22"/>
    <mergeCell ref="A29:F29"/>
    <mergeCell ref="G29:Q29"/>
    <mergeCell ref="S29:W29"/>
    <mergeCell ref="A30:A31"/>
    <mergeCell ref="B30:B31"/>
    <mergeCell ref="C30:C31"/>
    <mergeCell ref="D30:D31"/>
    <mergeCell ref="E30:E31"/>
    <mergeCell ref="F30:F31"/>
    <mergeCell ref="G30:K30"/>
    <mergeCell ref="M30:Q30"/>
    <mergeCell ref="S30:S31"/>
    <mergeCell ref="T30:T31"/>
    <mergeCell ref="U30:U31"/>
    <mergeCell ref="V30:V31"/>
    <mergeCell ref="W30:W31"/>
    <mergeCell ref="A32:W32"/>
    <mergeCell ref="A42:W42"/>
    <mergeCell ref="A52:W52"/>
    <mergeCell ref="A62:Y62"/>
    <mergeCell ref="A63:F63"/>
    <mergeCell ref="G63:Q63"/>
    <mergeCell ref="S63:Y63"/>
    <mergeCell ref="A64:A65"/>
    <mergeCell ref="B64:B65"/>
    <mergeCell ref="C64:C65"/>
    <mergeCell ref="D64:D65"/>
    <mergeCell ref="E64:E65"/>
    <mergeCell ref="G64:K64"/>
    <mergeCell ref="M64:Q64"/>
    <mergeCell ref="S64:S65"/>
    <mergeCell ref="T64:T65"/>
    <mergeCell ref="U64:U65"/>
    <mergeCell ref="V64:V65"/>
    <mergeCell ref="W64:W65"/>
  </mergeCells>
  <conditionalFormatting sqref="G66:G68 I66:I68 K66:K68 M66:M68 O66:O68 Q66:Q68 G23:G27 I23:I27 K23:K27 M23:M27 O23:O27 Q23:Q27 I10:I13 K10:K13 M10:M13 O10:O13 Q10:Q13 G9:G20 I15:I20 K15:K20 M15:M20 Q15:Q20 O15:O20 G33:G38 K33:K38 M33:M38 O33:O38 Q33:Q38 I33:I39 G53:G57 I53:I57 K53:K57 M53:M57 O53:O57 Q53:Q57 G59:G60 I59:I60 K59:K60 M59:M60 O59:O60 Q59:Q60">
    <cfRule type="expression" priority="1" dxfId="0" stopIfTrue="1">
      <formula>H9="x"</formula>
    </cfRule>
  </conditionalFormatting>
  <conditionalFormatting sqref="G66:G68 I66:I68 K66:K68 M66:M68 O66:O68 Q66:Q68 G23:G27 I23:I27 K23:K27 M23:M27 O23:O27 Q23:Q27 I10:I13 K10:K13 M10:M13 O10:O13 Q10:Q13 G9:G20 I15:I20 K15:K20 M15:M20 Q15:Q20 O15:O20 G33:G38 K33:K38 M33:M38 O33:O38 Q33:Q38 I33:I39 G53:G57 I53:I57 K53:K57 M53:M57 O53:O57 Q53:Q57 G59:G60 I59:I60 K59:K60 M59:M60 O59:O60 Q59:Q60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 I14">
    <cfRule type="expression" priority="4" dxfId="0" stopIfTrue="1">
      <formula>J9="x"</formula>
    </cfRule>
  </conditionalFormatting>
  <conditionalFormatting sqref="I9 I14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 K14">
    <cfRule type="expression" priority="7" dxfId="0" stopIfTrue="1">
      <formula>L9="x"</formula>
    </cfRule>
  </conditionalFormatting>
  <conditionalFormatting sqref="K9 K14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 M14">
    <cfRule type="expression" priority="10" dxfId="0" stopIfTrue="1">
      <formula>N9="x"</formula>
    </cfRule>
  </conditionalFormatting>
  <conditionalFormatting sqref="M9 M14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 O14">
    <cfRule type="expression" priority="13" dxfId="0" stopIfTrue="1">
      <formula>P9="x"</formula>
    </cfRule>
  </conditionalFormatting>
  <conditionalFormatting sqref="O9 O14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 Q14">
    <cfRule type="expression" priority="16" dxfId="0" stopIfTrue="1">
      <formula>R9="x"</formula>
    </cfRule>
  </conditionalFormatting>
  <conditionalFormatting sqref="Q9 Q14">
    <cfRule type="expression" priority="17" dxfId="1" stopIfTrue="1">
      <formula>R9="o"</formula>
    </cfRule>
    <cfRule type="expression" priority="18" dxfId="2" stopIfTrue="1">
      <formula>R9="r"</formula>
    </cfRule>
  </conditionalFormatting>
  <conditionalFormatting sqref="G39:G40">
    <cfRule type="expression" priority="19" dxfId="0" stopIfTrue="1">
      <formula>H38="x"</formula>
    </cfRule>
  </conditionalFormatting>
  <conditionalFormatting sqref="G39:G40">
    <cfRule type="expression" priority="20" dxfId="1" stopIfTrue="1">
      <formula>H38="o"</formula>
    </cfRule>
    <cfRule type="expression" priority="21" dxfId="2" stopIfTrue="1">
      <formula>H38="r"</formula>
    </cfRule>
  </conditionalFormatting>
  <conditionalFormatting sqref="I40">
    <cfRule type="expression" priority="22" dxfId="0" stopIfTrue="1">
      <formula>J39="x"</formula>
    </cfRule>
  </conditionalFormatting>
  <conditionalFormatting sqref="I40">
    <cfRule type="expression" priority="23" dxfId="1" stopIfTrue="1">
      <formula>J39="o"</formula>
    </cfRule>
    <cfRule type="expression" priority="24" dxfId="2" stopIfTrue="1">
      <formula>J39="r"</formula>
    </cfRule>
  </conditionalFormatting>
  <conditionalFormatting sqref="K39">
    <cfRule type="expression" priority="25" dxfId="0" stopIfTrue="1">
      <formula>L38="x"</formula>
    </cfRule>
  </conditionalFormatting>
  <conditionalFormatting sqref="K39">
    <cfRule type="expression" priority="26" dxfId="1" stopIfTrue="1">
      <formula>L38="o"</formula>
    </cfRule>
    <cfRule type="expression" priority="27" dxfId="2" stopIfTrue="1">
      <formula>L38="r"</formula>
    </cfRule>
  </conditionalFormatting>
  <conditionalFormatting sqref="M39">
    <cfRule type="expression" priority="28" dxfId="0" stopIfTrue="1">
      <formula>N38="x"</formula>
    </cfRule>
  </conditionalFormatting>
  <conditionalFormatting sqref="M39">
    <cfRule type="expression" priority="29" dxfId="1" stopIfTrue="1">
      <formula>N38="o"</formula>
    </cfRule>
    <cfRule type="expression" priority="30" dxfId="2" stopIfTrue="1">
      <formula>N38="r"</formula>
    </cfRule>
  </conditionalFormatting>
  <conditionalFormatting sqref="M40">
    <cfRule type="expression" priority="31" dxfId="0" stopIfTrue="1">
      <formula>N39="x"</formula>
    </cfRule>
  </conditionalFormatting>
  <conditionalFormatting sqref="M40">
    <cfRule type="expression" priority="32" dxfId="1" stopIfTrue="1">
      <formula>N39="o"</formula>
    </cfRule>
    <cfRule type="expression" priority="33" dxfId="2" stopIfTrue="1">
      <formula>N39="r"</formula>
    </cfRule>
  </conditionalFormatting>
  <conditionalFormatting sqref="O39">
    <cfRule type="expression" priority="34" dxfId="0" stopIfTrue="1">
      <formula>P38="x"</formula>
    </cfRule>
  </conditionalFormatting>
  <conditionalFormatting sqref="O39">
    <cfRule type="expression" priority="35" dxfId="1" stopIfTrue="1">
      <formula>P38="o"</formula>
    </cfRule>
    <cfRule type="expression" priority="36" dxfId="2" stopIfTrue="1">
      <formula>P38="r"</formula>
    </cfRule>
  </conditionalFormatting>
  <conditionalFormatting sqref="O40">
    <cfRule type="expression" priority="37" dxfId="0" stopIfTrue="1">
      <formula>P39="x"</formula>
    </cfRule>
  </conditionalFormatting>
  <conditionalFormatting sqref="O40">
    <cfRule type="expression" priority="38" dxfId="1" stopIfTrue="1">
      <formula>P39="o"</formula>
    </cfRule>
    <cfRule type="expression" priority="39" dxfId="2" stopIfTrue="1">
      <formula>P39="r"</formula>
    </cfRule>
  </conditionalFormatting>
  <conditionalFormatting sqref="Q39">
    <cfRule type="expression" priority="40" dxfId="0" stopIfTrue="1">
      <formula>R38="x"</formula>
    </cfRule>
  </conditionalFormatting>
  <conditionalFormatting sqref="Q39">
    <cfRule type="expression" priority="41" dxfId="1" stopIfTrue="1">
      <formula>R38="o"</formula>
    </cfRule>
    <cfRule type="expression" priority="42" dxfId="2" stopIfTrue="1">
      <formula>R38="r"</formula>
    </cfRule>
  </conditionalFormatting>
  <conditionalFormatting sqref="Q40">
    <cfRule type="expression" priority="43" dxfId="0" stopIfTrue="1">
      <formula>R39="x"</formula>
    </cfRule>
  </conditionalFormatting>
  <conditionalFormatting sqref="Q40">
    <cfRule type="expression" priority="44" dxfId="1" stopIfTrue="1">
      <formula>R39="o"</formula>
    </cfRule>
    <cfRule type="expression" priority="45" dxfId="2" stopIfTrue="1">
      <formula>R39="r"</formula>
    </cfRule>
  </conditionalFormatting>
  <conditionalFormatting sqref="G32 G22">
    <cfRule type="expression" priority="46" dxfId="0" stopIfTrue="1">
      <formula>H22="x"</formula>
    </cfRule>
  </conditionalFormatting>
  <conditionalFormatting sqref="G32 G22">
    <cfRule type="expression" priority="47" dxfId="1" stopIfTrue="1">
      <formula>H22="o"</formula>
    </cfRule>
    <cfRule type="expression" priority="48" dxfId="2" stopIfTrue="1">
      <formula>H22="r"</formula>
    </cfRule>
  </conditionalFormatting>
  <conditionalFormatting sqref="I32 I22">
    <cfRule type="expression" priority="49" dxfId="0" stopIfTrue="1">
      <formula>J22="x"</formula>
    </cfRule>
  </conditionalFormatting>
  <conditionalFormatting sqref="I32 I22">
    <cfRule type="expression" priority="50" dxfId="1" stopIfTrue="1">
      <formula>J22="o"</formula>
    </cfRule>
    <cfRule type="expression" priority="51" dxfId="2" stopIfTrue="1">
      <formula>J22="r"</formula>
    </cfRule>
  </conditionalFormatting>
  <conditionalFormatting sqref="K32 K22">
    <cfRule type="expression" priority="52" dxfId="0" stopIfTrue="1">
      <formula>L22="x"</formula>
    </cfRule>
  </conditionalFormatting>
  <conditionalFormatting sqref="K32 K22">
    <cfRule type="expression" priority="53" dxfId="1" stopIfTrue="1">
      <formula>L22="o"</formula>
    </cfRule>
    <cfRule type="expression" priority="54" dxfId="2" stopIfTrue="1">
      <formula>L22="r"</formula>
    </cfRule>
  </conditionalFormatting>
  <conditionalFormatting sqref="M32 M22">
    <cfRule type="expression" priority="55" dxfId="0" stopIfTrue="1">
      <formula>N22="x"</formula>
    </cfRule>
  </conditionalFormatting>
  <conditionalFormatting sqref="M32 M22">
    <cfRule type="expression" priority="56" dxfId="1" stopIfTrue="1">
      <formula>N22="o"</formula>
    </cfRule>
    <cfRule type="expression" priority="57" dxfId="2" stopIfTrue="1">
      <formula>N22="r"</formula>
    </cfRule>
  </conditionalFormatting>
  <conditionalFormatting sqref="O32 O22">
    <cfRule type="expression" priority="58" dxfId="0" stopIfTrue="1">
      <formula>P22="x"</formula>
    </cfRule>
  </conditionalFormatting>
  <conditionalFormatting sqref="O32 O22">
    <cfRule type="expression" priority="59" dxfId="1" stopIfTrue="1">
      <formula>P22="o"</formula>
    </cfRule>
    <cfRule type="expression" priority="60" dxfId="2" stopIfTrue="1">
      <formula>P22="r"</formula>
    </cfRule>
  </conditionalFormatting>
  <conditionalFormatting sqref="Q32 Q22">
    <cfRule type="expression" priority="61" dxfId="0" stopIfTrue="1">
      <formula>R22="x"</formula>
    </cfRule>
  </conditionalFormatting>
  <conditionalFormatting sqref="Q32 Q22">
    <cfRule type="expression" priority="62" dxfId="1" stopIfTrue="1">
      <formula>R22="o"</formula>
    </cfRule>
    <cfRule type="expression" priority="63" dxfId="2" stopIfTrue="1">
      <formula>R22="r"</formula>
    </cfRule>
  </conditionalFormatting>
  <conditionalFormatting sqref="G42">
    <cfRule type="expression" priority="64" dxfId="0" stopIfTrue="1">
      <formula>H42="x"</formula>
    </cfRule>
  </conditionalFormatting>
  <conditionalFormatting sqref="G42">
    <cfRule type="expression" priority="65" dxfId="1" stopIfTrue="1">
      <formula>H42="o"</formula>
    </cfRule>
    <cfRule type="expression" priority="66" dxfId="2" stopIfTrue="1">
      <formula>H42="r"</formula>
    </cfRule>
  </conditionalFormatting>
  <conditionalFormatting sqref="G43">
    <cfRule type="expression" priority="67" dxfId="0" stopIfTrue="1">
      <formula>H43="x"</formula>
    </cfRule>
  </conditionalFormatting>
  <conditionalFormatting sqref="G43">
    <cfRule type="expression" priority="68" dxfId="1" stopIfTrue="1">
      <formula>H43="o"</formula>
    </cfRule>
    <cfRule type="expression" priority="69" dxfId="2" stopIfTrue="1">
      <formula>H43="r"</formula>
    </cfRule>
  </conditionalFormatting>
  <conditionalFormatting sqref="G44">
    <cfRule type="expression" priority="70" dxfId="0" stopIfTrue="1">
      <formula>H44="x"</formula>
    </cfRule>
  </conditionalFormatting>
  <conditionalFormatting sqref="G44">
    <cfRule type="expression" priority="71" dxfId="1" stopIfTrue="1">
      <formula>H44="o"</formula>
    </cfRule>
    <cfRule type="expression" priority="72" dxfId="2" stopIfTrue="1">
      <formula>H44="r"</formula>
    </cfRule>
  </conditionalFormatting>
  <conditionalFormatting sqref="G45">
    <cfRule type="expression" priority="73" dxfId="0" stopIfTrue="1">
      <formula>H45="x"</formula>
    </cfRule>
  </conditionalFormatting>
  <conditionalFormatting sqref="G45">
    <cfRule type="expression" priority="74" dxfId="1" stopIfTrue="1">
      <formula>H45="o"</formula>
    </cfRule>
    <cfRule type="expression" priority="75" dxfId="2" stopIfTrue="1">
      <formula>H45="r"</formula>
    </cfRule>
  </conditionalFormatting>
  <conditionalFormatting sqref="G46">
    <cfRule type="expression" priority="76" dxfId="0" stopIfTrue="1">
      <formula>H46="x"</formula>
    </cfRule>
  </conditionalFormatting>
  <conditionalFormatting sqref="G46">
    <cfRule type="expression" priority="77" dxfId="1" stopIfTrue="1">
      <formula>H46="o"</formula>
    </cfRule>
    <cfRule type="expression" priority="78" dxfId="2" stopIfTrue="1">
      <formula>H46="r"</formula>
    </cfRule>
  </conditionalFormatting>
  <conditionalFormatting sqref="G47">
    <cfRule type="expression" priority="79" dxfId="0" stopIfTrue="1">
      <formula>H47="x"</formula>
    </cfRule>
  </conditionalFormatting>
  <conditionalFormatting sqref="G47">
    <cfRule type="expression" priority="80" dxfId="1" stopIfTrue="1">
      <formula>H47="o"</formula>
    </cfRule>
    <cfRule type="expression" priority="81" dxfId="2" stopIfTrue="1">
      <formula>H47="r"</formula>
    </cfRule>
  </conditionalFormatting>
  <conditionalFormatting sqref="G48">
    <cfRule type="expression" priority="82" dxfId="0" stopIfTrue="1">
      <formula>H48="x"</formula>
    </cfRule>
  </conditionalFormatting>
  <conditionalFormatting sqref="G48">
    <cfRule type="expression" priority="83" dxfId="1" stopIfTrue="1">
      <formula>H48="o"</formula>
    </cfRule>
    <cfRule type="expression" priority="84" dxfId="2" stopIfTrue="1">
      <formula>H48="r"</formula>
    </cfRule>
  </conditionalFormatting>
  <conditionalFormatting sqref="I42">
    <cfRule type="expression" priority="85" dxfId="0" stopIfTrue="1">
      <formula>J42="x"</formula>
    </cfRule>
  </conditionalFormatting>
  <conditionalFormatting sqref="I42">
    <cfRule type="expression" priority="86" dxfId="1" stopIfTrue="1">
      <formula>J42="o"</formula>
    </cfRule>
    <cfRule type="expression" priority="87" dxfId="2" stopIfTrue="1">
      <formula>J42="r"</formula>
    </cfRule>
  </conditionalFormatting>
  <conditionalFormatting sqref="I43">
    <cfRule type="expression" priority="88" dxfId="0" stopIfTrue="1">
      <formula>J43="x"</formula>
    </cfRule>
  </conditionalFormatting>
  <conditionalFormatting sqref="I43">
    <cfRule type="expression" priority="89" dxfId="1" stopIfTrue="1">
      <formula>J43="o"</formula>
    </cfRule>
    <cfRule type="expression" priority="90" dxfId="2" stopIfTrue="1">
      <formula>J43="r"</formula>
    </cfRule>
  </conditionalFormatting>
  <conditionalFormatting sqref="I44">
    <cfRule type="expression" priority="91" dxfId="0" stopIfTrue="1">
      <formula>J44="x"</formula>
    </cfRule>
  </conditionalFormatting>
  <conditionalFormatting sqref="I44">
    <cfRule type="expression" priority="92" dxfId="1" stopIfTrue="1">
      <formula>J44="o"</formula>
    </cfRule>
    <cfRule type="expression" priority="93" dxfId="2" stopIfTrue="1">
      <formula>J44="r"</formula>
    </cfRule>
  </conditionalFormatting>
  <conditionalFormatting sqref="I45">
    <cfRule type="expression" priority="94" dxfId="0" stopIfTrue="1">
      <formula>J45="x"</formula>
    </cfRule>
  </conditionalFormatting>
  <conditionalFormatting sqref="I45">
    <cfRule type="expression" priority="95" dxfId="1" stopIfTrue="1">
      <formula>J45="o"</formula>
    </cfRule>
    <cfRule type="expression" priority="96" dxfId="2" stopIfTrue="1">
      <formula>J45="r"</formula>
    </cfRule>
  </conditionalFormatting>
  <conditionalFormatting sqref="I46">
    <cfRule type="expression" priority="97" dxfId="0" stopIfTrue="1">
      <formula>J46="x"</formula>
    </cfRule>
  </conditionalFormatting>
  <conditionalFormatting sqref="I46">
    <cfRule type="expression" priority="98" dxfId="1" stopIfTrue="1">
      <formula>J46="o"</formula>
    </cfRule>
    <cfRule type="expression" priority="99" dxfId="2" stopIfTrue="1">
      <formula>J46="r"</formula>
    </cfRule>
  </conditionalFormatting>
  <conditionalFormatting sqref="I47">
    <cfRule type="expression" priority="100" dxfId="0" stopIfTrue="1">
      <formula>J47="x"</formula>
    </cfRule>
  </conditionalFormatting>
  <conditionalFormatting sqref="I47">
    <cfRule type="expression" priority="101" dxfId="1" stopIfTrue="1">
      <formula>J47="o"</formula>
    </cfRule>
    <cfRule type="expression" priority="102" dxfId="2" stopIfTrue="1">
      <formula>J47="r"</formula>
    </cfRule>
  </conditionalFormatting>
  <conditionalFormatting sqref="I48">
    <cfRule type="expression" priority="103" dxfId="0" stopIfTrue="1">
      <formula>J48="x"</formula>
    </cfRule>
  </conditionalFormatting>
  <conditionalFormatting sqref="I48">
    <cfRule type="expression" priority="104" dxfId="1" stopIfTrue="1">
      <formula>J48="o"</formula>
    </cfRule>
    <cfRule type="expression" priority="105" dxfId="2" stopIfTrue="1">
      <formula>J48="r"</formula>
    </cfRule>
  </conditionalFormatting>
  <conditionalFormatting sqref="K42">
    <cfRule type="expression" priority="106" dxfId="0" stopIfTrue="1">
      <formula>L42="x"</formula>
    </cfRule>
  </conditionalFormatting>
  <conditionalFormatting sqref="K42">
    <cfRule type="expression" priority="107" dxfId="1" stopIfTrue="1">
      <formula>L42="o"</formula>
    </cfRule>
    <cfRule type="expression" priority="108" dxfId="2" stopIfTrue="1">
      <formula>L42="r"</formula>
    </cfRule>
  </conditionalFormatting>
  <conditionalFormatting sqref="K43">
    <cfRule type="expression" priority="109" dxfId="0" stopIfTrue="1">
      <formula>L43="x"</formula>
    </cfRule>
  </conditionalFormatting>
  <conditionalFormatting sqref="K43">
    <cfRule type="expression" priority="110" dxfId="1" stopIfTrue="1">
      <formula>L43="o"</formula>
    </cfRule>
    <cfRule type="expression" priority="111" dxfId="2" stopIfTrue="1">
      <formula>L43="r"</formula>
    </cfRule>
  </conditionalFormatting>
  <conditionalFormatting sqref="K44">
    <cfRule type="expression" priority="112" dxfId="0" stopIfTrue="1">
      <formula>L44="x"</formula>
    </cfRule>
  </conditionalFormatting>
  <conditionalFormatting sqref="K44">
    <cfRule type="expression" priority="113" dxfId="1" stopIfTrue="1">
      <formula>L44="o"</formula>
    </cfRule>
    <cfRule type="expression" priority="114" dxfId="2" stopIfTrue="1">
      <formula>L44="r"</formula>
    </cfRule>
  </conditionalFormatting>
  <conditionalFormatting sqref="K45">
    <cfRule type="expression" priority="115" dxfId="0" stopIfTrue="1">
      <formula>L45="x"</formula>
    </cfRule>
  </conditionalFormatting>
  <conditionalFormatting sqref="K45">
    <cfRule type="expression" priority="116" dxfId="1" stopIfTrue="1">
      <formula>L45="o"</formula>
    </cfRule>
    <cfRule type="expression" priority="117" dxfId="2" stopIfTrue="1">
      <formula>L45="r"</formula>
    </cfRule>
  </conditionalFormatting>
  <conditionalFormatting sqref="K46">
    <cfRule type="expression" priority="118" dxfId="0" stopIfTrue="1">
      <formula>L46="x"</formula>
    </cfRule>
  </conditionalFormatting>
  <conditionalFormatting sqref="K46">
    <cfRule type="expression" priority="119" dxfId="1" stopIfTrue="1">
      <formula>L46="o"</formula>
    </cfRule>
    <cfRule type="expression" priority="120" dxfId="2" stopIfTrue="1">
      <formula>L46="r"</formula>
    </cfRule>
  </conditionalFormatting>
  <conditionalFormatting sqref="K47">
    <cfRule type="expression" priority="121" dxfId="0" stopIfTrue="1">
      <formula>L47="x"</formula>
    </cfRule>
  </conditionalFormatting>
  <conditionalFormatting sqref="K47">
    <cfRule type="expression" priority="122" dxfId="1" stopIfTrue="1">
      <formula>L47="o"</formula>
    </cfRule>
    <cfRule type="expression" priority="123" dxfId="2" stopIfTrue="1">
      <formula>L47="r"</formula>
    </cfRule>
  </conditionalFormatting>
  <conditionalFormatting sqref="K48">
    <cfRule type="expression" priority="124" dxfId="0" stopIfTrue="1">
      <formula>L48="x"</formula>
    </cfRule>
  </conditionalFormatting>
  <conditionalFormatting sqref="K48">
    <cfRule type="expression" priority="125" dxfId="1" stopIfTrue="1">
      <formula>L48="o"</formula>
    </cfRule>
    <cfRule type="expression" priority="126" dxfId="2" stopIfTrue="1">
      <formula>L48="r"</formula>
    </cfRule>
  </conditionalFormatting>
  <conditionalFormatting sqref="M42">
    <cfRule type="expression" priority="127" dxfId="0" stopIfTrue="1">
      <formula>N42="x"</formula>
    </cfRule>
  </conditionalFormatting>
  <conditionalFormatting sqref="M42">
    <cfRule type="expression" priority="128" dxfId="1" stopIfTrue="1">
      <formula>N42="o"</formula>
    </cfRule>
    <cfRule type="expression" priority="129" dxfId="2" stopIfTrue="1">
      <formula>N42="r"</formula>
    </cfRule>
  </conditionalFormatting>
  <conditionalFormatting sqref="M43">
    <cfRule type="expression" priority="130" dxfId="0" stopIfTrue="1">
      <formula>N43="x"</formula>
    </cfRule>
  </conditionalFormatting>
  <conditionalFormatting sqref="M43">
    <cfRule type="expression" priority="131" dxfId="1" stopIfTrue="1">
      <formula>N43="o"</formula>
    </cfRule>
    <cfRule type="expression" priority="132" dxfId="2" stopIfTrue="1">
      <formula>N43="r"</formula>
    </cfRule>
  </conditionalFormatting>
  <conditionalFormatting sqref="M44">
    <cfRule type="expression" priority="133" dxfId="0" stopIfTrue="1">
      <formula>N44="x"</formula>
    </cfRule>
  </conditionalFormatting>
  <conditionalFormatting sqref="M44">
    <cfRule type="expression" priority="134" dxfId="1" stopIfTrue="1">
      <formula>N44="o"</formula>
    </cfRule>
    <cfRule type="expression" priority="135" dxfId="2" stopIfTrue="1">
      <formula>N44="r"</formula>
    </cfRule>
  </conditionalFormatting>
  <conditionalFormatting sqref="M45">
    <cfRule type="expression" priority="136" dxfId="0" stopIfTrue="1">
      <formula>N45="x"</formula>
    </cfRule>
  </conditionalFormatting>
  <conditionalFormatting sqref="M45">
    <cfRule type="expression" priority="137" dxfId="1" stopIfTrue="1">
      <formula>N45="o"</formula>
    </cfRule>
    <cfRule type="expression" priority="138" dxfId="2" stopIfTrue="1">
      <formula>N45="r"</formula>
    </cfRule>
  </conditionalFormatting>
  <conditionalFormatting sqref="M46">
    <cfRule type="expression" priority="139" dxfId="0" stopIfTrue="1">
      <formula>N46="x"</formula>
    </cfRule>
  </conditionalFormatting>
  <conditionalFormatting sqref="M46">
    <cfRule type="expression" priority="140" dxfId="1" stopIfTrue="1">
      <formula>N46="o"</formula>
    </cfRule>
    <cfRule type="expression" priority="141" dxfId="2" stopIfTrue="1">
      <formula>N46="r"</formula>
    </cfRule>
  </conditionalFormatting>
  <conditionalFormatting sqref="M47">
    <cfRule type="expression" priority="142" dxfId="0" stopIfTrue="1">
      <formula>N47="x"</formula>
    </cfRule>
  </conditionalFormatting>
  <conditionalFormatting sqref="M47">
    <cfRule type="expression" priority="143" dxfId="1" stopIfTrue="1">
      <formula>N47="o"</formula>
    </cfRule>
    <cfRule type="expression" priority="144" dxfId="2" stopIfTrue="1">
      <formula>N47="r"</formula>
    </cfRule>
  </conditionalFormatting>
  <conditionalFormatting sqref="M48">
    <cfRule type="expression" priority="145" dxfId="0" stopIfTrue="1">
      <formula>N48="x"</formula>
    </cfRule>
  </conditionalFormatting>
  <conditionalFormatting sqref="M48">
    <cfRule type="expression" priority="146" dxfId="1" stopIfTrue="1">
      <formula>N48="o"</formula>
    </cfRule>
    <cfRule type="expression" priority="147" dxfId="2" stopIfTrue="1">
      <formula>N48="r"</formula>
    </cfRule>
  </conditionalFormatting>
  <conditionalFormatting sqref="O42">
    <cfRule type="expression" priority="148" dxfId="0" stopIfTrue="1">
      <formula>P42="x"</formula>
    </cfRule>
  </conditionalFormatting>
  <conditionalFormatting sqref="O42">
    <cfRule type="expression" priority="149" dxfId="1" stopIfTrue="1">
      <formula>P42="o"</formula>
    </cfRule>
    <cfRule type="expression" priority="150" dxfId="2" stopIfTrue="1">
      <formula>P42="r"</formula>
    </cfRule>
  </conditionalFormatting>
  <conditionalFormatting sqref="O43">
    <cfRule type="expression" priority="151" dxfId="0" stopIfTrue="1">
      <formula>P43="x"</formula>
    </cfRule>
  </conditionalFormatting>
  <conditionalFormatting sqref="O43">
    <cfRule type="expression" priority="152" dxfId="1" stopIfTrue="1">
      <formula>P43="o"</formula>
    </cfRule>
    <cfRule type="expression" priority="153" dxfId="2" stopIfTrue="1">
      <formula>P43="r"</formula>
    </cfRule>
  </conditionalFormatting>
  <conditionalFormatting sqref="O44">
    <cfRule type="expression" priority="154" dxfId="0" stopIfTrue="1">
      <formula>P44="x"</formula>
    </cfRule>
  </conditionalFormatting>
  <conditionalFormatting sqref="O44">
    <cfRule type="expression" priority="155" dxfId="1" stopIfTrue="1">
      <formula>P44="o"</formula>
    </cfRule>
    <cfRule type="expression" priority="156" dxfId="2" stopIfTrue="1">
      <formula>P44="r"</formula>
    </cfRule>
  </conditionalFormatting>
  <conditionalFormatting sqref="O45">
    <cfRule type="expression" priority="157" dxfId="0" stopIfTrue="1">
      <formula>P45="x"</formula>
    </cfRule>
  </conditionalFormatting>
  <conditionalFormatting sqref="O45">
    <cfRule type="expression" priority="158" dxfId="1" stopIfTrue="1">
      <formula>P45="o"</formula>
    </cfRule>
    <cfRule type="expression" priority="159" dxfId="2" stopIfTrue="1">
      <formula>P45="r"</formula>
    </cfRule>
  </conditionalFormatting>
  <conditionalFormatting sqref="O46">
    <cfRule type="expression" priority="160" dxfId="0" stopIfTrue="1">
      <formula>P46="x"</formula>
    </cfRule>
  </conditionalFormatting>
  <conditionalFormatting sqref="O46">
    <cfRule type="expression" priority="161" dxfId="1" stopIfTrue="1">
      <formula>P46="o"</formula>
    </cfRule>
    <cfRule type="expression" priority="162" dxfId="2" stopIfTrue="1">
      <formula>P46="r"</formula>
    </cfRule>
  </conditionalFormatting>
  <conditionalFormatting sqref="O47">
    <cfRule type="expression" priority="163" dxfId="0" stopIfTrue="1">
      <formula>P47="x"</formula>
    </cfRule>
  </conditionalFormatting>
  <conditionalFormatting sqref="O47">
    <cfRule type="expression" priority="164" dxfId="1" stopIfTrue="1">
      <formula>P47="o"</formula>
    </cfRule>
    <cfRule type="expression" priority="165" dxfId="2" stopIfTrue="1">
      <formula>P47="r"</formula>
    </cfRule>
  </conditionalFormatting>
  <conditionalFormatting sqref="O48">
    <cfRule type="expression" priority="166" dxfId="0" stopIfTrue="1">
      <formula>P48="x"</formula>
    </cfRule>
  </conditionalFormatting>
  <conditionalFormatting sqref="O48">
    <cfRule type="expression" priority="167" dxfId="1" stopIfTrue="1">
      <formula>P48="o"</formula>
    </cfRule>
    <cfRule type="expression" priority="168" dxfId="2" stopIfTrue="1">
      <formula>P48="r"</formula>
    </cfRule>
  </conditionalFormatting>
  <conditionalFormatting sqref="Q42">
    <cfRule type="expression" priority="169" dxfId="0" stopIfTrue="1">
      <formula>R42="x"</formula>
    </cfRule>
  </conditionalFormatting>
  <conditionalFormatting sqref="Q42">
    <cfRule type="expression" priority="170" dxfId="1" stopIfTrue="1">
      <formula>R42="o"</formula>
    </cfRule>
    <cfRule type="expression" priority="171" dxfId="2" stopIfTrue="1">
      <formula>R42="r"</formula>
    </cfRule>
  </conditionalFormatting>
  <conditionalFormatting sqref="Q43">
    <cfRule type="expression" priority="172" dxfId="0" stopIfTrue="1">
      <formula>R43="x"</formula>
    </cfRule>
  </conditionalFormatting>
  <conditionalFormatting sqref="Q43">
    <cfRule type="expression" priority="173" dxfId="1" stopIfTrue="1">
      <formula>R43="o"</formula>
    </cfRule>
    <cfRule type="expression" priority="174" dxfId="2" stopIfTrue="1">
      <formula>R43="r"</formula>
    </cfRule>
  </conditionalFormatting>
  <conditionalFormatting sqref="Q44">
    <cfRule type="expression" priority="175" dxfId="0" stopIfTrue="1">
      <formula>R44="x"</formula>
    </cfRule>
  </conditionalFormatting>
  <conditionalFormatting sqref="Q44">
    <cfRule type="expression" priority="176" dxfId="1" stopIfTrue="1">
      <formula>R44="o"</formula>
    </cfRule>
    <cfRule type="expression" priority="177" dxfId="2" stopIfTrue="1">
      <formula>R44="r"</formula>
    </cfRule>
  </conditionalFormatting>
  <conditionalFormatting sqref="Q45">
    <cfRule type="expression" priority="178" dxfId="0" stopIfTrue="1">
      <formula>R45="x"</formula>
    </cfRule>
  </conditionalFormatting>
  <conditionalFormatting sqref="Q45">
    <cfRule type="expression" priority="179" dxfId="1" stopIfTrue="1">
      <formula>R45="o"</formula>
    </cfRule>
    <cfRule type="expression" priority="180" dxfId="2" stopIfTrue="1">
      <formula>R45="r"</formula>
    </cfRule>
  </conditionalFormatting>
  <conditionalFormatting sqref="Q46">
    <cfRule type="expression" priority="181" dxfId="0" stopIfTrue="1">
      <formula>R46="x"</formula>
    </cfRule>
  </conditionalFormatting>
  <conditionalFormatting sqref="Q46">
    <cfRule type="expression" priority="182" dxfId="1" stopIfTrue="1">
      <formula>R46="o"</formula>
    </cfRule>
    <cfRule type="expression" priority="183" dxfId="2" stopIfTrue="1">
      <formula>R46="r"</formula>
    </cfRule>
  </conditionalFormatting>
  <conditionalFormatting sqref="Q47">
    <cfRule type="expression" priority="184" dxfId="0" stopIfTrue="1">
      <formula>R47="x"</formula>
    </cfRule>
  </conditionalFormatting>
  <conditionalFormatting sqref="Q47">
    <cfRule type="expression" priority="185" dxfId="1" stopIfTrue="1">
      <formula>R47="o"</formula>
    </cfRule>
    <cfRule type="expression" priority="186" dxfId="2" stopIfTrue="1">
      <formula>R47="r"</formula>
    </cfRule>
  </conditionalFormatting>
  <conditionalFormatting sqref="Q48">
    <cfRule type="expression" priority="187" dxfId="0" stopIfTrue="1">
      <formula>R48="x"</formula>
    </cfRule>
  </conditionalFormatting>
  <conditionalFormatting sqref="Q48">
    <cfRule type="expression" priority="188" dxfId="1" stopIfTrue="1">
      <formula>R48="o"</formula>
    </cfRule>
    <cfRule type="expression" priority="189" dxfId="2" stopIfTrue="1">
      <formula>R48="r"</formula>
    </cfRule>
  </conditionalFormatting>
  <conditionalFormatting sqref="G52">
    <cfRule type="expression" priority="190" dxfId="0" stopIfTrue="1">
      <formula>H52="x"</formula>
    </cfRule>
  </conditionalFormatting>
  <conditionalFormatting sqref="G52">
    <cfRule type="expression" priority="191" dxfId="1" stopIfTrue="1">
      <formula>H52="o"</formula>
    </cfRule>
    <cfRule type="expression" priority="192" dxfId="2" stopIfTrue="1">
      <formula>H52="r"</formula>
    </cfRule>
  </conditionalFormatting>
  <conditionalFormatting sqref="G58">
    <cfRule type="expression" priority="193" dxfId="0" stopIfTrue="1">
      <formula>H58="x"</formula>
    </cfRule>
  </conditionalFormatting>
  <conditionalFormatting sqref="G58">
    <cfRule type="expression" priority="194" dxfId="1" stopIfTrue="1">
      <formula>H58="o"</formula>
    </cfRule>
    <cfRule type="expression" priority="195" dxfId="2" stopIfTrue="1">
      <formula>H58="r"</formula>
    </cfRule>
  </conditionalFormatting>
  <conditionalFormatting sqref="G61">
    <cfRule type="expression" priority="196" dxfId="0" stopIfTrue="1">
      <formula>H61="x"</formula>
    </cfRule>
  </conditionalFormatting>
  <conditionalFormatting sqref="G61">
    <cfRule type="expression" priority="197" dxfId="1" stopIfTrue="1">
      <formula>H61="o"</formula>
    </cfRule>
    <cfRule type="expression" priority="198" dxfId="2" stopIfTrue="1">
      <formula>H61="r"</formula>
    </cfRule>
  </conditionalFormatting>
  <conditionalFormatting sqref="I52">
    <cfRule type="expression" priority="199" dxfId="0" stopIfTrue="1">
      <formula>J52="x"</formula>
    </cfRule>
  </conditionalFormatting>
  <conditionalFormatting sqref="I52">
    <cfRule type="expression" priority="200" dxfId="1" stopIfTrue="1">
      <formula>J52="o"</formula>
    </cfRule>
    <cfRule type="expression" priority="201" dxfId="2" stopIfTrue="1">
      <formula>J52="r"</formula>
    </cfRule>
  </conditionalFormatting>
  <conditionalFormatting sqref="I58">
    <cfRule type="expression" priority="202" dxfId="0" stopIfTrue="1">
      <formula>J58="x"</formula>
    </cfRule>
  </conditionalFormatting>
  <conditionalFormatting sqref="I58">
    <cfRule type="expression" priority="203" dxfId="1" stopIfTrue="1">
      <formula>J58="o"</formula>
    </cfRule>
    <cfRule type="expression" priority="204" dxfId="2" stopIfTrue="1">
      <formula>J58="r"</formula>
    </cfRule>
  </conditionalFormatting>
  <conditionalFormatting sqref="I61">
    <cfRule type="expression" priority="205" dxfId="0" stopIfTrue="1">
      <formula>J61="x"</formula>
    </cfRule>
  </conditionalFormatting>
  <conditionalFormatting sqref="I61">
    <cfRule type="expression" priority="206" dxfId="1" stopIfTrue="1">
      <formula>J61="o"</formula>
    </cfRule>
    <cfRule type="expression" priority="207" dxfId="2" stopIfTrue="1">
      <formula>J61="r"</formula>
    </cfRule>
  </conditionalFormatting>
  <conditionalFormatting sqref="K52">
    <cfRule type="expression" priority="208" dxfId="0" stopIfTrue="1">
      <formula>L52="x"</formula>
    </cfRule>
  </conditionalFormatting>
  <conditionalFormatting sqref="K52">
    <cfRule type="expression" priority="209" dxfId="1" stopIfTrue="1">
      <formula>L52="o"</formula>
    </cfRule>
    <cfRule type="expression" priority="210" dxfId="2" stopIfTrue="1">
      <formula>L52="r"</formula>
    </cfRule>
  </conditionalFormatting>
  <conditionalFormatting sqref="K58">
    <cfRule type="expression" priority="211" dxfId="0" stopIfTrue="1">
      <formula>L58="x"</formula>
    </cfRule>
  </conditionalFormatting>
  <conditionalFormatting sqref="K58">
    <cfRule type="expression" priority="212" dxfId="1" stopIfTrue="1">
      <formula>L58="o"</formula>
    </cfRule>
    <cfRule type="expression" priority="213" dxfId="2" stopIfTrue="1">
      <formula>L58="r"</formula>
    </cfRule>
  </conditionalFormatting>
  <conditionalFormatting sqref="K61">
    <cfRule type="expression" priority="214" dxfId="0" stopIfTrue="1">
      <formula>L61="x"</formula>
    </cfRule>
  </conditionalFormatting>
  <conditionalFormatting sqref="K61">
    <cfRule type="expression" priority="215" dxfId="1" stopIfTrue="1">
      <formula>L61="o"</formula>
    </cfRule>
    <cfRule type="expression" priority="216" dxfId="2" stopIfTrue="1">
      <formula>L61="r"</formula>
    </cfRule>
  </conditionalFormatting>
  <conditionalFormatting sqref="M52">
    <cfRule type="expression" priority="217" dxfId="0" stopIfTrue="1">
      <formula>N52="x"</formula>
    </cfRule>
  </conditionalFormatting>
  <conditionalFormatting sqref="M52">
    <cfRule type="expression" priority="218" dxfId="1" stopIfTrue="1">
      <formula>N52="o"</formula>
    </cfRule>
    <cfRule type="expression" priority="219" dxfId="2" stopIfTrue="1">
      <formula>N52="r"</formula>
    </cfRule>
  </conditionalFormatting>
  <conditionalFormatting sqref="M58">
    <cfRule type="expression" priority="220" dxfId="0" stopIfTrue="1">
      <formula>N58="x"</formula>
    </cfRule>
  </conditionalFormatting>
  <conditionalFormatting sqref="M58">
    <cfRule type="expression" priority="221" dxfId="1" stopIfTrue="1">
      <formula>N58="o"</formula>
    </cfRule>
    <cfRule type="expression" priority="222" dxfId="2" stopIfTrue="1">
      <formula>N58="r"</formula>
    </cfRule>
  </conditionalFormatting>
  <conditionalFormatting sqref="M61">
    <cfRule type="expression" priority="223" dxfId="0" stopIfTrue="1">
      <formula>N61="x"</formula>
    </cfRule>
  </conditionalFormatting>
  <conditionalFormatting sqref="M61">
    <cfRule type="expression" priority="224" dxfId="1" stopIfTrue="1">
      <formula>N61="o"</formula>
    </cfRule>
    <cfRule type="expression" priority="225" dxfId="2" stopIfTrue="1">
      <formula>N61="r"</formula>
    </cfRule>
  </conditionalFormatting>
  <conditionalFormatting sqref="O52">
    <cfRule type="expression" priority="226" dxfId="0" stopIfTrue="1">
      <formula>P52="x"</formula>
    </cfRule>
  </conditionalFormatting>
  <conditionalFormatting sqref="O52">
    <cfRule type="expression" priority="227" dxfId="1" stopIfTrue="1">
      <formula>P52="o"</formula>
    </cfRule>
    <cfRule type="expression" priority="228" dxfId="2" stopIfTrue="1">
      <formula>P52="r"</formula>
    </cfRule>
  </conditionalFormatting>
  <conditionalFormatting sqref="O58">
    <cfRule type="expression" priority="229" dxfId="0" stopIfTrue="1">
      <formula>P58="x"</formula>
    </cfRule>
  </conditionalFormatting>
  <conditionalFormatting sqref="O58">
    <cfRule type="expression" priority="230" dxfId="1" stopIfTrue="1">
      <formula>P58="o"</formula>
    </cfRule>
    <cfRule type="expression" priority="231" dxfId="2" stopIfTrue="1">
      <formula>P58="r"</formula>
    </cfRule>
  </conditionalFormatting>
  <conditionalFormatting sqref="O61">
    <cfRule type="expression" priority="232" dxfId="0" stopIfTrue="1">
      <formula>P61="x"</formula>
    </cfRule>
  </conditionalFormatting>
  <conditionalFormatting sqref="O61">
    <cfRule type="expression" priority="233" dxfId="1" stopIfTrue="1">
      <formula>P61="o"</formula>
    </cfRule>
    <cfRule type="expression" priority="234" dxfId="2" stopIfTrue="1">
      <formula>P61="r"</formula>
    </cfRule>
  </conditionalFormatting>
  <conditionalFormatting sqref="Q52">
    <cfRule type="expression" priority="235" dxfId="0" stopIfTrue="1">
      <formula>R52="x"</formula>
    </cfRule>
  </conditionalFormatting>
  <conditionalFormatting sqref="Q52">
    <cfRule type="expression" priority="236" dxfId="1" stopIfTrue="1">
      <formula>R52="o"</formula>
    </cfRule>
    <cfRule type="expression" priority="237" dxfId="2" stopIfTrue="1">
      <formula>R52="r"</formula>
    </cfRule>
  </conditionalFormatting>
  <conditionalFormatting sqref="Q58">
    <cfRule type="expression" priority="238" dxfId="0" stopIfTrue="1">
      <formula>R58="x"</formula>
    </cfRule>
  </conditionalFormatting>
  <conditionalFormatting sqref="Q58">
    <cfRule type="expression" priority="239" dxfId="1" stopIfTrue="1">
      <formula>R58="o"</formula>
    </cfRule>
    <cfRule type="expression" priority="240" dxfId="2" stopIfTrue="1">
      <formula>R58="r"</formula>
    </cfRule>
  </conditionalFormatting>
  <conditionalFormatting sqref="Q61">
    <cfRule type="expression" priority="241" dxfId="0" stopIfTrue="1">
      <formula>R61="x"</formula>
    </cfRule>
  </conditionalFormatting>
  <conditionalFormatting sqref="Q61">
    <cfRule type="expression" priority="242" dxfId="1" stopIfTrue="1">
      <formula>R61="o"</formula>
    </cfRule>
    <cfRule type="expression" priority="243" dxfId="2" stopIfTrue="1">
      <formula>R61="r"</formula>
    </cfRule>
  </conditionalFormatting>
  <conditionalFormatting sqref="K40">
    <cfRule type="expression" priority="244" dxfId="0" stopIfTrue="1">
      <formula>L40="x"</formula>
    </cfRule>
  </conditionalFormatting>
  <conditionalFormatting sqref="K40">
    <cfRule type="expression" priority="245" dxfId="1" stopIfTrue="1">
      <formula>L40="o"</formula>
    </cfRule>
    <cfRule type="expression" priority="246" dxfId="2" stopIfTrue="1">
      <formula>L40="r"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</dc:creator>
  <cp:keywords/>
  <dc:description/>
  <cp:lastModifiedBy/>
  <dcterms:created xsi:type="dcterms:W3CDTF">2023-05-19T13:21:26Z</dcterms:created>
  <dcterms:modified xsi:type="dcterms:W3CDTF">2023-12-05T23:30:53Z</dcterms:modified>
  <cp:category/>
  <cp:version/>
  <cp:contentType/>
  <cp:contentStatus/>
  <cp:revision>9</cp:revision>
</cp:coreProperties>
</file>