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XXI Albu Cup" sheetId="1" r:id="rId1"/>
    <sheet name="Perek" sheetId="2" r:id="rId2"/>
    <sheet name="Progr." sheetId="3" r:id="rId3"/>
    <sheet name="Klubid" sheetId="4" r:id="rId4"/>
  </sheets>
  <definedNames/>
  <calcPr fullCalcOnLoad="1"/>
</workbook>
</file>

<file path=xl/sharedStrings.xml><?xml version="1.0" encoding="utf-8"?>
<sst xmlns="http://schemas.openxmlformats.org/spreadsheetml/2006/main" count="1249" uniqueCount="271">
  <si>
    <t xml:space="preserve">                               XXI ALBU CUP</t>
  </si>
  <si>
    <t xml:space="preserve">                                            03. juuni  2023 Albu rahvamaja</t>
  </si>
  <si>
    <t>Kaalumine  8.00-9.00</t>
  </si>
  <si>
    <t>I grupp</t>
  </si>
  <si>
    <t>Võistlus  10.00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</si>
  <si>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</si>
  <si>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</si>
  <si>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</si>
  <si>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</si>
  <si>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</si>
  <si>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</si>
  <si>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</si>
  <si>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</si>
  <si>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</si>
  <si>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</si>
  <si>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</si>
  <si>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</t>
  </si>
  <si>
    <t>TÕUK</t>
  </si>
  <si>
    <t>SUM</t>
  </si>
  <si>
    <t>Koht</t>
  </si>
  <si>
    <t>Punktid</t>
  </si>
  <si>
    <t>Mehed U11</t>
  </si>
  <si>
    <t>Arseni Vorobiov</t>
  </si>
  <si>
    <t>SK Edu</t>
  </si>
  <si>
    <t>o</t>
  </si>
  <si>
    <t>x</t>
  </si>
  <si>
    <t>Artur Tšervov</t>
  </si>
  <si>
    <t xml:space="preserve">06.05.2015. </t>
  </si>
  <si>
    <t>SS Kalev</t>
  </si>
  <si>
    <t xml:space="preserve">Kasparas Kavoliūnas </t>
  </si>
  <si>
    <t>Rokiškis</t>
  </si>
  <si>
    <t>Andžejs Moisenko</t>
  </si>
  <si>
    <t>.2013</t>
  </si>
  <si>
    <t>Ludzas</t>
  </si>
  <si>
    <t xml:space="preserve">Dainotas Valeišis </t>
  </si>
  <si>
    <t>Antons Bušs</t>
  </si>
  <si>
    <t>SK Balvi</t>
  </si>
  <si>
    <t>Toms Cipruss</t>
  </si>
  <si>
    <t>Tauras SIMKUS</t>
  </si>
  <si>
    <t>04.14.2017</t>
  </si>
  <si>
    <t>Telšiai</t>
  </si>
  <si>
    <t xml:space="preserve">Aras Šimkus </t>
  </si>
  <si>
    <t>Žürii:</t>
  </si>
  <si>
    <t>Ahti Uppin</t>
  </si>
  <si>
    <t>Kohtunikud:</t>
  </si>
  <si>
    <t>Eduard Kaljapulk</t>
  </si>
  <si>
    <t>Sekretär:</t>
  </si>
  <si>
    <t>Mati Karbus</t>
  </si>
  <si>
    <t>Martin Metsma</t>
  </si>
  <si>
    <t>Aeg:</t>
  </si>
  <si>
    <t>Ave Bombul</t>
  </si>
  <si>
    <t>Georgi Georgijevski</t>
  </si>
  <si>
    <t>Kaalumine  9.15-10.15.</t>
  </si>
  <si>
    <t>II</t>
  </si>
  <si>
    <t>Võistlus  11.15</t>
  </si>
  <si>
    <t xml:space="preserve">Mehed U15 </t>
  </si>
  <si>
    <t>Erki Jalast</t>
  </si>
  <si>
    <t>Vargamäe</t>
  </si>
  <si>
    <t>Dmitri Dodonov</t>
  </si>
  <si>
    <t xml:space="preserve">Trevor Vandel     </t>
  </si>
  <si>
    <t>SK Sparta</t>
  </si>
  <si>
    <t>Artur Špalov</t>
  </si>
  <si>
    <t>Olümpionik</t>
  </si>
  <si>
    <t>r</t>
  </si>
  <si>
    <t>Daniels Būde</t>
  </si>
  <si>
    <t>.2008</t>
  </si>
  <si>
    <t xml:space="preserve">Joonas Aviste </t>
  </si>
  <si>
    <t>Mäksa</t>
  </si>
  <si>
    <t>Jüri Stepanov</t>
  </si>
  <si>
    <t>Albatros</t>
  </si>
  <si>
    <t>Inger Iris Prants</t>
  </si>
  <si>
    <t xml:space="preserve">U15 Eesti rekord </t>
  </si>
  <si>
    <t xml:space="preserve">Artur Špalov </t>
  </si>
  <si>
    <t>kk -61</t>
  </si>
  <si>
    <t xml:space="preserve">rebimine </t>
  </si>
  <si>
    <t>79kg</t>
  </si>
  <si>
    <t>Tõuk.</t>
  </si>
  <si>
    <t>91kg</t>
  </si>
  <si>
    <t>Sum.</t>
  </si>
  <si>
    <t>169kg</t>
  </si>
  <si>
    <t>170kg</t>
  </si>
  <si>
    <t>Kaalumine  10.30-11.30</t>
  </si>
  <si>
    <t>III</t>
  </si>
  <si>
    <t>III    grupp</t>
  </si>
  <si>
    <t>Võistlus  12.30</t>
  </si>
  <si>
    <t>Mehed U13</t>
  </si>
  <si>
    <t>Daniel Purk</t>
  </si>
  <si>
    <t>Augustas Kvietkauskis</t>
  </si>
  <si>
    <t xml:space="preserve">Carlis Vaino </t>
  </si>
  <si>
    <t xml:space="preserve">Ken-Kendric Lill </t>
  </si>
  <si>
    <t xml:space="preserve">Jakob Tuisk </t>
  </si>
  <si>
    <t>SK Goodlift</t>
  </si>
  <si>
    <t>Mantas Domarkas</t>
  </si>
  <si>
    <t>Degažiai</t>
  </si>
  <si>
    <t>Ruslans Račuks</t>
  </si>
  <si>
    <t>.2010</t>
  </si>
  <si>
    <t>Naised U11</t>
  </si>
  <si>
    <t>Lisann Isabel Razduvalov</t>
  </si>
  <si>
    <t>Loreta Ciukore</t>
  </si>
  <si>
    <t xml:space="preserve">Lāsma Dolgiļeviča          </t>
  </si>
  <si>
    <t>Urmas Treier</t>
  </si>
  <si>
    <t>Kaalumine  12.00-13.00.</t>
  </si>
  <si>
    <t>IV grupp</t>
  </si>
  <si>
    <t>Võistlus  14.00</t>
  </si>
  <si>
    <t>Naised U13</t>
  </si>
  <si>
    <t>Nele Marie Palmeos</t>
  </si>
  <si>
    <t>Rebeca Park</t>
  </si>
  <si>
    <t>Marta Tõnurist</t>
  </si>
  <si>
    <t>Merti Hein</t>
  </si>
  <si>
    <t>Naised U15</t>
  </si>
  <si>
    <t xml:space="preserve">Anna Karolina Polli </t>
  </si>
  <si>
    <t>Akvile Vosyliute</t>
  </si>
  <si>
    <t>Mante Rekašiute</t>
  </si>
  <si>
    <t>..2008</t>
  </si>
  <si>
    <t>Kamile Jocaite</t>
  </si>
  <si>
    <t>Ema Mikalauskė</t>
  </si>
  <si>
    <t xml:space="preserve">Germantė Laucytė </t>
  </si>
  <si>
    <t>Alex Purk</t>
  </si>
  <si>
    <t xml:space="preserve">     U13 kk+71kg Eesti rekord  </t>
  </si>
  <si>
    <t xml:space="preserve">                 Inger Iris Prants tõukamine 70kg</t>
  </si>
  <si>
    <t>Kaalumine  13.30-14.30</t>
  </si>
  <si>
    <t>V</t>
  </si>
  <si>
    <t>Võistlus  15.30</t>
  </si>
  <si>
    <t>Mehed U17</t>
  </si>
  <si>
    <t>Kait Viks</t>
  </si>
  <si>
    <t xml:space="preserve"> Varagamäe</t>
  </si>
  <si>
    <t>Maksims Bistrovs</t>
  </si>
  <si>
    <t>.2007</t>
  </si>
  <si>
    <t xml:space="preserve">Oskar Orlov  </t>
  </si>
  <si>
    <t>Raivo Nāgels</t>
  </si>
  <si>
    <t>..2007</t>
  </si>
  <si>
    <t>Ivan Vorobiov</t>
  </si>
  <si>
    <t>Gytis Lydis</t>
  </si>
  <si>
    <t>Arhip Tkachev</t>
  </si>
  <si>
    <t>Aleksei Kuzmin</t>
  </si>
  <si>
    <t>Vakaris Jonusas</t>
  </si>
  <si>
    <t xml:space="preserve">Minvydas MIkšys </t>
  </si>
  <si>
    <t>Panevežis</t>
  </si>
  <si>
    <t xml:space="preserve">Mantvydas Narbutis </t>
  </si>
  <si>
    <t xml:space="preserve">Domantas Jasudis </t>
  </si>
  <si>
    <t>Azuolas Siurkus</t>
  </si>
  <si>
    <t>Cristian Payne</t>
  </si>
  <si>
    <t>.2006</t>
  </si>
  <si>
    <t>SK+35</t>
  </si>
  <si>
    <t>U15 kk-67kg Eesti rekord</t>
  </si>
  <si>
    <t>Ivan Vorobiov rebimine 80kg ja 82kg, summas 177kg</t>
  </si>
  <si>
    <t>U15 kk-81kg Eesti rekord</t>
  </si>
  <si>
    <t xml:space="preserve">            Aleksei Kuzmin rebimine 111kg, tõukamine 141kg ja summa 252kg</t>
  </si>
  <si>
    <t>Kaalumine  15.00-16.00</t>
  </si>
  <si>
    <t>VI</t>
  </si>
  <si>
    <t>III  grupp</t>
  </si>
  <si>
    <t>Võistlus  17.00</t>
  </si>
  <si>
    <t>Naised  U17</t>
  </si>
  <si>
    <t>Janette Ylisoini</t>
  </si>
  <si>
    <t>Soome</t>
  </si>
  <si>
    <t>Maria Lupan</t>
  </si>
  <si>
    <t>Sparta, UKR</t>
  </si>
  <si>
    <t>Meda Gurčinaitė</t>
  </si>
  <si>
    <t>Naised  U20</t>
  </si>
  <si>
    <t>Sandija Keiša</t>
  </si>
  <si>
    <t>.2005</t>
  </si>
  <si>
    <t xml:space="preserve">Naised </t>
  </si>
  <si>
    <t>Jekaterina Gritsinina</t>
  </si>
  <si>
    <t>Sparta</t>
  </si>
  <si>
    <t xml:space="preserve">Claudia Casagrande    </t>
  </si>
  <si>
    <t>Ingela Jalast</t>
  </si>
  <si>
    <t>Una Bassila</t>
  </si>
  <si>
    <t>Jaanus Hiiemäe</t>
  </si>
  <si>
    <t>Kaalumine  16.15-17.15</t>
  </si>
  <si>
    <t>VII</t>
  </si>
  <si>
    <t>Võistlus  18.15</t>
  </si>
  <si>
    <t xml:space="preserve">Mehed U20 </t>
  </si>
  <si>
    <t xml:space="preserve">Valts Kalejs </t>
  </si>
  <si>
    <t>..2004</t>
  </si>
  <si>
    <t xml:space="preserve"> SK Ogre</t>
  </si>
  <si>
    <t xml:space="preserve">Karl Jaagup Kägu </t>
  </si>
  <si>
    <t>Deivydas Barkus</t>
  </si>
  <si>
    <t>Klaudijus Steckis</t>
  </si>
  <si>
    <t>Nendas Kniezauskas</t>
  </si>
  <si>
    <t>.2004</t>
  </si>
  <si>
    <t>Linas Raudys</t>
  </si>
  <si>
    <t xml:space="preserve">Mehed </t>
  </si>
  <si>
    <t xml:space="preserve">Johannes Muru            </t>
  </si>
  <si>
    <t>Vjatšeslav Sas</t>
  </si>
  <si>
    <t>Arvydas Simkus</t>
  </si>
  <si>
    <t>.1998</t>
  </si>
  <si>
    <t>Aleksei Kolotkov</t>
  </si>
  <si>
    <t>Tristan Abel</t>
  </si>
  <si>
    <t>.2002</t>
  </si>
  <si>
    <t>Richard Maala</t>
  </si>
  <si>
    <t>Edu</t>
  </si>
  <si>
    <t>Kaalumine  17.45-18.45</t>
  </si>
  <si>
    <t>VIII</t>
  </si>
  <si>
    <t>Võistlus  19.45</t>
  </si>
  <si>
    <t xml:space="preserve">Janis Grishkovs </t>
  </si>
  <si>
    <t>SK Ogre</t>
  </si>
  <si>
    <t>Leho Pent</t>
  </si>
  <si>
    <t>Mati  Karbus</t>
  </si>
  <si>
    <t>Linas Kvietkauskis</t>
  </si>
  <si>
    <t>Teet Karbus</t>
  </si>
  <si>
    <t>Karolis Andrijauskas</t>
  </si>
  <si>
    <t>Armas Reisel</t>
  </si>
  <si>
    <t xml:space="preserve">Ritvars Dukovskis </t>
  </si>
  <si>
    <t>Meeste paremus</t>
  </si>
  <si>
    <t>Sinc. p.</t>
  </si>
  <si>
    <t>Naiste paremus</t>
  </si>
  <si>
    <t>XXI ALBU CUP PEREKONDADE ARVESTUS</t>
  </si>
  <si>
    <t>Klubi, nimed</t>
  </si>
  <si>
    <t>Sinc.p</t>
  </si>
  <si>
    <t>Konfit.</t>
  </si>
  <si>
    <t>P.kokku</t>
  </si>
  <si>
    <t>KOHT</t>
  </si>
  <si>
    <t>Karbus  Vargamäe EST</t>
  </si>
  <si>
    <t>I</t>
  </si>
  <si>
    <t>Teet (1998)</t>
  </si>
  <si>
    <t>Mati (1996)</t>
  </si>
  <si>
    <t>Armas (2001)</t>
  </si>
  <si>
    <t>Jalast  Vargamäe EST</t>
  </si>
  <si>
    <t>Ingela  (1991)</t>
  </si>
  <si>
    <t>x1,5</t>
  </si>
  <si>
    <t>Erki  (2008)</t>
  </si>
  <si>
    <t>Kvietkauskis  Telšiai LIT</t>
  </si>
  <si>
    <t>Augustas (2011)</t>
  </si>
  <si>
    <t>169.29</t>
  </si>
  <si>
    <t>Linas (1991)</t>
  </si>
  <si>
    <t>Simkus Telšiai, LIT</t>
  </si>
  <si>
    <t>Tauras (2017)</t>
  </si>
  <si>
    <t>Aras (2015)</t>
  </si>
  <si>
    <t>XXI  ALBU CUP 2023 Progresseerunuim</t>
  </si>
  <si>
    <t>Sünd.</t>
  </si>
  <si>
    <t>2023.a</t>
  </si>
  <si>
    <t>.+</t>
  </si>
  <si>
    <t>15.07.2009</t>
  </si>
  <si>
    <t>XXI Albu Cup 2023</t>
  </si>
  <si>
    <t>Võistkondlik arvestus sinc.p.</t>
  </si>
  <si>
    <t>Arvesse läheb üks parim tulemus, max 6</t>
  </si>
  <si>
    <r>
      <rPr>
        <b/>
        <sz val="16"/>
        <rFont val="Arial"/>
        <family val="2"/>
      </rPr>
      <t xml:space="preserve">                                                                 (</t>
    </r>
    <r>
      <rPr>
        <b/>
        <sz val="11"/>
        <rFont val="Arial"/>
        <family val="2"/>
      </rPr>
      <t>M11, M13); (M15,M17); (M20,M); (W11,W13); (W15,W17); (W20,W)</t>
    </r>
  </si>
  <si>
    <t>Jrk</t>
  </si>
  <si>
    <t>U11</t>
  </si>
  <si>
    <t>U13</t>
  </si>
  <si>
    <t>U15</t>
  </si>
  <si>
    <t>U17</t>
  </si>
  <si>
    <t>W U11</t>
  </si>
  <si>
    <t>W U13</t>
  </si>
  <si>
    <t>W U15</t>
  </si>
  <si>
    <t>W U17</t>
  </si>
  <si>
    <t>W U20</t>
  </si>
  <si>
    <t>WOM</t>
  </si>
  <si>
    <t>U20</t>
  </si>
  <si>
    <t>MEN</t>
  </si>
  <si>
    <t>KOKKU</t>
  </si>
  <si>
    <t>Vargamäe, EST</t>
  </si>
  <si>
    <t>0.</t>
  </si>
  <si>
    <t>Telšiai, LIT</t>
  </si>
  <si>
    <t>Edu, EST</t>
  </si>
  <si>
    <t>Degažiai, LIT</t>
  </si>
  <si>
    <t>Sparta, EST</t>
  </si>
  <si>
    <t>Balvi, LAT</t>
  </si>
  <si>
    <t>Mäksa, EST</t>
  </si>
  <si>
    <t>184.84</t>
  </si>
  <si>
    <t>Rokiškis, LIT</t>
  </si>
  <si>
    <t>SK Ogre, LAT</t>
  </si>
  <si>
    <t>SK +35, EST</t>
  </si>
  <si>
    <t>Albatros, EST</t>
  </si>
  <si>
    <t>Ludzas LAT</t>
  </si>
  <si>
    <t>SS Kalev, EST</t>
  </si>
  <si>
    <t>Soome, FIN</t>
  </si>
  <si>
    <t>Olümpionik, EST</t>
  </si>
  <si>
    <t>Panevežis, LIT</t>
  </si>
  <si>
    <t>SK Goodlift, EST</t>
  </si>
  <si>
    <t xml:space="preserve">                            Ei lähe arvesse punasega arvud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</si>
</sst>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0"/>
    <numFmt numFmtId="166" formatCode="0.00"/>
    <numFmt numFmtId="167" formatCode="dd/mm/yyyy"/>
    <numFmt numFmtId="168" formatCode="@"/>
    <numFmt numFmtId="169" formatCode="d\.mm\.yyyy;@"/>
    <numFmt numFmtId="170" formatCode="General"/>
    <numFmt numFmtId="171" formatCode="dd\.mm\.yyyy;@"/>
    <numFmt numFmtId="172" formatCode="0.000"/>
    <numFmt numFmtId="173" formatCode="0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30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8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 applyProtection="1">
      <alignment horizontal="center"/>
      <protection locked="0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/>
    </xf>
    <xf numFmtId="164" fontId="7" fillId="0" borderId="8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8" fontId="1" fillId="2" borderId="10" xfId="0" applyNumberFormat="1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 applyProtection="1">
      <alignment horizontal="center"/>
      <protection locked="0"/>
    </xf>
    <xf numFmtId="165" fontId="0" fillId="0" borderId="6" xfId="0" applyNumberFormat="1" applyFont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8" xfId="0" applyFont="1" applyFill="1" applyBorder="1" applyAlignment="1" applyProtection="1">
      <alignment horizontal="center"/>
      <protection locked="0"/>
    </xf>
    <xf numFmtId="164" fontId="0" fillId="3" borderId="6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6" fontId="0" fillId="0" borderId="12" xfId="0" applyNumberFormat="1" applyFont="1" applyBorder="1" applyAlignment="1" applyProtection="1">
      <alignment horizontal="center"/>
      <protection locked="0"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4" xfId="0" applyFont="1" applyFill="1" applyBorder="1" applyAlignment="1" applyProtection="1">
      <alignment horizontal="center"/>
      <protection locked="0"/>
    </xf>
    <xf numFmtId="164" fontId="0" fillId="3" borderId="12" xfId="0" applyNumberFormat="1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7" fillId="0" borderId="18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/>
    </xf>
    <xf numFmtId="164" fontId="11" fillId="4" borderId="7" xfId="0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8" fontId="1" fillId="2" borderId="19" xfId="0" applyNumberFormat="1" applyFont="1" applyFill="1" applyBorder="1" applyAlignment="1">
      <alignment horizontal="center"/>
    </xf>
    <xf numFmtId="164" fontId="12" fillId="0" borderId="6" xfId="0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6" fontId="0" fillId="0" borderId="21" xfId="0" applyNumberFormat="1" applyFont="1" applyBorder="1" applyAlignment="1" applyProtection="1">
      <alignment horizontal="center"/>
      <protection locked="0"/>
    </xf>
    <xf numFmtId="164" fontId="0" fillId="0" borderId="22" xfId="0" applyFill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3" xfId="0" applyFont="1" applyFill="1" applyBorder="1" applyAlignment="1" applyProtection="1">
      <alignment horizontal="center"/>
      <protection locked="0"/>
    </xf>
    <xf numFmtId="164" fontId="0" fillId="3" borderId="21" xfId="0" applyNumberFormat="1" applyFont="1" applyFill="1" applyBorder="1" applyAlignment="1">
      <alignment horizontal="center"/>
    </xf>
    <xf numFmtId="164" fontId="10" fillId="0" borderId="21" xfId="0" applyFont="1" applyFill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8" fontId="1" fillId="5" borderId="19" xfId="0" applyNumberFormat="1" applyFont="1" applyFill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10" fillId="0" borderId="12" xfId="0" applyFont="1" applyFill="1" applyBorder="1" applyAlignment="1">
      <alignment horizontal="center"/>
    </xf>
    <xf numFmtId="168" fontId="1" fillId="5" borderId="10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1" fillId="0" borderId="21" xfId="0" applyFont="1" applyFill="1" applyBorder="1" applyAlignment="1">
      <alignment horizontal="center"/>
    </xf>
    <xf numFmtId="164" fontId="9" fillId="0" borderId="21" xfId="0" applyFont="1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7" fontId="0" fillId="3" borderId="6" xfId="0" applyNumberFormat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6" borderId="7" xfId="0" applyFill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4" fontId="0" fillId="0" borderId="26" xfId="0" applyFill="1" applyBorder="1" applyAlignment="1">
      <alignment horizontal="center"/>
    </xf>
    <xf numFmtId="171" fontId="0" fillId="0" borderId="27" xfId="0" applyNumberFormat="1" applyBorder="1" applyAlignment="1">
      <alignment horizontal="center"/>
    </xf>
    <xf numFmtId="166" fontId="0" fillId="0" borderId="27" xfId="0" applyNumberFormat="1" applyFont="1" applyBorder="1" applyAlignment="1" applyProtection="1">
      <alignment horizontal="center"/>
      <protection locked="0"/>
    </xf>
    <xf numFmtId="164" fontId="0" fillId="0" borderId="28" xfId="0" applyFont="1" applyFill="1" applyBorder="1" applyAlignment="1">
      <alignment horizontal="center"/>
    </xf>
    <xf numFmtId="164" fontId="0" fillId="0" borderId="29" xfId="0" applyFont="1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29" xfId="0" applyFont="1" applyFill="1" applyBorder="1" applyAlignment="1" applyProtection="1">
      <alignment horizontal="center"/>
      <protection locked="0"/>
    </xf>
    <xf numFmtId="164" fontId="0" fillId="0" borderId="27" xfId="0" applyFont="1" applyBorder="1" applyAlignment="1">
      <alignment horizontal="center"/>
    </xf>
    <xf numFmtId="164" fontId="0" fillId="3" borderId="27" xfId="0" applyNumberFormat="1" applyFont="1" applyFill="1" applyBorder="1" applyAlignment="1">
      <alignment horizontal="center"/>
    </xf>
    <xf numFmtId="164" fontId="1" fillId="0" borderId="27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64" fontId="0" fillId="6" borderId="6" xfId="0" applyNumberFormat="1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31" xfId="0" applyFill="1" applyBorder="1" applyAlignment="1">
      <alignment horizontal="center"/>
    </xf>
    <xf numFmtId="164" fontId="0" fillId="3" borderId="32" xfId="0" applyFont="1" applyFill="1" applyBorder="1" applyAlignment="1">
      <alignment horizontal="center"/>
    </xf>
    <xf numFmtId="171" fontId="0" fillId="0" borderId="32" xfId="0" applyNumberFormat="1" applyBorder="1" applyAlignment="1">
      <alignment horizontal="center"/>
    </xf>
    <xf numFmtId="164" fontId="0" fillId="0" borderId="32" xfId="0" applyFont="1" applyBorder="1" applyAlignment="1">
      <alignment horizontal="center"/>
    </xf>
    <xf numFmtId="166" fontId="0" fillId="0" borderId="32" xfId="0" applyNumberFormat="1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>
      <alignment horizontal="center"/>
    </xf>
    <xf numFmtId="164" fontId="0" fillId="0" borderId="33" xfId="0" applyFont="1" applyFill="1" applyBorder="1" applyAlignment="1">
      <alignment horizontal="center"/>
    </xf>
    <xf numFmtId="164" fontId="0" fillId="0" borderId="34" xfId="0" applyFont="1" applyFill="1" applyBorder="1" applyAlignment="1">
      <alignment horizontal="center"/>
    </xf>
    <xf numFmtId="164" fontId="0" fillId="0" borderId="33" xfId="0" applyFill="1" applyBorder="1" applyAlignment="1">
      <alignment horizontal="center"/>
    </xf>
    <xf numFmtId="164" fontId="0" fillId="0" borderId="34" xfId="0" applyFont="1" applyFill="1" applyBorder="1" applyAlignment="1" applyProtection="1">
      <alignment horizontal="center"/>
      <protection locked="0"/>
    </xf>
    <xf numFmtId="164" fontId="0" fillId="3" borderId="32" xfId="0" applyNumberFormat="1" applyFont="1" applyFill="1" applyBorder="1" applyAlignment="1">
      <alignment horizontal="center"/>
    </xf>
    <xf numFmtId="164" fontId="12" fillId="0" borderId="32" xfId="0" applyFont="1" applyFill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4" fontId="10" fillId="0" borderId="32" xfId="0" applyFont="1" applyFill="1" applyBorder="1" applyAlignment="1">
      <alignment horizontal="center"/>
    </xf>
    <xf numFmtId="164" fontId="9" fillId="0" borderId="32" xfId="0" applyFont="1" applyFill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64" fontId="1" fillId="0" borderId="32" xfId="0" applyFont="1" applyFill="1" applyBorder="1" applyAlignment="1">
      <alignment horizontal="center"/>
    </xf>
    <xf numFmtId="164" fontId="0" fillId="3" borderId="27" xfId="0" applyFont="1" applyFill="1" applyBorder="1" applyAlignment="1">
      <alignment horizontal="center"/>
    </xf>
    <xf numFmtId="164" fontId="12" fillId="0" borderId="2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3" borderId="6" xfId="0" applyFont="1" applyFill="1" applyBorder="1" applyAlignment="1">
      <alignment horizontal="right"/>
    </xf>
    <xf numFmtId="164" fontId="0" fillId="7" borderId="0" xfId="0" applyFont="1" applyFill="1" applyAlignment="1">
      <alignment/>
    </xf>
    <xf numFmtId="164" fontId="0" fillId="7" borderId="0" xfId="0" applyFont="1" applyFill="1" applyAlignment="1">
      <alignment horizontal="center"/>
    </xf>
    <xf numFmtId="164" fontId="0" fillId="3" borderId="0" xfId="0" applyFill="1" applyAlignment="1">
      <alignment/>
    </xf>
    <xf numFmtId="172" fontId="0" fillId="3" borderId="0" xfId="0" applyNumberFormat="1" applyFill="1" applyAlignment="1">
      <alignment/>
    </xf>
    <xf numFmtId="172" fontId="0" fillId="0" borderId="0" xfId="0" applyNumberFormat="1" applyAlignment="1">
      <alignment/>
    </xf>
    <xf numFmtId="164" fontId="0" fillId="5" borderId="0" xfId="0" applyFont="1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4" fillId="0" borderId="6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16" fillId="0" borderId="36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4" fillId="0" borderId="32" xfId="0" applyFont="1" applyBorder="1" applyAlignment="1">
      <alignment/>
    </xf>
    <xf numFmtId="164" fontId="15" fillId="0" borderId="21" xfId="0" applyFont="1" applyBorder="1" applyAlignment="1">
      <alignment/>
    </xf>
    <xf numFmtId="164" fontId="15" fillId="0" borderId="6" xfId="0" applyFont="1" applyBorder="1" applyAlignment="1">
      <alignment/>
    </xf>
    <xf numFmtId="164" fontId="17" fillId="0" borderId="21" xfId="0" applyFont="1" applyBorder="1" applyAlignment="1">
      <alignment/>
    </xf>
    <xf numFmtId="164" fontId="3" fillId="0" borderId="36" xfId="0" applyFont="1" applyBorder="1" applyAlignment="1">
      <alignment horizontal="center"/>
    </xf>
    <xf numFmtId="164" fontId="18" fillId="0" borderId="8" xfId="0" applyFont="1" applyBorder="1" applyAlignment="1">
      <alignment horizontal="center"/>
    </xf>
    <xf numFmtId="164" fontId="17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19" fillId="0" borderId="8" xfId="0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15" fillId="0" borderId="6" xfId="0" applyFont="1" applyBorder="1" applyAlignment="1">
      <alignment horizontal="center"/>
    </xf>
    <xf numFmtId="164" fontId="15" fillId="0" borderId="36" xfId="0" applyFont="1" applyBorder="1" applyAlignment="1">
      <alignment/>
    </xf>
    <xf numFmtId="164" fontId="15" fillId="0" borderId="8" xfId="0" applyFont="1" applyBorder="1" applyAlignment="1">
      <alignment horizontal="center"/>
    </xf>
    <xf numFmtId="164" fontId="20" fillId="0" borderId="0" xfId="0" applyFont="1" applyBorder="1" applyAlignment="1">
      <alignment/>
    </xf>
    <xf numFmtId="167" fontId="20" fillId="0" borderId="0" xfId="0" applyNumberFormat="1" applyFont="1" applyBorder="1" applyAlignment="1">
      <alignment horizontal="left"/>
    </xf>
    <xf numFmtId="164" fontId="20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4" fontId="13" fillId="0" borderId="6" xfId="0" applyFont="1" applyBorder="1" applyAlignment="1">
      <alignment/>
    </xf>
    <xf numFmtId="167" fontId="13" fillId="0" borderId="6" xfId="0" applyNumberFormat="1" applyFont="1" applyBorder="1" applyAlignment="1">
      <alignment horizontal="left"/>
    </xf>
    <xf numFmtId="164" fontId="13" fillId="0" borderId="6" xfId="0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164" fontId="21" fillId="0" borderId="6" xfId="0" applyFont="1" applyBorder="1" applyAlignment="1">
      <alignment/>
    </xf>
    <xf numFmtId="167" fontId="21" fillId="0" borderId="6" xfId="0" applyNumberFormat="1" applyFont="1" applyBorder="1" applyAlignment="1">
      <alignment horizontal="left"/>
    </xf>
    <xf numFmtId="164" fontId="21" fillId="0" borderId="6" xfId="0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164" fontId="21" fillId="0" borderId="6" xfId="0" applyFont="1" applyFill="1" applyBorder="1" applyAlignment="1">
      <alignment/>
    </xf>
    <xf numFmtId="164" fontId="22" fillId="0" borderId="6" xfId="0" applyFont="1" applyBorder="1" applyAlignment="1">
      <alignment/>
    </xf>
    <xf numFmtId="167" fontId="22" fillId="0" borderId="6" xfId="0" applyNumberFormat="1" applyFont="1" applyBorder="1" applyAlignment="1">
      <alignment horizontal="left"/>
    </xf>
    <xf numFmtId="164" fontId="22" fillId="0" borderId="6" xfId="0" applyFon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164" fontId="0" fillId="0" borderId="0" xfId="0" applyAlignment="1">
      <alignment horizontal="left"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37" xfId="0" applyFont="1" applyBorder="1" applyAlignment="1">
      <alignment horizontal="center" vertical="center"/>
    </xf>
    <xf numFmtId="164" fontId="2" fillId="0" borderId="38" xfId="0" applyFont="1" applyBorder="1" applyAlignment="1">
      <alignment horizontal="center" vertical="center"/>
    </xf>
    <xf numFmtId="164" fontId="2" fillId="0" borderId="39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" fillId="0" borderId="41" xfId="0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/>
    </xf>
    <xf numFmtId="164" fontId="1" fillId="0" borderId="39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2" fillId="0" borderId="7" xfId="0" applyFont="1" applyBorder="1" applyAlignment="1">
      <alignment horizontal="left"/>
    </xf>
    <xf numFmtId="166" fontId="2" fillId="0" borderId="5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4" fillId="0" borderId="5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164" fontId="23" fillId="0" borderId="7" xfId="0" applyFont="1" applyBorder="1" applyAlignment="1">
      <alignment horizontal="left"/>
    </xf>
    <xf numFmtId="164" fontId="26" fillId="0" borderId="9" xfId="0" applyNumberFormat="1" applyFont="1" applyBorder="1" applyAlignment="1">
      <alignment horizontal="center"/>
    </xf>
    <xf numFmtId="164" fontId="23" fillId="0" borderId="22" xfId="0" applyFont="1" applyBorder="1" applyAlignment="1">
      <alignment horizontal="left"/>
    </xf>
    <xf numFmtId="166" fontId="2" fillId="0" borderId="20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4" fillId="0" borderId="42" xfId="0" applyNumberFormat="1" applyFont="1" applyBorder="1" applyAlignment="1">
      <alignment horizontal="center"/>
    </xf>
    <xf numFmtId="166" fontId="2" fillId="0" borderId="42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7" fillId="0" borderId="24" xfId="0" applyNumberFormat="1" applyFont="1" applyBorder="1" applyAlignment="1">
      <alignment horizontal="center"/>
    </xf>
    <xf numFmtId="166" fontId="24" fillId="0" borderId="7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3" fillId="0" borderId="43" xfId="0" applyFont="1" applyBorder="1" applyAlignment="1">
      <alignment horizontal="left"/>
    </xf>
    <xf numFmtId="166" fontId="2" fillId="0" borderId="44" xfId="0" applyNumberFormat="1" applyFont="1" applyBorder="1" applyAlignment="1">
      <alignment horizontal="center"/>
    </xf>
    <xf numFmtId="166" fontId="2" fillId="0" borderId="45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6" fontId="24" fillId="0" borderId="1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73" fontId="14" fillId="0" borderId="24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73" fontId="14" fillId="0" borderId="9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"/>
    </xf>
    <xf numFmtId="166" fontId="23" fillId="0" borderId="9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166" fontId="23" fillId="0" borderId="8" xfId="0" applyNumberFormat="1" applyFont="1" applyBorder="1" applyAlignment="1">
      <alignment horizontal="center"/>
    </xf>
    <xf numFmtId="166" fontId="23" fillId="0" borderId="7" xfId="0" applyNumberFormat="1" applyFont="1" applyBorder="1" applyAlignment="1">
      <alignment horizontal="center"/>
    </xf>
    <xf numFmtId="166" fontId="24" fillId="0" borderId="20" xfId="0" applyNumberFormat="1" applyFont="1" applyBorder="1" applyAlignment="1">
      <alignment horizontal="center"/>
    </xf>
    <xf numFmtId="164" fontId="0" fillId="0" borderId="31" xfId="0" applyBorder="1" applyAlignment="1">
      <alignment/>
    </xf>
    <xf numFmtId="166" fontId="2" fillId="0" borderId="34" xfId="0" applyNumberFormat="1" applyFont="1" applyBorder="1" applyAlignment="1">
      <alignment horizontal="center"/>
    </xf>
    <xf numFmtId="173" fontId="14" fillId="0" borderId="45" xfId="0" applyNumberFormat="1" applyFont="1" applyBorder="1" applyAlignment="1">
      <alignment horizontal="center"/>
    </xf>
    <xf numFmtId="164" fontId="0" fillId="0" borderId="26" xfId="0" applyBorder="1" applyAlignment="1">
      <alignment/>
    </xf>
    <xf numFmtId="164" fontId="23" fillId="0" borderId="28" xfId="0" applyFont="1" applyBorder="1" applyAlignment="1">
      <alignment horizontal="left"/>
    </xf>
    <xf numFmtId="166" fontId="2" fillId="0" borderId="26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47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73" fontId="14" fillId="0" borderId="30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4" fontId="24" fillId="0" borderId="0" xfId="0" applyFont="1" applyAlignment="1">
      <alignment/>
    </xf>
    <xf numFmtId="166" fontId="25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2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/>
    </dxf>
    <dxf>
      <font>
        <b val="0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1</xdr:row>
      <xdr:rowOff>161925</xdr:rowOff>
    </xdr:from>
    <xdr:to>
      <xdr:col>22</xdr:col>
      <xdr:colOff>285750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23850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142875</xdr:colOff>
      <xdr:row>71</xdr:row>
      <xdr:rowOff>161925</xdr:rowOff>
    </xdr:from>
    <xdr:to>
      <xdr:col>22</xdr:col>
      <xdr:colOff>285750</xdr:colOff>
      <xdr:row>76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2553950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200025</xdr:colOff>
      <xdr:row>177</xdr:row>
      <xdr:rowOff>152400</xdr:rowOff>
    </xdr:from>
    <xdr:to>
      <xdr:col>22</xdr:col>
      <xdr:colOff>342900</xdr:colOff>
      <xdr:row>182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1480125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142875</xdr:colOff>
      <xdr:row>209</xdr:row>
      <xdr:rowOff>161925</xdr:rowOff>
    </xdr:from>
    <xdr:to>
      <xdr:col>22</xdr:col>
      <xdr:colOff>285750</xdr:colOff>
      <xdr:row>214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7033200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142875</xdr:colOff>
      <xdr:row>245</xdr:row>
      <xdr:rowOff>161925</xdr:rowOff>
    </xdr:from>
    <xdr:to>
      <xdr:col>22</xdr:col>
      <xdr:colOff>285750</xdr:colOff>
      <xdr:row>250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3443525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142875</xdr:colOff>
      <xdr:row>35</xdr:row>
      <xdr:rowOff>161925</xdr:rowOff>
    </xdr:from>
    <xdr:to>
      <xdr:col>22</xdr:col>
      <xdr:colOff>285750</xdr:colOff>
      <xdr:row>40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305550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142875</xdr:colOff>
      <xdr:row>105</xdr:row>
      <xdr:rowOff>161925</xdr:rowOff>
    </xdr:from>
    <xdr:to>
      <xdr:col>22</xdr:col>
      <xdr:colOff>285750</xdr:colOff>
      <xdr:row>110</xdr:row>
      <xdr:rowOff>47625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564225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142875</xdr:colOff>
      <xdr:row>141</xdr:row>
      <xdr:rowOff>161925</xdr:rowOff>
    </xdr:from>
    <xdr:to>
      <xdr:col>22</xdr:col>
      <xdr:colOff>285750</xdr:colOff>
      <xdr:row>146</xdr:row>
      <xdr:rowOff>47625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5031700"/>
          <a:ext cx="15621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0"/>
  <sheetViews>
    <sheetView tabSelected="1" zoomScale="120" zoomScaleNormal="120" workbookViewId="0" topLeftCell="A253">
      <selection activeCell="W253" sqref="D1:W65536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0.7109375" style="0" customWidth="1"/>
    <col min="4" max="4" width="14.00390625" style="0" customWidth="1"/>
    <col min="5" max="5" width="7.00390625" style="0" customWidth="1"/>
    <col min="6" max="6" width="7.421875" style="1" customWidth="1"/>
    <col min="7" max="7" width="4.7109375" style="0" customWidth="1"/>
    <col min="8" max="8" width="2.7109375" style="0" customWidth="1"/>
    <col min="9" max="9" width="4.7109375" style="0" customWidth="1"/>
    <col min="10" max="10" width="3.7109375" style="0" customWidth="1"/>
    <col min="11" max="11" width="4.7109375" style="0" customWidth="1"/>
    <col min="12" max="12" width="2.7109375" style="0" customWidth="1"/>
    <col min="13" max="13" width="4.7109375" style="0" customWidth="1"/>
    <col min="14" max="14" width="2.7109375" style="0" customWidth="1"/>
    <col min="15" max="15" width="4.7109375" style="0" customWidth="1"/>
    <col min="16" max="16" width="2.7109375" style="0" customWidth="1"/>
    <col min="17" max="17" width="4.8515625" style="0" customWidth="1"/>
    <col min="18" max="18" width="2.7109375" style="0" customWidth="1"/>
    <col min="19" max="19" width="4.8515625" style="0" customWidth="1"/>
    <col min="20" max="20" width="4.7109375" style="0" customWidth="1"/>
    <col min="21" max="21" width="7.8515625" style="0" customWidth="1"/>
    <col min="22" max="22" width="3.8515625" style="0" customWidth="1"/>
    <col min="23" max="23" width="7.140625" style="0" customWidth="1"/>
  </cols>
  <sheetData>
    <row r="1" spans="5:16" ht="12.75">
      <c r="E1" s="2"/>
      <c r="P1" s="3"/>
    </row>
    <row r="2" spans="1:18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15.7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9" customFormat="1" ht="15.75">
      <c r="A5" s="8"/>
      <c r="B5" s="8"/>
      <c r="C5" s="8"/>
      <c r="D5" s="8"/>
      <c r="E5" s="8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14" customFormat="1" ht="15">
      <c r="A6" s="11"/>
      <c r="B6" s="11" t="s">
        <v>2</v>
      </c>
      <c r="C6" s="11"/>
      <c r="D6" s="11"/>
      <c r="E6" s="11"/>
      <c r="F6" s="12"/>
      <c r="G6" s="11" t="s">
        <v>3</v>
      </c>
      <c r="H6" s="11"/>
      <c r="I6" s="11"/>
      <c r="J6" s="13"/>
      <c r="K6" s="13"/>
      <c r="L6" s="11" t="s">
        <v>4</v>
      </c>
      <c r="M6" s="13"/>
      <c r="N6" s="13"/>
      <c r="O6" s="13"/>
      <c r="P6" s="11"/>
      <c r="Q6" s="11"/>
      <c r="R6" s="11"/>
    </row>
    <row r="7" spans="1:16" ht="13.5">
      <c r="A7" s="15"/>
      <c r="B7" s="3"/>
      <c r="D7" s="16"/>
      <c r="E7" s="17"/>
      <c r="F7" s="18"/>
      <c r="G7" s="19"/>
      <c r="H7" s="20"/>
      <c r="J7" s="21"/>
      <c r="K7" s="21"/>
      <c r="P7" s="3"/>
    </row>
    <row r="8" spans="1:23" ht="12.75">
      <c r="A8" s="22" t="s">
        <v>5</v>
      </c>
      <c r="B8" s="22"/>
      <c r="C8" s="22"/>
      <c r="D8" s="22"/>
      <c r="E8" s="22"/>
      <c r="F8" s="22"/>
      <c r="G8" s="23" t="s">
        <v>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5" t="s">
        <v>7</v>
      </c>
      <c r="T8" s="25"/>
      <c r="U8" s="25"/>
      <c r="V8" s="25"/>
      <c r="W8" s="25"/>
    </row>
    <row r="9" spans="1:23" ht="12.75" customHeight="1">
      <c r="A9" s="26" t="s">
        <v>8</v>
      </c>
      <c r="B9" s="27" t="s">
        <v>9</v>
      </c>
      <c r="C9" s="27" t="s">
        <v>10</v>
      </c>
      <c r="D9" s="27" t="s">
        <v>11</v>
      </c>
      <c r="E9" s="28" t="s">
        <v>12</v>
      </c>
      <c r="F9" s="29" t="s">
        <v>13</v>
      </c>
      <c r="G9" s="30" t="s">
        <v>14</v>
      </c>
      <c r="H9" s="30"/>
      <c r="I9" s="30"/>
      <c r="J9" s="30"/>
      <c r="K9" s="30"/>
      <c r="L9" s="31"/>
      <c r="M9" s="30" t="s">
        <v>15</v>
      </c>
      <c r="N9" s="30"/>
      <c r="O9" s="30"/>
      <c r="P9" s="30"/>
      <c r="Q9" s="30"/>
      <c r="R9" s="31"/>
      <c r="S9" s="32" t="s">
        <v>16</v>
      </c>
      <c r="T9" s="32" t="s">
        <v>17</v>
      </c>
      <c r="U9" s="32" t="s">
        <v>18</v>
      </c>
      <c r="V9" s="33" t="s">
        <v>19</v>
      </c>
      <c r="W9" s="34" t="s">
        <v>20</v>
      </c>
    </row>
    <row r="10" spans="1:23" ht="12.75">
      <c r="A10" s="26"/>
      <c r="B10" s="27"/>
      <c r="C10" s="27"/>
      <c r="D10" s="27"/>
      <c r="E10" s="28"/>
      <c r="F10" s="29"/>
      <c r="G10" s="30">
        <v>1</v>
      </c>
      <c r="H10" s="31"/>
      <c r="I10" s="30">
        <v>2</v>
      </c>
      <c r="J10" s="31"/>
      <c r="K10" s="30">
        <v>3</v>
      </c>
      <c r="L10" s="31"/>
      <c r="M10" s="30">
        <v>1</v>
      </c>
      <c r="N10" s="31"/>
      <c r="O10" s="30">
        <v>2</v>
      </c>
      <c r="P10" s="31"/>
      <c r="Q10" s="30">
        <v>3</v>
      </c>
      <c r="R10" s="31"/>
      <c r="S10" s="32"/>
      <c r="T10" s="32"/>
      <c r="U10" s="32"/>
      <c r="V10" s="33"/>
      <c r="W10" s="34"/>
    </row>
    <row r="11" spans="1:23" ht="12.7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">
      <c r="A12" s="36">
        <v>37</v>
      </c>
      <c r="B12" s="37" t="s">
        <v>22</v>
      </c>
      <c r="C12" s="38">
        <v>41602</v>
      </c>
      <c r="D12" s="39" t="s">
        <v>23</v>
      </c>
      <c r="E12" s="40">
        <v>32.05</v>
      </c>
      <c r="F12" s="41">
        <f aca="true" t="shared" si="0" ref="F12:F20">POWER(10,(0.722762521*(LOG10(E12/193.609)*LOG10(E12/193.609))))</f>
        <v>2.7603683490050392</v>
      </c>
      <c r="G12" s="42">
        <v>19</v>
      </c>
      <c r="H12" s="43" t="s">
        <v>24</v>
      </c>
      <c r="I12" s="42">
        <v>21</v>
      </c>
      <c r="J12" s="44" t="s">
        <v>24</v>
      </c>
      <c r="K12" s="42">
        <v>23</v>
      </c>
      <c r="L12" s="43" t="s">
        <v>25</v>
      </c>
      <c r="M12" s="42">
        <v>23</v>
      </c>
      <c r="N12" s="43" t="s">
        <v>24</v>
      </c>
      <c r="O12" s="42">
        <v>26</v>
      </c>
      <c r="P12" s="44" t="s">
        <v>24</v>
      </c>
      <c r="Q12" s="42">
        <v>27</v>
      </c>
      <c r="R12" s="44" t="s">
        <v>25</v>
      </c>
      <c r="S12" s="39">
        <f aca="true" t="shared" si="1" ref="S12:S20">MAX(IF(H12="x",0,G12),IF(J12="x",0,I12),IF(L12="x",0,K12))</f>
        <v>21</v>
      </c>
      <c r="T12" s="39">
        <f aca="true" t="shared" si="2" ref="T12:T20">MAX(IF(N12="x",0,M12),IF(P12="x",0,O12),IF(R12="x",0,Q12))</f>
        <v>26</v>
      </c>
      <c r="U12" s="45">
        <f aca="true" t="shared" si="3" ref="U12:U20">S12+T12</f>
        <v>47</v>
      </c>
      <c r="V12" s="46">
        <v>5</v>
      </c>
      <c r="W12" s="47">
        <f aca="true" t="shared" si="4" ref="W12:W20">U12*F12</f>
        <v>129.73731240323684</v>
      </c>
    </row>
    <row r="13" spans="1:23" ht="15">
      <c r="A13" s="36">
        <v>36</v>
      </c>
      <c r="B13" s="37" t="s">
        <v>26</v>
      </c>
      <c r="C13" s="48" t="s">
        <v>27</v>
      </c>
      <c r="D13" s="39" t="s">
        <v>28</v>
      </c>
      <c r="E13" s="40">
        <v>28.9</v>
      </c>
      <c r="F13" s="41">
        <f t="shared" si="0"/>
        <v>3.1128385420500524</v>
      </c>
      <c r="G13" s="49">
        <v>10</v>
      </c>
      <c r="H13" s="43" t="s">
        <v>24</v>
      </c>
      <c r="I13" s="42">
        <v>11</v>
      </c>
      <c r="J13" s="44" t="s">
        <v>24</v>
      </c>
      <c r="K13" s="42">
        <v>12</v>
      </c>
      <c r="L13" s="43" t="s">
        <v>24</v>
      </c>
      <c r="M13" s="42">
        <v>12</v>
      </c>
      <c r="N13" s="43" t="s">
        <v>24</v>
      </c>
      <c r="O13" s="42">
        <v>14</v>
      </c>
      <c r="P13" s="44" t="s">
        <v>24</v>
      </c>
      <c r="Q13" s="42">
        <v>15</v>
      </c>
      <c r="R13" s="44" t="s">
        <v>24</v>
      </c>
      <c r="S13" s="39">
        <f t="shared" si="1"/>
        <v>12</v>
      </c>
      <c r="T13" s="39">
        <f t="shared" si="2"/>
        <v>15</v>
      </c>
      <c r="U13" s="45">
        <f t="shared" si="3"/>
        <v>27</v>
      </c>
      <c r="V13" s="46">
        <v>8</v>
      </c>
      <c r="W13" s="47">
        <f t="shared" si="4"/>
        <v>84.04664063535141</v>
      </c>
    </row>
    <row r="14" spans="1:23" ht="15">
      <c r="A14" s="36">
        <v>35</v>
      </c>
      <c r="B14" s="37" t="s">
        <v>29</v>
      </c>
      <c r="C14" s="48">
        <v>41655</v>
      </c>
      <c r="D14" s="39" t="s">
        <v>30</v>
      </c>
      <c r="E14" s="40">
        <v>27.55</v>
      </c>
      <c r="F14" s="41">
        <f t="shared" si="0"/>
        <v>3.298194898196194</v>
      </c>
      <c r="G14" s="49">
        <v>17</v>
      </c>
      <c r="H14" s="43" t="s">
        <v>25</v>
      </c>
      <c r="I14" s="42">
        <v>17</v>
      </c>
      <c r="J14" s="44" t="s">
        <v>24</v>
      </c>
      <c r="K14" s="42">
        <v>18</v>
      </c>
      <c r="L14" s="43" t="s">
        <v>24</v>
      </c>
      <c r="M14" s="42">
        <v>20</v>
      </c>
      <c r="N14" s="43" t="s">
        <v>24</v>
      </c>
      <c r="O14" s="42">
        <v>22</v>
      </c>
      <c r="P14" s="44" t="s">
        <v>24</v>
      </c>
      <c r="Q14" s="42">
        <v>24</v>
      </c>
      <c r="R14" s="44" t="s">
        <v>24</v>
      </c>
      <c r="S14" s="39">
        <f t="shared" si="1"/>
        <v>18</v>
      </c>
      <c r="T14" s="39">
        <f t="shared" si="2"/>
        <v>24</v>
      </c>
      <c r="U14" s="45">
        <f t="shared" si="3"/>
        <v>42</v>
      </c>
      <c r="V14" s="50">
        <v>3</v>
      </c>
      <c r="W14" s="47">
        <f t="shared" si="4"/>
        <v>138.52418572424014</v>
      </c>
    </row>
    <row r="15" spans="1:23" ht="15">
      <c r="A15" s="36">
        <v>17</v>
      </c>
      <c r="B15" s="37" t="s">
        <v>31</v>
      </c>
      <c r="C15" s="48" t="s">
        <v>32</v>
      </c>
      <c r="D15" s="39" t="s">
        <v>33</v>
      </c>
      <c r="E15" s="40">
        <v>30.5</v>
      </c>
      <c r="F15" s="41">
        <f t="shared" si="0"/>
        <v>2.921523683711488</v>
      </c>
      <c r="G15" s="42">
        <v>20</v>
      </c>
      <c r="H15" s="43" t="s">
        <v>24</v>
      </c>
      <c r="I15" s="42">
        <v>22</v>
      </c>
      <c r="J15" s="44" t="s">
        <v>25</v>
      </c>
      <c r="K15" s="42">
        <v>22</v>
      </c>
      <c r="L15" s="43" t="s">
        <v>25</v>
      </c>
      <c r="M15" s="42">
        <v>26</v>
      </c>
      <c r="N15" s="43" t="s">
        <v>24</v>
      </c>
      <c r="O15" s="42">
        <v>27</v>
      </c>
      <c r="P15" s="44" t="s">
        <v>25</v>
      </c>
      <c r="Q15" s="42">
        <v>27</v>
      </c>
      <c r="R15" s="44" t="s">
        <v>25</v>
      </c>
      <c r="S15" s="39">
        <f t="shared" si="1"/>
        <v>20</v>
      </c>
      <c r="T15" s="39">
        <f t="shared" si="2"/>
        <v>26</v>
      </c>
      <c r="U15" s="45">
        <f t="shared" si="3"/>
        <v>46</v>
      </c>
      <c r="V15" s="46">
        <v>4</v>
      </c>
      <c r="W15" s="47">
        <f t="shared" si="4"/>
        <v>134.39008945072845</v>
      </c>
    </row>
    <row r="16" spans="1:23" ht="15">
      <c r="A16" s="36">
        <v>8</v>
      </c>
      <c r="B16" s="51" t="s">
        <v>34</v>
      </c>
      <c r="C16" s="48">
        <v>41704</v>
      </c>
      <c r="D16" s="39" t="s">
        <v>30</v>
      </c>
      <c r="E16" s="40">
        <v>49.4</v>
      </c>
      <c r="F16" s="41">
        <f t="shared" si="0"/>
        <v>1.7960936579008102</v>
      </c>
      <c r="G16" s="49">
        <v>18</v>
      </c>
      <c r="H16" s="43" t="s">
        <v>24</v>
      </c>
      <c r="I16" s="42">
        <v>20</v>
      </c>
      <c r="J16" s="44" t="s">
        <v>24</v>
      </c>
      <c r="K16" s="42">
        <v>22</v>
      </c>
      <c r="L16" s="43" t="s">
        <v>25</v>
      </c>
      <c r="M16" s="42">
        <v>29</v>
      </c>
      <c r="N16" s="43" t="s">
        <v>24</v>
      </c>
      <c r="O16" s="42">
        <v>31</v>
      </c>
      <c r="P16" s="44" t="s">
        <v>25</v>
      </c>
      <c r="Q16" s="42">
        <v>31</v>
      </c>
      <c r="R16" s="44" t="s">
        <v>24</v>
      </c>
      <c r="S16" s="39">
        <f t="shared" si="1"/>
        <v>20</v>
      </c>
      <c r="T16" s="39">
        <f t="shared" si="2"/>
        <v>31</v>
      </c>
      <c r="U16" s="45">
        <f t="shared" si="3"/>
        <v>51</v>
      </c>
      <c r="V16" s="46">
        <v>7</v>
      </c>
      <c r="W16" s="47">
        <f t="shared" si="4"/>
        <v>91.60077655294133</v>
      </c>
    </row>
    <row r="17" spans="1:23" ht="15">
      <c r="A17" s="36">
        <v>13</v>
      </c>
      <c r="B17" s="37" t="s">
        <v>35</v>
      </c>
      <c r="C17" s="48">
        <v>41285</v>
      </c>
      <c r="D17" s="39" t="s">
        <v>36</v>
      </c>
      <c r="E17" s="40">
        <v>29.05</v>
      </c>
      <c r="F17" s="41">
        <f t="shared" si="0"/>
        <v>3.0936821194827395</v>
      </c>
      <c r="G17" s="49">
        <v>15</v>
      </c>
      <c r="H17" s="43" t="s">
        <v>24</v>
      </c>
      <c r="I17" s="42">
        <v>17</v>
      </c>
      <c r="J17" s="44" t="s">
        <v>24</v>
      </c>
      <c r="K17" s="42">
        <v>18</v>
      </c>
      <c r="L17" s="43" t="s">
        <v>24</v>
      </c>
      <c r="M17" s="42">
        <v>23</v>
      </c>
      <c r="N17" s="43" t="s">
        <v>24</v>
      </c>
      <c r="O17" s="42">
        <v>25</v>
      </c>
      <c r="P17" s="44" t="s">
        <v>24</v>
      </c>
      <c r="Q17" s="42">
        <v>27</v>
      </c>
      <c r="R17" s="44" t="s">
        <v>24</v>
      </c>
      <c r="S17" s="39">
        <f t="shared" si="1"/>
        <v>18</v>
      </c>
      <c r="T17" s="39">
        <f t="shared" si="2"/>
        <v>27</v>
      </c>
      <c r="U17" s="45">
        <f t="shared" si="3"/>
        <v>45</v>
      </c>
      <c r="V17" s="52">
        <v>2</v>
      </c>
      <c r="W17" s="47">
        <f t="shared" si="4"/>
        <v>139.2156953767233</v>
      </c>
    </row>
    <row r="18" spans="1:23" ht="15">
      <c r="A18" s="36">
        <v>60</v>
      </c>
      <c r="B18" s="37" t="s">
        <v>37</v>
      </c>
      <c r="C18" s="48" t="s">
        <v>32</v>
      </c>
      <c r="D18" s="39" t="s">
        <v>33</v>
      </c>
      <c r="E18" s="40">
        <v>36.45</v>
      </c>
      <c r="F18" s="41">
        <f t="shared" si="0"/>
        <v>2.399612096522687</v>
      </c>
      <c r="G18" s="42">
        <v>25</v>
      </c>
      <c r="H18" s="43" t="s">
        <v>24</v>
      </c>
      <c r="I18" s="42"/>
      <c r="J18" s="44" t="s">
        <v>25</v>
      </c>
      <c r="K18" s="42"/>
      <c r="L18" s="43" t="s">
        <v>25</v>
      </c>
      <c r="M18" s="42">
        <v>30</v>
      </c>
      <c r="N18" s="43" t="s">
        <v>24</v>
      </c>
      <c r="O18" s="42">
        <v>33</v>
      </c>
      <c r="P18" s="44" t="s">
        <v>24</v>
      </c>
      <c r="Q18" s="42">
        <v>34</v>
      </c>
      <c r="R18" s="44" t="s">
        <v>25</v>
      </c>
      <c r="S18" s="39">
        <f t="shared" si="1"/>
        <v>25</v>
      </c>
      <c r="T18" s="39">
        <f t="shared" si="2"/>
        <v>33</v>
      </c>
      <c r="U18" s="45">
        <f t="shared" si="3"/>
        <v>58</v>
      </c>
      <c r="V18" s="46">
        <v>1</v>
      </c>
      <c r="W18" s="47">
        <f t="shared" si="4"/>
        <v>139.17750159831584</v>
      </c>
    </row>
    <row r="19" spans="1:23" ht="15">
      <c r="A19" s="36">
        <v>21</v>
      </c>
      <c r="B19" s="51" t="s">
        <v>38</v>
      </c>
      <c r="C19" s="38" t="s">
        <v>39</v>
      </c>
      <c r="D19" s="39" t="s">
        <v>40</v>
      </c>
      <c r="E19" s="40">
        <v>21.5</v>
      </c>
      <c r="F19" s="41">
        <f t="shared" si="0"/>
        <v>4.554803094338162</v>
      </c>
      <c r="G19" s="49">
        <v>5</v>
      </c>
      <c r="H19" s="43" t="s">
        <v>24</v>
      </c>
      <c r="I19" s="42">
        <v>6</v>
      </c>
      <c r="J19" s="44" t="s">
        <v>24</v>
      </c>
      <c r="K19" s="42" t="s">
        <v>25</v>
      </c>
      <c r="L19" s="43" t="s">
        <v>25</v>
      </c>
      <c r="M19" s="42">
        <v>5</v>
      </c>
      <c r="N19" s="43" t="s">
        <v>24</v>
      </c>
      <c r="O19" s="42">
        <v>6</v>
      </c>
      <c r="P19" s="44" t="s">
        <v>24</v>
      </c>
      <c r="Q19" s="42"/>
      <c r="R19" s="44" t="s">
        <v>25</v>
      </c>
      <c r="S19" s="39">
        <f t="shared" si="1"/>
        <v>6</v>
      </c>
      <c r="T19" s="39">
        <f t="shared" si="2"/>
        <v>6</v>
      </c>
      <c r="U19" s="45">
        <f t="shared" si="3"/>
        <v>12</v>
      </c>
      <c r="V19" s="46">
        <v>9</v>
      </c>
      <c r="W19" s="47">
        <f t="shared" si="4"/>
        <v>54.65763713205794</v>
      </c>
    </row>
    <row r="20" spans="1:23" ht="15">
      <c r="A20" s="53">
        <v>2</v>
      </c>
      <c r="B20" s="54" t="s">
        <v>41</v>
      </c>
      <c r="C20" s="55">
        <v>42085</v>
      </c>
      <c r="D20" s="56" t="s">
        <v>40</v>
      </c>
      <c r="E20" s="57">
        <v>31.2</v>
      </c>
      <c r="F20" s="41">
        <f t="shared" si="0"/>
        <v>2.8460725305153622</v>
      </c>
      <c r="G20" s="58">
        <v>19</v>
      </c>
      <c r="H20" s="59" t="s">
        <v>24</v>
      </c>
      <c r="I20" s="60">
        <v>20</v>
      </c>
      <c r="J20" s="61" t="s">
        <v>24</v>
      </c>
      <c r="K20" s="60">
        <v>21</v>
      </c>
      <c r="L20" s="59" t="s">
        <v>24</v>
      </c>
      <c r="M20" s="60">
        <v>23</v>
      </c>
      <c r="N20" s="59" t="s">
        <v>24</v>
      </c>
      <c r="O20" s="60">
        <v>28</v>
      </c>
      <c r="P20" s="61" t="s">
        <v>25</v>
      </c>
      <c r="Q20" s="60">
        <v>28</v>
      </c>
      <c r="R20" s="61" t="s">
        <v>25</v>
      </c>
      <c r="S20" s="56">
        <f t="shared" si="1"/>
        <v>21</v>
      </c>
      <c r="T20" s="56">
        <f t="shared" si="2"/>
        <v>23</v>
      </c>
      <c r="U20" s="62">
        <f t="shared" si="3"/>
        <v>44</v>
      </c>
      <c r="V20" s="63">
        <v>6</v>
      </c>
      <c r="W20" s="64">
        <f t="shared" si="4"/>
        <v>125.22719134267594</v>
      </c>
    </row>
    <row r="22" spans="2:22" ht="12.75">
      <c r="B22" s="65" t="s">
        <v>42</v>
      </c>
      <c r="C22" s="66" t="s">
        <v>43</v>
      </c>
      <c r="D22" s="67"/>
      <c r="E22" s="68" t="s">
        <v>44</v>
      </c>
      <c r="F22" s="69"/>
      <c r="G22" s="66" t="s">
        <v>45</v>
      </c>
      <c r="H22" s="66"/>
      <c r="I22" s="66"/>
      <c r="J22" s="66"/>
      <c r="K22" s="70"/>
      <c r="L22" s="70"/>
      <c r="M22" s="21"/>
      <c r="N22" s="21"/>
      <c r="O22" s="65" t="s">
        <v>46</v>
      </c>
      <c r="P22" s="65"/>
      <c r="Q22" s="65"/>
      <c r="R22" s="65"/>
      <c r="S22" s="71" t="s">
        <v>47</v>
      </c>
      <c r="T22" s="72"/>
      <c r="V22" s="3"/>
    </row>
    <row r="23" spans="2:22" ht="12.75">
      <c r="B23" s="73"/>
      <c r="C23" s="66"/>
      <c r="D23" s="67"/>
      <c r="E23" s="17"/>
      <c r="F23" s="18"/>
      <c r="G23" s="66" t="s">
        <v>48</v>
      </c>
      <c r="H23" s="66"/>
      <c r="I23" s="66"/>
      <c r="J23" s="66"/>
      <c r="K23" s="70"/>
      <c r="L23" s="70"/>
      <c r="M23" s="21"/>
      <c r="N23" s="21"/>
      <c r="O23" s="15" t="s">
        <v>49</v>
      </c>
      <c r="P23" s="15"/>
      <c r="Q23" s="19"/>
      <c r="R23" s="19"/>
      <c r="S23" s="71" t="s">
        <v>50</v>
      </c>
      <c r="V23" s="3"/>
    </row>
    <row r="24" ht="12.75">
      <c r="G24" s="16" t="s">
        <v>51</v>
      </c>
    </row>
    <row r="25" ht="12.75">
      <c r="G25" s="16"/>
    </row>
    <row r="26" ht="12.75">
      <c r="G26" s="16"/>
    </row>
    <row r="27" ht="12.75">
      <c r="G27" s="16"/>
    </row>
    <row r="28" ht="12.75">
      <c r="G28" s="16"/>
    </row>
    <row r="29" ht="12.75">
      <c r="G29" s="16"/>
    </row>
    <row r="30" ht="12.75">
      <c r="G30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  <row r="35" spans="1:23" ht="12.75">
      <c r="A35" s="74"/>
      <c r="B35" s="75"/>
      <c r="C35" s="76"/>
      <c r="D35" s="77"/>
      <c r="E35" s="78"/>
      <c r="F35" s="79"/>
      <c r="G35" s="73"/>
      <c r="H35" s="80"/>
      <c r="I35" s="73"/>
      <c r="J35" s="81"/>
      <c r="K35" s="73"/>
      <c r="L35" s="80"/>
      <c r="M35" s="73"/>
      <c r="N35" s="80"/>
      <c r="O35" s="73"/>
      <c r="P35" s="81"/>
      <c r="Q35" s="73"/>
      <c r="R35" s="81"/>
      <c r="S35" s="77"/>
      <c r="T35" s="77"/>
      <c r="U35" s="82"/>
      <c r="V35" s="83"/>
      <c r="W35" s="84"/>
    </row>
    <row r="36" spans="1:18" ht="18">
      <c r="A36" s="4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</row>
    <row r="37" spans="1:18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8" spans="1:18" s="9" customFormat="1" ht="15.75">
      <c r="A38" s="8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9" customFormat="1" ht="15.75">
      <c r="A39" s="8"/>
      <c r="B39" s="8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s="14" customFormat="1" ht="15">
      <c r="A40" s="11"/>
      <c r="B40" s="11" t="s">
        <v>52</v>
      </c>
      <c r="C40" s="11"/>
      <c r="D40" s="11"/>
      <c r="E40" s="11"/>
      <c r="F40" s="12" t="s">
        <v>53</v>
      </c>
      <c r="G40" s="11" t="s">
        <v>3</v>
      </c>
      <c r="H40" s="11"/>
      <c r="I40" s="11"/>
      <c r="J40" s="11"/>
      <c r="K40" s="11"/>
      <c r="L40" s="11"/>
      <c r="M40" s="11" t="s">
        <v>54</v>
      </c>
      <c r="N40" s="11"/>
      <c r="O40" s="11"/>
      <c r="P40" s="11"/>
      <c r="Q40" s="11"/>
      <c r="R40" s="11"/>
    </row>
    <row r="41" spans="1:16" ht="12.75">
      <c r="A41" s="15"/>
      <c r="B41" s="3"/>
      <c r="D41" s="16"/>
      <c r="E41" s="17"/>
      <c r="F41" s="18"/>
      <c r="G41" s="19"/>
      <c r="H41" s="20"/>
      <c r="J41" s="21"/>
      <c r="K41" s="21"/>
      <c r="P41" s="3"/>
    </row>
    <row r="42" ht="13.5"/>
    <row r="43" spans="1:23" ht="12.75">
      <c r="A43" s="22" t="s">
        <v>5</v>
      </c>
      <c r="B43" s="22"/>
      <c r="C43" s="22"/>
      <c r="D43" s="22"/>
      <c r="E43" s="22"/>
      <c r="F43" s="22"/>
      <c r="G43" s="23" t="s">
        <v>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85"/>
      <c r="S43" s="25" t="s">
        <v>7</v>
      </c>
      <c r="T43" s="25"/>
      <c r="U43" s="25"/>
      <c r="V43" s="25"/>
      <c r="W43" s="25"/>
    </row>
    <row r="44" spans="1:23" ht="12.75" customHeight="1">
      <c r="A44" s="26" t="s">
        <v>8</v>
      </c>
      <c r="B44" s="27" t="s">
        <v>9</v>
      </c>
      <c r="C44" s="27" t="s">
        <v>10</v>
      </c>
      <c r="D44" s="27" t="s">
        <v>11</v>
      </c>
      <c r="E44" s="28" t="s">
        <v>12</v>
      </c>
      <c r="F44" s="29" t="s">
        <v>13</v>
      </c>
      <c r="G44" s="30" t="s">
        <v>14</v>
      </c>
      <c r="H44" s="30"/>
      <c r="I44" s="30"/>
      <c r="J44" s="30"/>
      <c r="K44" s="30"/>
      <c r="L44" s="31"/>
      <c r="M44" s="30" t="s">
        <v>15</v>
      </c>
      <c r="N44" s="30"/>
      <c r="O44" s="30"/>
      <c r="P44" s="30"/>
      <c r="Q44" s="30"/>
      <c r="R44" s="86"/>
      <c r="S44" s="32" t="s">
        <v>16</v>
      </c>
      <c r="T44" s="32" t="s">
        <v>17</v>
      </c>
      <c r="U44" s="32" t="s">
        <v>18</v>
      </c>
      <c r="V44" s="87" t="s">
        <v>19</v>
      </c>
      <c r="W44" s="34" t="s">
        <v>20</v>
      </c>
    </row>
    <row r="45" spans="1:23" ht="12.75">
      <c r="A45" s="26"/>
      <c r="B45" s="27"/>
      <c r="C45" s="27"/>
      <c r="D45" s="27"/>
      <c r="E45" s="28"/>
      <c r="F45" s="29"/>
      <c r="G45" s="30">
        <v>1</v>
      </c>
      <c r="H45" s="31"/>
      <c r="I45" s="30">
        <v>2</v>
      </c>
      <c r="J45" s="31"/>
      <c r="K45" s="30">
        <v>3</v>
      </c>
      <c r="L45" s="31"/>
      <c r="M45" s="30">
        <v>1</v>
      </c>
      <c r="N45" s="31"/>
      <c r="O45" s="30">
        <v>2</v>
      </c>
      <c r="P45" s="31"/>
      <c r="Q45" s="30">
        <v>3</v>
      </c>
      <c r="R45" s="86"/>
      <c r="S45" s="32"/>
      <c r="T45" s="32"/>
      <c r="U45" s="32"/>
      <c r="V45" s="87"/>
      <c r="W45" s="34"/>
    </row>
    <row r="46" spans="1:23" ht="12.75">
      <c r="A46" s="35" t="s">
        <v>55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15">
      <c r="A47" s="36">
        <v>43</v>
      </c>
      <c r="B47" s="37" t="s">
        <v>56</v>
      </c>
      <c r="C47" s="88">
        <v>39597</v>
      </c>
      <c r="D47" s="39" t="s">
        <v>57</v>
      </c>
      <c r="E47" s="40">
        <v>62.9</v>
      </c>
      <c r="F47" s="41">
        <f aca="true" t="shared" si="5" ref="F47:F53">POWER(10,(0.722762521*(LOG10(E47/193.609)*LOG10(E47/193.609))))</f>
        <v>1.4870156141341997</v>
      </c>
      <c r="G47" s="49">
        <v>58</v>
      </c>
      <c r="H47" s="43" t="s">
        <v>24</v>
      </c>
      <c r="I47" s="42">
        <v>62</v>
      </c>
      <c r="J47" s="44" t="s">
        <v>24</v>
      </c>
      <c r="K47" s="42">
        <v>64</v>
      </c>
      <c r="L47" s="43" t="s">
        <v>24</v>
      </c>
      <c r="M47" s="42">
        <v>70</v>
      </c>
      <c r="N47" s="43" t="s">
        <v>24</v>
      </c>
      <c r="O47" s="42">
        <v>75</v>
      </c>
      <c r="P47" s="44" t="s">
        <v>24</v>
      </c>
      <c r="Q47" s="42">
        <v>80</v>
      </c>
      <c r="R47" s="44" t="s">
        <v>25</v>
      </c>
      <c r="S47" s="39">
        <f aca="true" t="shared" si="6" ref="S47:S53">MAX(IF(H47="x",0,G47),IF(J47="x",0,I47),IF(L47="x",0,K47))</f>
        <v>64</v>
      </c>
      <c r="T47" s="39">
        <f aca="true" t="shared" si="7" ref="T47:T53">MAX(IF(N47="x",0,M47),IF(P47="x",0,O47),IF(R47="x",0,Q47))</f>
        <v>75</v>
      </c>
      <c r="U47" s="45">
        <f aca="true" t="shared" si="8" ref="U47:U53">S47+T47</f>
        <v>139</v>
      </c>
      <c r="V47" s="50">
        <v>3</v>
      </c>
      <c r="W47" s="47">
        <f aca="true" t="shared" si="9" ref="W47:W53">U47*F47</f>
        <v>206.69517036465376</v>
      </c>
    </row>
    <row r="48" spans="1:23" ht="15">
      <c r="A48" s="36">
        <v>38</v>
      </c>
      <c r="B48" s="37" t="s">
        <v>58</v>
      </c>
      <c r="C48" s="88">
        <v>39713</v>
      </c>
      <c r="D48" s="39" t="s">
        <v>23</v>
      </c>
      <c r="E48" s="40">
        <v>103.65</v>
      </c>
      <c r="F48" s="41">
        <f t="shared" si="5"/>
        <v>1.1303684952926656</v>
      </c>
      <c r="G48" s="49">
        <v>70</v>
      </c>
      <c r="H48" s="43" t="s">
        <v>24</v>
      </c>
      <c r="I48" s="42">
        <v>76</v>
      </c>
      <c r="J48" s="44" t="s">
        <v>24</v>
      </c>
      <c r="K48" s="42">
        <v>80</v>
      </c>
      <c r="L48" s="43" t="s">
        <v>24</v>
      </c>
      <c r="M48" s="42">
        <v>95</v>
      </c>
      <c r="N48" s="43" t="s">
        <v>24</v>
      </c>
      <c r="O48" s="42">
        <v>100</v>
      </c>
      <c r="P48" s="44" t="s">
        <v>24</v>
      </c>
      <c r="Q48" s="42">
        <v>105</v>
      </c>
      <c r="R48" s="44" t="s">
        <v>25</v>
      </c>
      <c r="S48" s="39">
        <f t="shared" si="6"/>
        <v>80</v>
      </c>
      <c r="T48" s="39">
        <f t="shared" si="7"/>
        <v>100</v>
      </c>
      <c r="U48" s="45">
        <f t="shared" si="8"/>
        <v>180</v>
      </c>
      <c r="V48" s="52">
        <v>2</v>
      </c>
      <c r="W48" s="47">
        <f t="shared" si="9"/>
        <v>203.4663291526798</v>
      </c>
    </row>
    <row r="49" spans="1:23" ht="15">
      <c r="A49" s="36">
        <v>20</v>
      </c>
      <c r="B49" s="51" t="s">
        <v>59</v>
      </c>
      <c r="C49" s="88">
        <v>39878</v>
      </c>
      <c r="D49" s="39" t="s">
        <v>60</v>
      </c>
      <c r="E49" s="40">
        <v>58.95</v>
      </c>
      <c r="F49" s="41">
        <f t="shared" si="5"/>
        <v>1.558724935372778</v>
      </c>
      <c r="G49" s="49">
        <v>30</v>
      </c>
      <c r="H49" s="43" t="s">
        <v>24</v>
      </c>
      <c r="I49" s="42">
        <v>35</v>
      </c>
      <c r="J49" s="44" t="s">
        <v>24</v>
      </c>
      <c r="K49" s="42">
        <v>38</v>
      </c>
      <c r="L49" s="43" t="s">
        <v>24</v>
      </c>
      <c r="M49" s="42">
        <v>40</v>
      </c>
      <c r="N49" s="43" t="s">
        <v>24</v>
      </c>
      <c r="O49" s="42">
        <v>45</v>
      </c>
      <c r="P49" s="44" t="s">
        <v>24</v>
      </c>
      <c r="Q49" s="42">
        <v>50</v>
      </c>
      <c r="R49" s="44" t="s">
        <v>25</v>
      </c>
      <c r="S49" s="39">
        <f t="shared" si="6"/>
        <v>38</v>
      </c>
      <c r="T49" s="39">
        <f t="shared" si="7"/>
        <v>45</v>
      </c>
      <c r="U49" s="45">
        <f t="shared" si="8"/>
        <v>83</v>
      </c>
      <c r="V49" s="46">
        <v>5</v>
      </c>
      <c r="W49" s="47">
        <f t="shared" si="9"/>
        <v>129.37416963594058</v>
      </c>
    </row>
    <row r="50" spans="1:23" ht="15">
      <c r="A50" s="36">
        <v>6</v>
      </c>
      <c r="B50" s="51" t="s">
        <v>61</v>
      </c>
      <c r="C50" s="88">
        <v>39662</v>
      </c>
      <c r="D50" s="39" t="s">
        <v>62</v>
      </c>
      <c r="E50" s="40">
        <v>60.65</v>
      </c>
      <c r="F50" s="41">
        <f t="shared" si="5"/>
        <v>1.526378608167105</v>
      </c>
      <c r="G50" s="49">
        <v>73</v>
      </c>
      <c r="H50" s="43" t="s">
        <v>24</v>
      </c>
      <c r="I50" s="42">
        <v>77</v>
      </c>
      <c r="J50" s="44" t="s">
        <v>24</v>
      </c>
      <c r="K50" s="89">
        <v>79</v>
      </c>
      <c r="L50" s="43" t="s">
        <v>63</v>
      </c>
      <c r="M50" s="42">
        <v>85</v>
      </c>
      <c r="N50" s="43" t="s">
        <v>24</v>
      </c>
      <c r="O50" s="42">
        <v>90</v>
      </c>
      <c r="P50" s="44" t="s">
        <v>24</v>
      </c>
      <c r="Q50" s="90">
        <v>91</v>
      </c>
      <c r="R50" s="44" t="s">
        <v>63</v>
      </c>
      <c r="S50" s="39">
        <f t="shared" si="6"/>
        <v>79</v>
      </c>
      <c r="T50" s="39">
        <f t="shared" si="7"/>
        <v>91</v>
      </c>
      <c r="U50" s="91">
        <f t="shared" si="8"/>
        <v>170</v>
      </c>
      <c r="V50" s="46">
        <v>1</v>
      </c>
      <c r="W50" s="47">
        <f t="shared" si="9"/>
        <v>259.4843633884078</v>
      </c>
    </row>
    <row r="51" spans="1:23" ht="15">
      <c r="A51" s="36">
        <v>62</v>
      </c>
      <c r="B51" s="51" t="s">
        <v>64</v>
      </c>
      <c r="C51" s="88" t="s">
        <v>65</v>
      </c>
      <c r="D51" s="39" t="s">
        <v>36</v>
      </c>
      <c r="E51" s="40">
        <v>57.85</v>
      </c>
      <c r="F51" s="41">
        <f t="shared" si="5"/>
        <v>1.5809742413051702</v>
      </c>
      <c r="G51" s="49">
        <v>55</v>
      </c>
      <c r="H51" s="43" t="s">
        <v>24</v>
      </c>
      <c r="I51" s="42">
        <v>58</v>
      </c>
      <c r="J51" s="44" t="s">
        <v>24</v>
      </c>
      <c r="K51" s="42">
        <v>60</v>
      </c>
      <c r="L51" s="43" t="s">
        <v>25</v>
      </c>
      <c r="M51" s="42">
        <v>66</v>
      </c>
      <c r="N51" s="43" t="s">
        <v>24</v>
      </c>
      <c r="O51" s="42">
        <v>70</v>
      </c>
      <c r="P51" s="44" t="s">
        <v>25</v>
      </c>
      <c r="Q51" s="42">
        <v>71</v>
      </c>
      <c r="R51" s="44" t="s">
        <v>25</v>
      </c>
      <c r="S51" s="39">
        <f t="shared" si="6"/>
        <v>58</v>
      </c>
      <c r="T51" s="39">
        <f t="shared" si="7"/>
        <v>66</v>
      </c>
      <c r="U51" s="45">
        <f t="shared" si="8"/>
        <v>124</v>
      </c>
      <c r="V51" s="46">
        <v>4</v>
      </c>
      <c r="W51" s="47">
        <f t="shared" si="9"/>
        <v>196.0408059218411</v>
      </c>
    </row>
    <row r="52" spans="1:23" ht="15">
      <c r="A52" s="36">
        <v>33</v>
      </c>
      <c r="B52" s="37" t="s">
        <v>66</v>
      </c>
      <c r="C52" s="92">
        <v>39982</v>
      </c>
      <c r="D52" s="39" t="s">
        <v>67</v>
      </c>
      <c r="E52" s="40">
        <v>69.9</v>
      </c>
      <c r="F52" s="41">
        <f t="shared" si="5"/>
        <v>1.3851231678414924</v>
      </c>
      <c r="G52" s="49">
        <v>35</v>
      </c>
      <c r="H52" s="43" t="s">
        <v>24</v>
      </c>
      <c r="I52" s="42">
        <v>38</v>
      </c>
      <c r="J52" s="44" t="s">
        <v>24</v>
      </c>
      <c r="K52" s="42">
        <v>40</v>
      </c>
      <c r="L52" s="43" t="s">
        <v>25</v>
      </c>
      <c r="M52" s="42">
        <v>43</v>
      </c>
      <c r="N52" s="43" t="s">
        <v>25</v>
      </c>
      <c r="O52" s="42">
        <v>43</v>
      </c>
      <c r="P52" s="44" t="s">
        <v>24</v>
      </c>
      <c r="Q52" s="42">
        <v>47</v>
      </c>
      <c r="R52" s="44" t="s">
        <v>24</v>
      </c>
      <c r="S52" s="39">
        <f t="shared" si="6"/>
        <v>38</v>
      </c>
      <c r="T52" s="39">
        <f t="shared" si="7"/>
        <v>47</v>
      </c>
      <c r="U52" s="45">
        <f t="shared" si="8"/>
        <v>85</v>
      </c>
      <c r="V52" s="46">
        <v>6</v>
      </c>
      <c r="W52" s="47">
        <f t="shared" si="9"/>
        <v>117.73546926652685</v>
      </c>
    </row>
    <row r="53" spans="1:23" ht="15">
      <c r="A53" s="53">
        <v>55</v>
      </c>
      <c r="B53" s="93" t="s">
        <v>68</v>
      </c>
      <c r="C53" s="94">
        <v>39926</v>
      </c>
      <c r="D53" s="56" t="s">
        <v>69</v>
      </c>
      <c r="E53" s="57">
        <v>74.4</v>
      </c>
      <c r="F53" s="41">
        <f t="shared" si="5"/>
        <v>1.3325680338468107</v>
      </c>
      <c r="G53" s="58">
        <v>20</v>
      </c>
      <c r="H53" s="59" t="s">
        <v>24</v>
      </c>
      <c r="I53" s="60">
        <v>25</v>
      </c>
      <c r="J53" s="61" t="s">
        <v>24</v>
      </c>
      <c r="K53" s="60">
        <v>30</v>
      </c>
      <c r="L53" s="59" t="s">
        <v>24</v>
      </c>
      <c r="M53" s="60">
        <v>40</v>
      </c>
      <c r="N53" s="59" t="s">
        <v>24</v>
      </c>
      <c r="O53" s="60">
        <v>45</v>
      </c>
      <c r="P53" s="61" t="s">
        <v>24</v>
      </c>
      <c r="Q53" s="60">
        <v>47</v>
      </c>
      <c r="R53" s="61" t="s">
        <v>24</v>
      </c>
      <c r="S53" s="56">
        <f t="shared" si="6"/>
        <v>30</v>
      </c>
      <c r="T53" s="56">
        <f t="shared" si="7"/>
        <v>47</v>
      </c>
      <c r="U53" s="62">
        <f t="shared" si="8"/>
        <v>77</v>
      </c>
      <c r="V53" s="63">
        <v>7</v>
      </c>
      <c r="W53" s="64">
        <f t="shared" si="9"/>
        <v>102.60773860620442</v>
      </c>
    </row>
    <row r="54" spans="1:23" s="99" customFormat="1" ht="12.75">
      <c r="A54" s="73"/>
      <c r="B54" s="75"/>
      <c r="C54" s="95"/>
      <c r="D54" s="80"/>
      <c r="E54" s="96"/>
      <c r="F54" s="97"/>
      <c r="G54" s="73"/>
      <c r="H54" s="80"/>
      <c r="I54" s="73"/>
      <c r="J54" s="81"/>
      <c r="K54" s="73"/>
      <c r="L54" s="80"/>
      <c r="M54" s="73"/>
      <c r="N54" s="80"/>
      <c r="O54" s="73"/>
      <c r="P54" s="81"/>
      <c r="Q54" s="73"/>
      <c r="R54" s="81"/>
      <c r="S54" s="80"/>
      <c r="T54" s="80"/>
      <c r="U54" s="82"/>
      <c r="V54" s="83"/>
      <c r="W54" s="98"/>
    </row>
    <row r="55" spans="1:23" s="99" customFormat="1" ht="12.75">
      <c r="A55" s="73"/>
      <c r="B55" s="75"/>
      <c r="C55" s="95"/>
      <c r="D55" s="80"/>
      <c r="E55" s="96"/>
      <c r="F55" s="97"/>
      <c r="G55" s="73"/>
      <c r="H55" s="80"/>
      <c r="I55" s="73"/>
      <c r="J55" s="81"/>
      <c r="K55" s="73"/>
      <c r="L55" s="80"/>
      <c r="M55" s="73"/>
      <c r="N55" s="80"/>
      <c r="O55" s="73"/>
      <c r="P55" s="81"/>
      <c r="Q55" s="73"/>
      <c r="R55" s="81"/>
      <c r="S55" s="80"/>
      <c r="T55" s="80"/>
      <c r="U55" s="82"/>
      <c r="V55" s="83"/>
      <c r="W55" s="98"/>
    </row>
    <row r="56" spans="2:22" ht="12.75">
      <c r="B56" s="65" t="s">
        <v>42</v>
      </c>
      <c r="C56" s="66" t="s">
        <v>43</v>
      </c>
      <c r="D56" s="67"/>
      <c r="E56" s="68" t="s">
        <v>44</v>
      </c>
      <c r="F56" s="69"/>
      <c r="G56" s="66" t="s">
        <v>45</v>
      </c>
      <c r="H56" s="66"/>
      <c r="I56" s="66"/>
      <c r="J56" s="66"/>
      <c r="K56" s="70"/>
      <c r="L56" s="70"/>
      <c r="M56" s="21"/>
      <c r="N56" s="21"/>
      <c r="O56" s="65" t="s">
        <v>46</v>
      </c>
      <c r="P56" s="65"/>
      <c r="Q56" s="65"/>
      <c r="R56" s="65"/>
      <c r="S56" s="71" t="s">
        <v>47</v>
      </c>
      <c r="T56" s="72"/>
      <c r="V56" s="3"/>
    </row>
    <row r="57" spans="2:22" ht="12.75">
      <c r="B57" s="73"/>
      <c r="C57" s="66"/>
      <c r="D57" s="67"/>
      <c r="E57" s="17"/>
      <c r="F57" s="18"/>
      <c r="G57" s="66" t="s">
        <v>51</v>
      </c>
      <c r="H57" s="66"/>
      <c r="I57" s="66"/>
      <c r="J57" s="66"/>
      <c r="K57" s="70"/>
      <c r="L57" s="70"/>
      <c r="M57" s="21"/>
      <c r="N57" s="21"/>
      <c r="O57" s="15" t="s">
        <v>49</v>
      </c>
      <c r="P57" s="15"/>
      <c r="Q57" s="19"/>
      <c r="R57" s="19"/>
      <c r="S57" s="71" t="s">
        <v>70</v>
      </c>
      <c r="V57" s="3"/>
    </row>
    <row r="58" ht="12.75">
      <c r="G58" s="16" t="s">
        <v>48</v>
      </c>
    </row>
    <row r="59" spans="1:23" ht="12.75">
      <c r="A59" s="73"/>
      <c r="B59" s="73"/>
      <c r="C59" s="73"/>
      <c r="D59" s="80"/>
      <c r="E59" s="96"/>
      <c r="F59" s="97"/>
      <c r="G59" s="73"/>
      <c r="H59" s="73"/>
      <c r="I59" s="81"/>
      <c r="J59" s="81"/>
      <c r="K59" s="80"/>
      <c r="L59" s="80"/>
      <c r="M59" s="73"/>
      <c r="N59" s="73"/>
      <c r="O59" s="81"/>
      <c r="P59" s="81"/>
      <c r="Q59" s="81"/>
      <c r="R59" s="81"/>
      <c r="S59" s="80"/>
      <c r="T59" s="80"/>
      <c r="U59" s="80"/>
      <c r="V59" s="83"/>
      <c r="W59" s="98"/>
    </row>
    <row r="60" spans="1:23" ht="12.75">
      <c r="A60" s="73"/>
      <c r="B60" s="80" t="s">
        <v>71</v>
      </c>
      <c r="C60" s="73"/>
      <c r="D60" s="80"/>
      <c r="E60" s="96"/>
      <c r="F60" s="97"/>
      <c r="G60" s="73"/>
      <c r="H60" s="73"/>
      <c r="I60" s="81"/>
      <c r="J60" s="81"/>
      <c r="K60" s="80"/>
      <c r="L60" s="80"/>
      <c r="M60" s="73"/>
      <c r="N60" s="73"/>
      <c r="O60" s="81"/>
      <c r="P60" s="81"/>
      <c r="Q60" s="81"/>
      <c r="R60" s="81"/>
      <c r="S60" s="80"/>
      <c r="T60" s="80"/>
      <c r="U60" s="80"/>
      <c r="V60" s="83"/>
      <c r="W60" s="98"/>
    </row>
    <row r="61" spans="1:23" ht="12.75">
      <c r="A61" s="73"/>
      <c r="B61" s="80" t="s">
        <v>72</v>
      </c>
      <c r="C61" s="80" t="s">
        <v>73</v>
      </c>
      <c r="D61" s="80" t="s">
        <v>74</v>
      </c>
      <c r="E61" s="96" t="s">
        <v>75</v>
      </c>
      <c r="F61" s="97" t="s">
        <v>76</v>
      </c>
      <c r="G61" s="80" t="s">
        <v>77</v>
      </c>
      <c r="H61" s="73"/>
      <c r="I61" s="81" t="s">
        <v>78</v>
      </c>
      <c r="J61" s="81"/>
      <c r="K61" s="80" t="s">
        <v>79</v>
      </c>
      <c r="L61" s="80"/>
      <c r="M61" s="80" t="s">
        <v>80</v>
      </c>
      <c r="N61" s="73"/>
      <c r="O61" s="81"/>
      <c r="P61" s="81"/>
      <c r="Q61" s="81">
        <v>4</v>
      </c>
      <c r="R61" s="81"/>
      <c r="S61" s="80"/>
      <c r="T61" s="80"/>
      <c r="U61" s="80"/>
      <c r="V61" s="83"/>
      <c r="W61" s="98"/>
    </row>
    <row r="62" spans="1:23" ht="12.75">
      <c r="A62" s="73"/>
      <c r="B62" s="73"/>
      <c r="C62" s="73"/>
      <c r="D62" s="80"/>
      <c r="E62" s="96"/>
      <c r="F62" s="97"/>
      <c r="G62" s="73"/>
      <c r="H62" s="73"/>
      <c r="I62" s="81"/>
      <c r="J62" s="81"/>
      <c r="K62" s="80"/>
      <c r="L62" s="80"/>
      <c r="M62" s="73"/>
      <c r="N62" s="73"/>
      <c r="O62" s="81"/>
      <c r="P62" s="81"/>
      <c r="Q62" s="81"/>
      <c r="R62" s="81"/>
      <c r="S62" s="80"/>
      <c r="T62" s="80"/>
      <c r="U62" s="80"/>
      <c r="V62" s="83"/>
      <c r="W62" s="98"/>
    </row>
    <row r="63" spans="1:23" ht="12.75">
      <c r="A63" s="73"/>
      <c r="B63" s="73"/>
      <c r="C63" s="73"/>
      <c r="D63" s="80"/>
      <c r="E63" s="96"/>
      <c r="F63" s="97"/>
      <c r="G63" s="73"/>
      <c r="H63" s="73"/>
      <c r="I63" s="81"/>
      <c r="J63" s="81"/>
      <c r="K63" s="80"/>
      <c r="L63" s="80"/>
      <c r="M63" s="73"/>
      <c r="N63" s="73"/>
      <c r="O63" s="81"/>
      <c r="P63" s="81"/>
      <c r="Q63" s="81"/>
      <c r="R63" s="81"/>
      <c r="S63" s="80"/>
      <c r="T63" s="80"/>
      <c r="U63" s="80"/>
      <c r="V63" s="83"/>
      <c r="W63" s="98"/>
    </row>
    <row r="64" spans="1:23" ht="12.75">
      <c r="A64" s="73"/>
      <c r="B64" s="73"/>
      <c r="C64" s="73"/>
      <c r="D64" s="80"/>
      <c r="E64" s="96"/>
      <c r="F64" s="97"/>
      <c r="G64" s="73"/>
      <c r="H64" s="73"/>
      <c r="I64" s="81"/>
      <c r="J64" s="81"/>
      <c r="K64" s="80"/>
      <c r="L64" s="80"/>
      <c r="M64" s="73"/>
      <c r="N64" s="73"/>
      <c r="O64" s="81"/>
      <c r="P64" s="81"/>
      <c r="Q64" s="81"/>
      <c r="R64" s="81"/>
      <c r="S64" s="80"/>
      <c r="T64" s="80"/>
      <c r="U64" s="80"/>
      <c r="V64" s="83"/>
      <c r="W64" s="98"/>
    </row>
    <row r="65" spans="1:23" ht="12.75">
      <c r="A65" s="73"/>
      <c r="B65" s="73"/>
      <c r="C65" s="73"/>
      <c r="D65" s="80"/>
      <c r="E65" s="96"/>
      <c r="F65" s="97"/>
      <c r="G65" s="73"/>
      <c r="H65" s="73"/>
      <c r="I65" s="81"/>
      <c r="J65" s="81"/>
      <c r="K65" s="80"/>
      <c r="L65" s="80"/>
      <c r="M65" s="73"/>
      <c r="N65" s="73"/>
      <c r="O65" s="81"/>
      <c r="P65" s="81"/>
      <c r="Q65" s="81"/>
      <c r="R65" s="81"/>
      <c r="S65" s="80"/>
      <c r="T65" s="80"/>
      <c r="U65" s="80"/>
      <c r="V65" s="83"/>
      <c r="W65" s="98"/>
    </row>
    <row r="66" spans="1:23" ht="12.75">
      <c r="A66" s="73"/>
      <c r="B66" s="73"/>
      <c r="C66" s="73"/>
      <c r="D66" s="80"/>
      <c r="E66" s="96"/>
      <c r="F66" s="97"/>
      <c r="G66" s="73"/>
      <c r="H66" s="73"/>
      <c r="I66" s="81"/>
      <c r="J66" s="81"/>
      <c r="K66" s="80"/>
      <c r="L66" s="80"/>
      <c r="M66" s="73"/>
      <c r="N66" s="73"/>
      <c r="O66" s="81"/>
      <c r="P66" s="81"/>
      <c r="Q66" s="81"/>
      <c r="R66" s="81"/>
      <c r="S66" s="80"/>
      <c r="T66" s="80"/>
      <c r="U66" s="80"/>
      <c r="V66" s="83"/>
      <c r="W66" s="98"/>
    </row>
    <row r="67" spans="1:23" ht="12.75">
      <c r="A67" s="73"/>
      <c r="B67" s="73"/>
      <c r="C67" s="73"/>
      <c r="D67" s="80"/>
      <c r="E67" s="96"/>
      <c r="F67" s="97"/>
      <c r="G67" s="73"/>
      <c r="H67" s="73"/>
      <c r="I67" s="81"/>
      <c r="J67" s="81"/>
      <c r="K67" s="80"/>
      <c r="L67" s="80"/>
      <c r="M67" s="73"/>
      <c r="N67" s="73"/>
      <c r="O67" s="81"/>
      <c r="P67" s="81"/>
      <c r="Q67" s="81"/>
      <c r="R67" s="81"/>
      <c r="S67" s="80"/>
      <c r="T67" s="80"/>
      <c r="U67" s="80"/>
      <c r="V67" s="83"/>
      <c r="W67" s="98"/>
    </row>
    <row r="68" spans="1:23" ht="12.75">
      <c r="A68" s="73"/>
      <c r="B68" s="73"/>
      <c r="C68" s="73"/>
      <c r="D68" s="80"/>
      <c r="E68" s="96"/>
      <c r="F68" s="97"/>
      <c r="G68" s="73"/>
      <c r="H68" s="73"/>
      <c r="I68" s="81"/>
      <c r="J68" s="81"/>
      <c r="K68" s="80"/>
      <c r="L68" s="80"/>
      <c r="M68" s="73"/>
      <c r="N68" s="73"/>
      <c r="O68" s="81"/>
      <c r="P68" s="81"/>
      <c r="Q68" s="81"/>
      <c r="R68" s="81"/>
      <c r="S68" s="80"/>
      <c r="T68" s="80"/>
      <c r="U68" s="80"/>
      <c r="V68" s="83"/>
      <c r="W68" s="98"/>
    </row>
    <row r="69" spans="1:23" ht="12.75">
      <c r="A69" s="73"/>
      <c r="B69" s="73"/>
      <c r="C69" s="73"/>
      <c r="D69" s="80"/>
      <c r="E69" s="96"/>
      <c r="F69" s="97"/>
      <c r="G69" s="73"/>
      <c r="H69" s="73"/>
      <c r="I69" s="81"/>
      <c r="J69" s="81"/>
      <c r="K69" s="80"/>
      <c r="L69" s="80"/>
      <c r="M69" s="73"/>
      <c r="N69" s="73"/>
      <c r="O69" s="81"/>
      <c r="P69" s="81"/>
      <c r="Q69" s="81"/>
      <c r="R69" s="81"/>
      <c r="S69" s="80"/>
      <c r="T69" s="80"/>
      <c r="U69" s="80"/>
      <c r="V69" s="83"/>
      <c r="W69" s="98"/>
    </row>
    <row r="70" spans="1:23" ht="12.75">
      <c r="A70" s="73"/>
      <c r="B70" s="73"/>
      <c r="C70" s="73"/>
      <c r="D70" s="80"/>
      <c r="E70" s="96"/>
      <c r="F70" s="97"/>
      <c r="G70" s="73"/>
      <c r="H70" s="73"/>
      <c r="I70" s="81"/>
      <c r="J70" s="81"/>
      <c r="K70" s="80"/>
      <c r="L70" s="80"/>
      <c r="M70" s="73"/>
      <c r="N70" s="73"/>
      <c r="O70" s="81"/>
      <c r="P70" s="81"/>
      <c r="Q70" s="81"/>
      <c r="R70" s="81"/>
      <c r="S70" s="80"/>
      <c r="T70" s="80"/>
      <c r="U70" s="80"/>
      <c r="V70" s="83"/>
      <c r="W70" s="98"/>
    </row>
    <row r="71" spans="5:16" ht="12.75">
      <c r="E71" s="2"/>
      <c r="P71" s="3"/>
    </row>
    <row r="72" spans="1:18" ht="18">
      <c r="A72" s="4" t="s">
        <v>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s="9" customFormat="1" ht="15.75">
      <c r="A74" s="8" t="s">
        <v>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s="9" customFormat="1" ht="15.75">
      <c r="A75" s="8"/>
      <c r="B75" s="8"/>
      <c r="C75" s="8"/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s="14" customFormat="1" ht="15">
      <c r="A76" s="11"/>
      <c r="B76" s="11" t="s">
        <v>81</v>
      </c>
      <c r="C76" s="11"/>
      <c r="D76" s="11"/>
      <c r="E76" s="11"/>
      <c r="F76" s="12" t="s">
        <v>82</v>
      </c>
      <c r="G76" s="11" t="s">
        <v>83</v>
      </c>
      <c r="H76" s="11"/>
      <c r="I76" s="11"/>
      <c r="J76" s="11"/>
      <c r="K76" s="11"/>
      <c r="L76" s="11" t="s">
        <v>84</v>
      </c>
      <c r="M76" s="11"/>
      <c r="N76" s="11"/>
      <c r="O76" s="11"/>
      <c r="P76" s="11"/>
      <c r="Q76" s="11"/>
      <c r="R76" s="11"/>
    </row>
    <row r="77" spans="1:16" ht="13.5">
      <c r="A77" s="15"/>
      <c r="B77" s="3"/>
      <c r="D77" s="16"/>
      <c r="E77" s="17"/>
      <c r="F77" s="18"/>
      <c r="G77" s="19"/>
      <c r="H77" s="20"/>
      <c r="J77" s="21"/>
      <c r="K77" s="21"/>
      <c r="P77" s="3"/>
    </row>
    <row r="78" spans="1:23" ht="12.75">
      <c r="A78" s="100" t="s">
        <v>85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:23" ht="15">
      <c r="A79" s="36">
        <v>25</v>
      </c>
      <c r="B79" s="51" t="s">
        <v>86</v>
      </c>
      <c r="C79" s="38">
        <v>40442</v>
      </c>
      <c r="D79" s="39" t="s">
        <v>57</v>
      </c>
      <c r="E79" s="40">
        <v>37.1</v>
      </c>
      <c r="F79" s="41">
        <f aca="true" t="shared" si="10" ref="F79:F85">POWER(10,(0.722762521*(LOG10(E79/193.609)*LOG10(E79/193.609))))</f>
        <v>2.3557880588247633</v>
      </c>
      <c r="G79" s="49">
        <v>38</v>
      </c>
      <c r="H79" s="43" t="s">
        <v>24</v>
      </c>
      <c r="I79" s="42">
        <v>40</v>
      </c>
      <c r="J79" s="44" t="s">
        <v>25</v>
      </c>
      <c r="K79" s="42">
        <v>40</v>
      </c>
      <c r="L79" s="43" t="s">
        <v>24</v>
      </c>
      <c r="M79" s="42">
        <v>48</v>
      </c>
      <c r="N79" s="43" t="s">
        <v>24</v>
      </c>
      <c r="O79" s="42">
        <v>51</v>
      </c>
      <c r="P79" s="44" t="s">
        <v>25</v>
      </c>
      <c r="Q79" s="42">
        <v>51</v>
      </c>
      <c r="R79" s="44" t="s">
        <v>24</v>
      </c>
      <c r="S79" s="39">
        <f aca="true" t="shared" si="11" ref="S79:S85">MAX(IF(H79="x",0,G79),IF(J79="x",0,I79),IF(L79="x",0,K79))</f>
        <v>40</v>
      </c>
      <c r="T79" s="39">
        <f aca="true" t="shared" si="12" ref="T79:T85">MAX(IF(N79="x",0,M79),IF(P79="x",0,O79),IF(R79="x",0,Q79))</f>
        <v>51</v>
      </c>
      <c r="U79" s="45">
        <f aca="true" t="shared" si="13" ref="U79:U85">S79+T79</f>
        <v>91</v>
      </c>
      <c r="V79" s="101">
        <v>1</v>
      </c>
      <c r="W79" s="47">
        <f aca="true" t="shared" si="14" ref="W79:W85">U79*F79</f>
        <v>214.37671335305345</v>
      </c>
    </row>
    <row r="80" spans="1:23" ht="15">
      <c r="A80" s="36">
        <v>47</v>
      </c>
      <c r="B80" s="37" t="s">
        <v>87</v>
      </c>
      <c r="C80" s="48">
        <v>40768</v>
      </c>
      <c r="D80" s="39" t="s">
        <v>40</v>
      </c>
      <c r="E80" s="40">
        <v>47.55</v>
      </c>
      <c r="F80" s="41">
        <f t="shared" si="10"/>
        <v>1.8566993716883582</v>
      </c>
      <c r="G80" s="49">
        <v>42</v>
      </c>
      <c r="H80" s="43" t="s">
        <v>25</v>
      </c>
      <c r="I80" s="42">
        <v>42</v>
      </c>
      <c r="J80" s="44" t="s">
        <v>24</v>
      </c>
      <c r="K80" s="42">
        <v>45</v>
      </c>
      <c r="L80" s="43" t="s">
        <v>25</v>
      </c>
      <c r="M80" s="42">
        <v>52</v>
      </c>
      <c r="N80" s="43" t="s">
        <v>24</v>
      </c>
      <c r="O80" s="42">
        <v>55</v>
      </c>
      <c r="P80" s="44" t="s">
        <v>24</v>
      </c>
      <c r="Q80" s="42">
        <v>58</v>
      </c>
      <c r="R80" s="44" t="s">
        <v>25</v>
      </c>
      <c r="S80" s="39">
        <f t="shared" si="11"/>
        <v>42</v>
      </c>
      <c r="T80" s="39">
        <f t="shared" si="12"/>
        <v>55</v>
      </c>
      <c r="U80" s="45">
        <f t="shared" si="13"/>
        <v>97</v>
      </c>
      <c r="V80" s="50">
        <v>3</v>
      </c>
      <c r="W80" s="47">
        <f t="shared" si="14"/>
        <v>180.09983905377075</v>
      </c>
    </row>
    <row r="81" spans="1:23" ht="15">
      <c r="A81" s="36">
        <v>34</v>
      </c>
      <c r="B81" s="51" t="s">
        <v>88</v>
      </c>
      <c r="C81" s="38">
        <v>40271</v>
      </c>
      <c r="D81" s="39" t="s">
        <v>67</v>
      </c>
      <c r="E81" s="40">
        <v>88.2</v>
      </c>
      <c r="F81" s="41">
        <f t="shared" si="10"/>
        <v>1.2141404957320059</v>
      </c>
      <c r="G81" s="49">
        <v>40</v>
      </c>
      <c r="H81" s="43" t="s">
        <v>24</v>
      </c>
      <c r="I81" s="42">
        <v>45</v>
      </c>
      <c r="J81" s="44" t="s">
        <v>24</v>
      </c>
      <c r="K81" s="42">
        <v>48</v>
      </c>
      <c r="L81" s="43" t="s">
        <v>24</v>
      </c>
      <c r="M81" s="42">
        <v>51</v>
      </c>
      <c r="N81" s="43" t="s">
        <v>24</v>
      </c>
      <c r="O81" s="42">
        <v>56</v>
      </c>
      <c r="P81" s="44" t="s">
        <v>24</v>
      </c>
      <c r="Q81" s="42">
        <v>60</v>
      </c>
      <c r="R81" s="44" t="s">
        <v>24</v>
      </c>
      <c r="S81" s="39">
        <f t="shared" si="11"/>
        <v>48</v>
      </c>
      <c r="T81" s="39">
        <f t="shared" si="12"/>
        <v>60</v>
      </c>
      <c r="U81" s="45">
        <f t="shared" si="13"/>
        <v>108</v>
      </c>
      <c r="V81" s="46">
        <v>5</v>
      </c>
      <c r="W81" s="47">
        <f t="shared" si="14"/>
        <v>131.12717353905663</v>
      </c>
    </row>
    <row r="82" spans="1:23" ht="15">
      <c r="A82" s="36">
        <v>15</v>
      </c>
      <c r="B82" s="51" t="s">
        <v>89</v>
      </c>
      <c r="C82" s="38">
        <v>40572</v>
      </c>
      <c r="D82" s="39" t="s">
        <v>67</v>
      </c>
      <c r="E82" s="40">
        <v>74.85</v>
      </c>
      <c r="F82" s="41">
        <f t="shared" si="10"/>
        <v>1.3277673108311203</v>
      </c>
      <c r="G82" s="49">
        <v>32</v>
      </c>
      <c r="H82" s="43" t="s">
        <v>25</v>
      </c>
      <c r="I82" s="42">
        <v>32</v>
      </c>
      <c r="J82" s="44" t="s">
        <v>24</v>
      </c>
      <c r="K82" s="42">
        <v>35</v>
      </c>
      <c r="L82" s="43" t="s">
        <v>24</v>
      </c>
      <c r="M82" s="42">
        <v>41</v>
      </c>
      <c r="N82" s="43" t="s">
        <v>24</v>
      </c>
      <c r="O82" s="42">
        <v>43</v>
      </c>
      <c r="P82" s="44" t="s">
        <v>24</v>
      </c>
      <c r="Q82" s="42">
        <v>45</v>
      </c>
      <c r="R82" s="44" t="s">
        <v>24</v>
      </c>
      <c r="S82" s="39">
        <f t="shared" si="11"/>
        <v>35</v>
      </c>
      <c r="T82" s="39">
        <f t="shared" si="12"/>
        <v>45</v>
      </c>
      <c r="U82" s="45">
        <f t="shared" si="13"/>
        <v>80</v>
      </c>
      <c r="V82" s="46">
        <v>7</v>
      </c>
      <c r="W82" s="47">
        <f t="shared" si="14"/>
        <v>106.22138486648963</v>
      </c>
    </row>
    <row r="83" spans="1:23" ht="15">
      <c r="A83" s="36">
        <v>38</v>
      </c>
      <c r="B83" s="51" t="s">
        <v>90</v>
      </c>
      <c r="C83" s="38">
        <v>40441</v>
      </c>
      <c r="D83" s="39" t="s">
        <v>91</v>
      </c>
      <c r="E83" s="40">
        <v>37.7</v>
      </c>
      <c r="F83" s="41">
        <f t="shared" si="10"/>
        <v>2.3170980016107943</v>
      </c>
      <c r="G83" s="49">
        <v>20</v>
      </c>
      <c r="H83" s="43" t="s">
        <v>24</v>
      </c>
      <c r="I83" s="42">
        <v>22</v>
      </c>
      <c r="J83" s="44" t="s">
        <v>25</v>
      </c>
      <c r="K83" s="42">
        <v>22</v>
      </c>
      <c r="L83" s="43" t="s">
        <v>24</v>
      </c>
      <c r="M83" s="42">
        <v>28</v>
      </c>
      <c r="N83" s="43" t="s">
        <v>24</v>
      </c>
      <c r="O83" s="42">
        <v>31</v>
      </c>
      <c r="P83" s="44" t="s">
        <v>25</v>
      </c>
      <c r="Q83" s="42">
        <v>31</v>
      </c>
      <c r="R83" s="44" t="s">
        <v>24</v>
      </c>
      <c r="S83" s="39">
        <f t="shared" si="11"/>
        <v>22</v>
      </c>
      <c r="T83" s="39">
        <f t="shared" si="12"/>
        <v>31</v>
      </c>
      <c r="U83" s="45">
        <f t="shared" si="13"/>
        <v>53</v>
      </c>
      <c r="V83" s="46">
        <v>6</v>
      </c>
      <c r="W83" s="47">
        <f t="shared" si="14"/>
        <v>122.8061940853721</v>
      </c>
    </row>
    <row r="84" spans="1:23" ht="15">
      <c r="A84" s="36">
        <v>28</v>
      </c>
      <c r="B84" s="51" t="s">
        <v>92</v>
      </c>
      <c r="C84" s="48">
        <v>40238</v>
      </c>
      <c r="D84" s="39" t="s">
        <v>93</v>
      </c>
      <c r="E84" s="40">
        <v>89.15</v>
      </c>
      <c r="F84" s="41">
        <f t="shared" si="10"/>
        <v>1.2077806273256906</v>
      </c>
      <c r="G84" s="49">
        <v>55</v>
      </c>
      <c r="H84" s="43" t="s">
        <v>24</v>
      </c>
      <c r="I84" s="42">
        <v>58</v>
      </c>
      <c r="J84" s="44" t="s">
        <v>24</v>
      </c>
      <c r="K84" s="42">
        <v>60</v>
      </c>
      <c r="L84" s="43" t="s">
        <v>25</v>
      </c>
      <c r="M84" s="42">
        <v>70</v>
      </c>
      <c r="N84" s="43" t="s">
        <v>24</v>
      </c>
      <c r="O84" s="42">
        <v>72</v>
      </c>
      <c r="P84" s="44" t="s">
        <v>24</v>
      </c>
      <c r="Q84" s="42">
        <v>75</v>
      </c>
      <c r="R84" s="44" t="s">
        <v>24</v>
      </c>
      <c r="S84" s="39">
        <f t="shared" si="11"/>
        <v>58</v>
      </c>
      <c r="T84" s="39">
        <f t="shared" si="12"/>
        <v>75</v>
      </c>
      <c r="U84" s="45">
        <f t="shared" si="13"/>
        <v>133</v>
      </c>
      <c r="V84" s="46">
        <v>4</v>
      </c>
      <c r="W84" s="47">
        <f t="shared" si="14"/>
        <v>160.63482343431684</v>
      </c>
    </row>
    <row r="85" spans="1:23" ht="15">
      <c r="A85" s="102">
        <v>58</v>
      </c>
      <c r="B85" s="103" t="s">
        <v>94</v>
      </c>
      <c r="C85" s="104" t="s">
        <v>95</v>
      </c>
      <c r="D85" s="105" t="s">
        <v>33</v>
      </c>
      <c r="E85" s="106">
        <v>45.9</v>
      </c>
      <c r="F85" s="41">
        <f t="shared" si="10"/>
        <v>1.9161569527172937</v>
      </c>
      <c r="G85" s="107">
        <v>45</v>
      </c>
      <c r="H85" s="108" t="s">
        <v>25</v>
      </c>
      <c r="I85" s="107">
        <v>45</v>
      </c>
      <c r="J85" s="109" t="s">
        <v>24</v>
      </c>
      <c r="K85" s="107">
        <v>48</v>
      </c>
      <c r="L85" s="108" t="s">
        <v>24</v>
      </c>
      <c r="M85" s="107">
        <v>57</v>
      </c>
      <c r="N85" s="108" t="s">
        <v>24</v>
      </c>
      <c r="O85" s="107">
        <v>60</v>
      </c>
      <c r="P85" s="109" t="s">
        <v>24</v>
      </c>
      <c r="Q85" s="107">
        <v>64</v>
      </c>
      <c r="R85" s="109" t="s">
        <v>25</v>
      </c>
      <c r="S85" s="105">
        <f t="shared" si="11"/>
        <v>48</v>
      </c>
      <c r="T85" s="105">
        <f t="shared" si="12"/>
        <v>60</v>
      </c>
      <c r="U85" s="110">
        <f t="shared" si="13"/>
        <v>108</v>
      </c>
      <c r="V85" s="111">
        <v>2</v>
      </c>
      <c r="W85" s="112">
        <f t="shared" si="14"/>
        <v>206.9449508934677</v>
      </c>
    </row>
    <row r="86" spans="1:23" ht="12.75">
      <c r="A86" s="113" t="s">
        <v>96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ht="15">
      <c r="A87" s="36">
        <v>5</v>
      </c>
      <c r="B87" s="51" t="s">
        <v>97</v>
      </c>
      <c r="C87" s="88">
        <v>41063</v>
      </c>
      <c r="D87" s="39" t="s">
        <v>57</v>
      </c>
      <c r="E87" s="40">
        <v>47.9</v>
      </c>
      <c r="F87" s="41">
        <f aca="true" t="shared" si="15" ref="F87:F89">POWER(10,(0.787004341*(LOG10(E87/153.757)*LOG10(E87/153.757))))</f>
        <v>1.5918398506563678</v>
      </c>
      <c r="G87" s="49">
        <v>32</v>
      </c>
      <c r="H87" s="43" t="s">
        <v>25</v>
      </c>
      <c r="I87" s="42">
        <v>32</v>
      </c>
      <c r="J87" s="44" t="s">
        <v>24</v>
      </c>
      <c r="K87" s="42">
        <v>35</v>
      </c>
      <c r="L87" s="43" t="s">
        <v>24</v>
      </c>
      <c r="M87" s="42">
        <v>40</v>
      </c>
      <c r="N87" s="43" t="s">
        <v>24</v>
      </c>
      <c r="O87" s="42">
        <v>42</v>
      </c>
      <c r="P87" s="44" t="s">
        <v>25</v>
      </c>
      <c r="Q87" s="42">
        <v>43</v>
      </c>
      <c r="R87" s="44" t="s">
        <v>25</v>
      </c>
      <c r="S87" s="39">
        <f aca="true" t="shared" si="16" ref="S87:S89">MAX(IF(H87="x",0,G87),IF(J87="x",0,I87),IF(L87="x",0,K87))</f>
        <v>35</v>
      </c>
      <c r="T87" s="39">
        <f aca="true" t="shared" si="17" ref="T87:T89">MAX(IF(N87="x",0,M87),IF(P87="x",0,O87),IF(R87="x",0,Q87))</f>
        <v>40</v>
      </c>
      <c r="U87" s="45">
        <f aca="true" t="shared" si="18" ref="U87:U89">S87+T87</f>
        <v>75</v>
      </c>
      <c r="V87" s="50">
        <v>3</v>
      </c>
      <c r="W87" s="47">
        <f aca="true" t="shared" si="19" ref="W87:W89">U87*F87</f>
        <v>119.38798879922759</v>
      </c>
    </row>
    <row r="88" spans="1:23" ht="15">
      <c r="A88" s="36">
        <v>39</v>
      </c>
      <c r="B88" s="51" t="s">
        <v>98</v>
      </c>
      <c r="C88" s="92" t="s">
        <v>32</v>
      </c>
      <c r="D88" s="39" t="s">
        <v>36</v>
      </c>
      <c r="E88" s="40">
        <v>42.45</v>
      </c>
      <c r="F88" s="41">
        <f t="shared" si="15"/>
        <v>1.7615146051003718</v>
      </c>
      <c r="G88" s="49">
        <v>25</v>
      </c>
      <c r="H88" s="43" t="s">
        <v>24</v>
      </c>
      <c r="I88" s="42">
        <v>28</v>
      </c>
      <c r="J88" s="44" t="s">
        <v>24</v>
      </c>
      <c r="K88" s="42">
        <v>30</v>
      </c>
      <c r="L88" s="43" t="s">
        <v>24</v>
      </c>
      <c r="M88" s="42">
        <v>38</v>
      </c>
      <c r="N88" s="43" t="s">
        <v>24</v>
      </c>
      <c r="O88" s="42">
        <v>40</v>
      </c>
      <c r="P88" s="44" t="s">
        <v>24</v>
      </c>
      <c r="Q88" s="42">
        <v>42</v>
      </c>
      <c r="R88" s="44" t="s">
        <v>25</v>
      </c>
      <c r="S88" s="39">
        <f t="shared" si="16"/>
        <v>30</v>
      </c>
      <c r="T88" s="39">
        <f t="shared" si="17"/>
        <v>40</v>
      </c>
      <c r="U88" s="45">
        <f t="shared" si="18"/>
        <v>70</v>
      </c>
      <c r="V88" s="101">
        <v>1</v>
      </c>
      <c r="W88" s="47">
        <f t="shared" si="19"/>
        <v>123.30602235702602</v>
      </c>
    </row>
    <row r="89" spans="1:23" ht="15">
      <c r="A89" s="53">
        <v>64</v>
      </c>
      <c r="B89" s="54" t="s">
        <v>99</v>
      </c>
      <c r="C89" s="114" t="s">
        <v>32</v>
      </c>
      <c r="D89" s="115" t="s">
        <v>33</v>
      </c>
      <c r="E89" s="57">
        <v>30.6</v>
      </c>
      <c r="F89" s="41">
        <f t="shared" si="15"/>
        <v>2.4370247012791837</v>
      </c>
      <c r="G89" s="58">
        <v>20</v>
      </c>
      <c r="H89" s="59" t="s">
        <v>24</v>
      </c>
      <c r="I89" s="60">
        <v>22</v>
      </c>
      <c r="J89" s="61" t="s">
        <v>24</v>
      </c>
      <c r="K89" s="60">
        <v>24</v>
      </c>
      <c r="L89" s="59" t="s">
        <v>25</v>
      </c>
      <c r="M89" s="60">
        <v>26</v>
      </c>
      <c r="N89" s="59" t="s">
        <v>24</v>
      </c>
      <c r="O89" s="60">
        <v>28</v>
      </c>
      <c r="P89" s="61" t="s">
        <v>24</v>
      </c>
      <c r="Q89" s="60">
        <v>30</v>
      </c>
      <c r="R89" s="61" t="s">
        <v>25</v>
      </c>
      <c r="S89" s="56">
        <f t="shared" si="16"/>
        <v>22</v>
      </c>
      <c r="T89" s="56">
        <f t="shared" si="17"/>
        <v>28</v>
      </c>
      <c r="U89" s="62">
        <f t="shared" si="18"/>
        <v>50</v>
      </c>
      <c r="V89" s="116">
        <v>2</v>
      </c>
      <c r="W89" s="64">
        <f t="shared" si="19"/>
        <v>121.85123506395918</v>
      </c>
    </row>
    <row r="92" spans="2:22" ht="12.75">
      <c r="B92" s="65" t="s">
        <v>42</v>
      </c>
      <c r="C92" s="66" t="s">
        <v>43</v>
      </c>
      <c r="D92" s="67"/>
      <c r="E92" s="68" t="s">
        <v>44</v>
      </c>
      <c r="F92" s="69"/>
      <c r="G92" s="66" t="s">
        <v>45</v>
      </c>
      <c r="H92" s="66"/>
      <c r="I92" s="66"/>
      <c r="J92" s="66"/>
      <c r="K92" s="70"/>
      <c r="L92" s="70"/>
      <c r="M92" s="21"/>
      <c r="N92" s="21"/>
      <c r="O92" s="65" t="s">
        <v>46</v>
      </c>
      <c r="P92" s="65"/>
      <c r="Q92" s="65"/>
      <c r="R92" s="65"/>
      <c r="S92" s="71" t="s">
        <v>100</v>
      </c>
      <c r="T92" s="72"/>
      <c r="V92" s="3"/>
    </row>
    <row r="93" spans="2:22" ht="12.75">
      <c r="B93" s="73"/>
      <c r="C93" s="66"/>
      <c r="D93" s="67"/>
      <c r="E93" s="17"/>
      <c r="F93" s="18"/>
      <c r="G93" s="66" t="s">
        <v>51</v>
      </c>
      <c r="H93" s="66"/>
      <c r="I93" s="66"/>
      <c r="J93" s="66"/>
      <c r="K93" s="70"/>
      <c r="L93" s="70"/>
      <c r="M93" s="21"/>
      <c r="N93" s="21"/>
      <c r="O93" s="15" t="s">
        <v>49</v>
      </c>
      <c r="P93" s="15"/>
      <c r="Q93" s="19"/>
      <c r="R93" s="19"/>
      <c r="S93" s="71" t="s">
        <v>50</v>
      </c>
      <c r="V93" s="3"/>
    </row>
    <row r="94" ht="12.75">
      <c r="G94" s="16" t="s">
        <v>48</v>
      </c>
    </row>
    <row r="95" spans="1:23" ht="12.75">
      <c r="A95" s="74"/>
      <c r="B95" s="75"/>
      <c r="C95" s="76"/>
      <c r="D95" s="77"/>
      <c r="E95" s="78"/>
      <c r="F95" s="79"/>
      <c r="G95" s="73"/>
      <c r="H95" s="80"/>
      <c r="I95" s="73"/>
      <c r="J95" s="81"/>
      <c r="K95" s="73"/>
      <c r="L95" s="80"/>
      <c r="M95" s="73"/>
      <c r="N95" s="80"/>
      <c r="O95" s="73"/>
      <c r="P95" s="81"/>
      <c r="Q95" s="73"/>
      <c r="R95" s="81"/>
      <c r="S95" s="77"/>
      <c r="T95" s="77"/>
      <c r="U95" s="82"/>
      <c r="V95" s="83"/>
      <c r="W95" s="84"/>
    </row>
    <row r="96" spans="1:23" ht="12.75">
      <c r="A96" s="74"/>
      <c r="B96" s="75"/>
      <c r="C96" s="76"/>
      <c r="D96" s="77"/>
      <c r="E96" s="78"/>
      <c r="F96" s="79"/>
      <c r="G96" s="73"/>
      <c r="H96" s="80"/>
      <c r="I96" s="73"/>
      <c r="J96" s="81"/>
      <c r="K96" s="73"/>
      <c r="L96" s="80"/>
      <c r="M96" s="73"/>
      <c r="N96" s="80"/>
      <c r="O96" s="73"/>
      <c r="P96" s="81"/>
      <c r="Q96" s="73"/>
      <c r="R96" s="81"/>
      <c r="S96" s="77"/>
      <c r="T96" s="77"/>
      <c r="U96" s="82"/>
      <c r="V96" s="83"/>
      <c r="W96" s="84"/>
    </row>
    <row r="97" spans="1:23" ht="12.75">
      <c r="A97" s="74"/>
      <c r="B97" s="75"/>
      <c r="C97" s="76"/>
      <c r="D97" s="77"/>
      <c r="E97" s="78"/>
      <c r="F97" s="79"/>
      <c r="G97" s="73"/>
      <c r="H97" s="80"/>
      <c r="I97" s="73"/>
      <c r="J97" s="81"/>
      <c r="K97" s="73"/>
      <c r="L97" s="80"/>
      <c r="M97" s="73"/>
      <c r="N97" s="80"/>
      <c r="O97" s="73"/>
      <c r="P97" s="81"/>
      <c r="Q97" s="73"/>
      <c r="R97" s="81"/>
      <c r="S97" s="77"/>
      <c r="T97" s="77"/>
      <c r="U97" s="82"/>
      <c r="V97" s="83"/>
      <c r="W97" s="84"/>
    </row>
    <row r="98" spans="1:23" ht="12.75">
      <c r="A98" s="74"/>
      <c r="B98" s="75"/>
      <c r="C98" s="76"/>
      <c r="D98" s="77"/>
      <c r="E98" s="78"/>
      <c r="F98" s="79"/>
      <c r="G98" s="73"/>
      <c r="H98" s="80"/>
      <c r="I98" s="73"/>
      <c r="J98" s="81"/>
      <c r="K98" s="73"/>
      <c r="L98" s="80"/>
      <c r="M98" s="73"/>
      <c r="N98" s="80"/>
      <c r="O98" s="73"/>
      <c r="P98" s="81"/>
      <c r="Q98" s="73"/>
      <c r="R98" s="81"/>
      <c r="S98" s="77"/>
      <c r="T98" s="77"/>
      <c r="U98" s="82"/>
      <c r="V98" s="83"/>
      <c r="W98" s="84"/>
    </row>
    <row r="99" spans="1:23" ht="12.75">
      <c r="A99" s="74"/>
      <c r="B99" s="75"/>
      <c r="C99" s="76"/>
      <c r="D99" s="77"/>
      <c r="E99" s="78"/>
      <c r="F99" s="79"/>
      <c r="G99" s="73"/>
      <c r="H99" s="80"/>
      <c r="I99" s="73"/>
      <c r="J99" s="81"/>
      <c r="K99" s="73"/>
      <c r="L99" s="80"/>
      <c r="M99" s="73"/>
      <c r="N99" s="80"/>
      <c r="O99" s="73"/>
      <c r="P99" s="81"/>
      <c r="Q99" s="73"/>
      <c r="R99" s="81"/>
      <c r="S99" s="77"/>
      <c r="T99" s="77"/>
      <c r="U99" s="82"/>
      <c r="V99" s="83"/>
      <c r="W99" s="84"/>
    </row>
    <row r="100" spans="1:23" ht="12.75">
      <c r="A100" s="74"/>
      <c r="B100" s="75"/>
      <c r="C100" s="76"/>
      <c r="D100" s="77"/>
      <c r="E100" s="78"/>
      <c r="F100" s="79"/>
      <c r="G100" s="73"/>
      <c r="H100" s="80"/>
      <c r="I100" s="73"/>
      <c r="J100" s="81"/>
      <c r="K100" s="73"/>
      <c r="L100" s="80"/>
      <c r="M100" s="73"/>
      <c r="N100" s="80"/>
      <c r="O100" s="73"/>
      <c r="P100" s="81"/>
      <c r="Q100" s="73"/>
      <c r="R100" s="81"/>
      <c r="S100" s="77"/>
      <c r="T100" s="77"/>
      <c r="U100" s="82"/>
      <c r="V100" s="83"/>
      <c r="W100" s="84"/>
    </row>
    <row r="101" spans="1:23" ht="12.75">
      <c r="A101" s="74"/>
      <c r="B101" s="75"/>
      <c r="C101" s="76"/>
      <c r="D101" s="77"/>
      <c r="E101" s="78"/>
      <c r="F101" s="79"/>
      <c r="G101" s="73"/>
      <c r="H101" s="80"/>
      <c r="I101" s="73"/>
      <c r="J101" s="81"/>
      <c r="K101" s="73"/>
      <c r="L101" s="80"/>
      <c r="M101" s="73"/>
      <c r="N101" s="80"/>
      <c r="O101" s="73"/>
      <c r="P101" s="81"/>
      <c r="Q101" s="73"/>
      <c r="R101" s="81"/>
      <c r="S101" s="77"/>
      <c r="T101" s="77"/>
      <c r="U101" s="82"/>
      <c r="V101" s="83"/>
      <c r="W101" s="84"/>
    </row>
    <row r="102" spans="1:23" ht="12.75">
      <c r="A102" s="74"/>
      <c r="B102" s="75"/>
      <c r="C102" s="76"/>
      <c r="D102" s="77"/>
      <c r="E102" s="78"/>
      <c r="F102" s="79"/>
      <c r="G102" s="73"/>
      <c r="H102" s="80"/>
      <c r="I102" s="73"/>
      <c r="J102" s="81"/>
      <c r="K102" s="73"/>
      <c r="L102" s="80"/>
      <c r="M102" s="73"/>
      <c r="N102" s="80"/>
      <c r="O102" s="73"/>
      <c r="P102" s="81"/>
      <c r="Q102" s="73"/>
      <c r="R102" s="81"/>
      <c r="S102" s="77"/>
      <c r="T102" s="77"/>
      <c r="U102" s="82"/>
      <c r="V102" s="83"/>
      <c r="W102" s="84"/>
    </row>
    <row r="103" spans="1:23" ht="12.75">
      <c r="A103" s="74"/>
      <c r="B103" s="75"/>
      <c r="C103" s="76"/>
      <c r="D103" s="77"/>
      <c r="E103" s="78"/>
      <c r="F103" s="79"/>
      <c r="G103" s="73"/>
      <c r="H103" s="80"/>
      <c r="I103" s="73"/>
      <c r="J103" s="81"/>
      <c r="K103" s="73"/>
      <c r="L103" s="80"/>
      <c r="M103" s="73"/>
      <c r="N103" s="80"/>
      <c r="O103" s="73"/>
      <c r="P103" s="81"/>
      <c r="Q103" s="73"/>
      <c r="R103" s="81"/>
      <c r="S103" s="77"/>
      <c r="T103" s="77"/>
      <c r="U103" s="82"/>
      <c r="V103" s="83"/>
      <c r="W103" s="84"/>
    </row>
    <row r="104" spans="1:23" ht="12.75">
      <c r="A104" s="74"/>
      <c r="B104" s="75"/>
      <c r="C104" s="76"/>
      <c r="D104" s="77"/>
      <c r="E104" s="78"/>
      <c r="F104" s="79"/>
      <c r="G104" s="73"/>
      <c r="H104" s="80"/>
      <c r="I104" s="73"/>
      <c r="J104" s="81"/>
      <c r="K104" s="73"/>
      <c r="L104" s="80"/>
      <c r="M104" s="73"/>
      <c r="N104" s="80"/>
      <c r="O104" s="73"/>
      <c r="P104" s="81"/>
      <c r="Q104" s="73"/>
      <c r="R104" s="81"/>
      <c r="S104" s="77"/>
      <c r="T104" s="77"/>
      <c r="U104" s="82"/>
      <c r="V104" s="83"/>
      <c r="W104" s="84"/>
    </row>
    <row r="105" spans="1:23" ht="12.75">
      <c r="A105" s="74"/>
      <c r="B105" s="75"/>
      <c r="C105" s="76"/>
      <c r="D105" s="77"/>
      <c r="E105" s="78"/>
      <c r="F105" s="79"/>
      <c r="G105" s="73"/>
      <c r="H105" s="80"/>
      <c r="I105" s="73"/>
      <c r="J105" s="81"/>
      <c r="K105" s="73"/>
      <c r="L105" s="80"/>
      <c r="M105" s="73"/>
      <c r="N105" s="80"/>
      <c r="O105" s="73"/>
      <c r="P105" s="81"/>
      <c r="Q105" s="73"/>
      <c r="R105" s="81"/>
      <c r="S105" s="77"/>
      <c r="T105" s="77"/>
      <c r="U105" s="82"/>
      <c r="V105" s="83"/>
      <c r="W105" s="84"/>
    </row>
    <row r="106" spans="1:18" ht="18">
      <c r="A106" s="4" t="s">
        <v>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</row>
    <row r="108" spans="1:18" s="9" customFormat="1" ht="15.75">
      <c r="A108" s="8" t="s">
        <v>1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s="9" customFormat="1" ht="15.75">
      <c r="A109" s="8"/>
      <c r="B109" s="8"/>
      <c r="C109" s="8"/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s="14" customFormat="1" ht="15">
      <c r="A110" s="11"/>
      <c r="B110" s="11" t="s">
        <v>101</v>
      </c>
      <c r="C110" s="11"/>
      <c r="D110" s="11"/>
      <c r="E110" s="11"/>
      <c r="F110" s="12"/>
      <c r="G110" s="11" t="s">
        <v>102</v>
      </c>
      <c r="H110" s="11"/>
      <c r="I110" s="11"/>
      <c r="J110" s="11"/>
      <c r="K110" s="11"/>
      <c r="L110" s="11"/>
      <c r="M110" s="11" t="s">
        <v>103</v>
      </c>
      <c r="N110" s="11"/>
      <c r="O110" s="11"/>
      <c r="P110" s="11"/>
      <c r="Q110" s="11"/>
      <c r="R110" s="11"/>
    </row>
    <row r="111" ht="13.5">
      <c r="G111" s="16"/>
    </row>
    <row r="112" spans="1:23" ht="12.75">
      <c r="A112" s="22" t="s">
        <v>5</v>
      </c>
      <c r="B112" s="22"/>
      <c r="C112" s="22"/>
      <c r="D112" s="22"/>
      <c r="E112" s="22"/>
      <c r="F112" s="22"/>
      <c r="G112" s="23" t="s">
        <v>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 t="s">
        <v>7</v>
      </c>
      <c r="T112" s="25"/>
      <c r="U112" s="25"/>
      <c r="V112" s="25"/>
      <c r="W112" s="25"/>
    </row>
    <row r="113" spans="1:23" ht="12.75" customHeight="1">
      <c r="A113" s="26" t="s">
        <v>8</v>
      </c>
      <c r="B113" s="27" t="s">
        <v>9</v>
      </c>
      <c r="C113" s="27" t="s">
        <v>10</v>
      </c>
      <c r="D113" s="27" t="s">
        <v>11</v>
      </c>
      <c r="E113" s="28" t="s">
        <v>12</v>
      </c>
      <c r="F113" s="29" t="s">
        <v>13</v>
      </c>
      <c r="G113" s="30" t="s">
        <v>14</v>
      </c>
      <c r="H113" s="30"/>
      <c r="I113" s="30"/>
      <c r="J113" s="30"/>
      <c r="K113" s="30"/>
      <c r="L113" s="31"/>
      <c r="M113" s="30" t="s">
        <v>15</v>
      </c>
      <c r="N113" s="30"/>
      <c r="O113" s="30"/>
      <c r="P113" s="30"/>
      <c r="Q113" s="30"/>
      <c r="R113" s="31"/>
      <c r="S113" s="32" t="s">
        <v>16</v>
      </c>
      <c r="T113" s="32" t="s">
        <v>17</v>
      </c>
      <c r="U113" s="32" t="s">
        <v>18</v>
      </c>
      <c r="V113" s="33" t="s">
        <v>19</v>
      </c>
      <c r="W113" s="34" t="s">
        <v>20</v>
      </c>
    </row>
    <row r="114" spans="1:23" ht="12.75">
      <c r="A114" s="26"/>
      <c r="B114" s="27"/>
      <c r="C114" s="27"/>
      <c r="D114" s="27"/>
      <c r="E114" s="28"/>
      <c r="F114" s="29"/>
      <c r="G114" s="30">
        <v>1</v>
      </c>
      <c r="H114" s="31"/>
      <c r="I114" s="30">
        <v>2</v>
      </c>
      <c r="J114" s="31"/>
      <c r="K114" s="30">
        <v>3</v>
      </c>
      <c r="L114" s="31"/>
      <c r="M114" s="30">
        <v>1</v>
      </c>
      <c r="N114" s="31"/>
      <c r="O114" s="30">
        <v>2</v>
      </c>
      <c r="P114" s="31"/>
      <c r="Q114" s="30">
        <v>3</v>
      </c>
      <c r="R114" s="31"/>
      <c r="S114" s="32"/>
      <c r="T114" s="32"/>
      <c r="U114" s="32"/>
      <c r="V114" s="33"/>
      <c r="W114" s="34"/>
    </row>
    <row r="115" spans="1:23" ht="12.75">
      <c r="A115" s="117" t="s">
        <v>104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</row>
    <row r="116" spans="1:23" ht="15">
      <c r="A116" s="36">
        <v>48</v>
      </c>
      <c r="B116" s="37" t="s">
        <v>105</v>
      </c>
      <c r="C116" s="88">
        <v>40187</v>
      </c>
      <c r="D116" s="118" t="s">
        <v>57</v>
      </c>
      <c r="E116" s="40">
        <v>73.1</v>
      </c>
      <c r="F116" s="41">
        <f aca="true" t="shared" si="20" ref="F116:F128">POWER(10,(0.787004341*(LOG10(E116/153.757)*LOG10(E116/153.757))))</f>
        <v>1.2079958656330478</v>
      </c>
      <c r="G116" s="49">
        <v>45</v>
      </c>
      <c r="H116" s="43" t="s">
        <v>24</v>
      </c>
      <c r="I116" s="42">
        <v>48</v>
      </c>
      <c r="J116" s="44" t="s">
        <v>24</v>
      </c>
      <c r="K116" s="42">
        <v>50</v>
      </c>
      <c r="L116" s="43" t="s">
        <v>24</v>
      </c>
      <c r="M116" s="42">
        <v>55</v>
      </c>
      <c r="N116" s="43" t="s">
        <v>24</v>
      </c>
      <c r="O116" s="42">
        <v>58</v>
      </c>
      <c r="P116" s="44" t="s">
        <v>25</v>
      </c>
      <c r="Q116" s="42">
        <v>58</v>
      </c>
      <c r="R116" s="44" t="s">
        <v>24</v>
      </c>
      <c r="S116" s="39">
        <f aca="true" t="shared" si="21" ref="S116:S120">MAX(IF(H116="x",0,G116),IF(J116="x",0,I116),IF(L116="x",0,K116))</f>
        <v>50</v>
      </c>
      <c r="T116" s="39">
        <f aca="true" t="shared" si="22" ref="T116:T120">MAX(IF(N116="x",0,M116),IF(P116="x",0,O116),IF(R116="x",0,Q116))</f>
        <v>58</v>
      </c>
      <c r="U116" s="45">
        <f aca="true" t="shared" si="23" ref="U116:U120">S116+T116</f>
        <v>108</v>
      </c>
      <c r="V116" s="52">
        <v>2</v>
      </c>
      <c r="W116" s="47">
        <f aca="true" t="shared" si="24" ref="W116:W120">U116*F116</f>
        <v>130.46355348836917</v>
      </c>
    </row>
    <row r="117" spans="1:23" ht="15">
      <c r="A117" s="102">
        <v>61</v>
      </c>
      <c r="B117" s="103" t="s">
        <v>106</v>
      </c>
      <c r="C117" s="119">
        <v>40555</v>
      </c>
      <c r="D117" s="105" t="s">
        <v>57</v>
      </c>
      <c r="E117" s="106">
        <v>49.8</v>
      </c>
      <c r="F117" s="41">
        <f t="shared" si="20"/>
        <v>1.544029674110694</v>
      </c>
      <c r="G117" s="120">
        <v>23</v>
      </c>
      <c r="H117" s="108" t="s">
        <v>24</v>
      </c>
      <c r="I117" s="107">
        <v>25</v>
      </c>
      <c r="J117" s="109" t="s">
        <v>24</v>
      </c>
      <c r="K117" s="107">
        <v>28</v>
      </c>
      <c r="L117" s="108" t="s">
        <v>25</v>
      </c>
      <c r="M117" s="107">
        <v>36</v>
      </c>
      <c r="N117" s="108" t="s">
        <v>24</v>
      </c>
      <c r="O117" s="107">
        <v>40</v>
      </c>
      <c r="P117" s="109" t="s">
        <v>24</v>
      </c>
      <c r="Q117" s="107">
        <v>42</v>
      </c>
      <c r="R117" s="109" t="s">
        <v>25</v>
      </c>
      <c r="S117" s="105">
        <f t="shared" si="21"/>
        <v>25</v>
      </c>
      <c r="T117" s="105">
        <f t="shared" si="22"/>
        <v>40</v>
      </c>
      <c r="U117" s="110">
        <f t="shared" si="23"/>
        <v>65</v>
      </c>
      <c r="V117" s="121">
        <v>4</v>
      </c>
      <c r="W117" s="112">
        <f t="shared" si="24"/>
        <v>100.3619288171951</v>
      </c>
    </row>
    <row r="118" spans="1:23" ht="15">
      <c r="A118" s="36">
        <v>17</v>
      </c>
      <c r="B118" s="37" t="s">
        <v>107</v>
      </c>
      <c r="C118" s="88">
        <v>40305</v>
      </c>
      <c r="D118" s="39" t="s">
        <v>23</v>
      </c>
      <c r="E118" s="40">
        <v>58.05</v>
      </c>
      <c r="F118" s="41">
        <f t="shared" si="20"/>
        <v>1.3830556470116349</v>
      </c>
      <c r="G118" s="49">
        <v>42</v>
      </c>
      <c r="H118" s="43" t="s">
        <v>24</v>
      </c>
      <c r="I118" s="42">
        <v>45</v>
      </c>
      <c r="J118" s="44" t="s">
        <v>24</v>
      </c>
      <c r="K118" s="42">
        <v>47</v>
      </c>
      <c r="L118" s="43" t="s">
        <v>25</v>
      </c>
      <c r="M118" s="42">
        <v>52</v>
      </c>
      <c r="N118" s="43" t="s">
        <v>24</v>
      </c>
      <c r="O118" s="42">
        <v>55</v>
      </c>
      <c r="P118" s="44" t="s">
        <v>24</v>
      </c>
      <c r="Q118" s="42">
        <v>56</v>
      </c>
      <c r="R118" s="44" t="s">
        <v>24</v>
      </c>
      <c r="S118" s="39">
        <f t="shared" si="21"/>
        <v>45</v>
      </c>
      <c r="T118" s="39">
        <f t="shared" si="22"/>
        <v>56</v>
      </c>
      <c r="U118" s="45">
        <f t="shared" si="23"/>
        <v>101</v>
      </c>
      <c r="V118" s="101">
        <v>1</v>
      </c>
      <c r="W118" s="47">
        <f t="shared" si="24"/>
        <v>139.6886203481751</v>
      </c>
    </row>
    <row r="119" spans="1:23" ht="15">
      <c r="A119" s="102">
        <v>8</v>
      </c>
      <c r="B119" s="103" t="s">
        <v>108</v>
      </c>
      <c r="C119" s="119">
        <v>40210</v>
      </c>
      <c r="D119" s="105" t="s">
        <v>23</v>
      </c>
      <c r="E119" s="106">
        <v>82.15</v>
      </c>
      <c r="F119" s="41">
        <f t="shared" si="20"/>
        <v>1.1437289031008284</v>
      </c>
      <c r="G119" s="120">
        <v>35</v>
      </c>
      <c r="H119" s="108" t="s">
        <v>24</v>
      </c>
      <c r="I119" s="107">
        <v>39</v>
      </c>
      <c r="J119" s="109" t="s">
        <v>24</v>
      </c>
      <c r="K119" s="107">
        <v>41</v>
      </c>
      <c r="L119" s="108" t="s">
        <v>25</v>
      </c>
      <c r="M119" s="107">
        <v>49</v>
      </c>
      <c r="N119" s="108" t="s">
        <v>24</v>
      </c>
      <c r="O119" s="107">
        <v>51</v>
      </c>
      <c r="P119" s="109" t="s">
        <v>24</v>
      </c>
      <c r="Q119" s="107">
        <v>53</v>
      </c>
      <c r="R119" s="109" t="s">
        <v>24</v>
      </c>
      <c r="S119" s="105">
        <f t="shared" si="21"/>
        <v>39</v>
      </c>
      <c r="T119" s="105">
        <f t="shared" si="22"/>
        <v>53</v>
      </c>
      <c r="U119" s="110">
        <f t="shared" si="23"/>
        <v>92</v>
      </c>
      <c r="V119" s="122">
        <v>3</v>
      </c>
      <c r="W119" s="112">
        <f t="shared" si="24"/>
        <v>105.22305908527622</v>
      </c>
    </row>
    <row r="120" spans="1:23" ht="14.25">
      <c r="A120" s="102">
        <v>4</v>
      </c>
      <c r="B120" s="103"/>
      <c r="C120" s="119"/>
      <c r="D120" s="105"/>
      <c r="E120" s="106"/>
      <c r="F120" s="41" t="e">
        <f t="shared" si="20"/>
        <v>#VALUE!</v>
      </c>
      <c r="G120" s="120"/>
      <c r="H120" s="108"/>
      <c r="I120" s="107"/>
      <c r="J120" s="109"/>
      <c r="K120" s="107"/>
      <c r="L120" s="108"/>
      <c r="M120" s="107"/>
      <c r="N120" s="108"/>
      <c r="O120" s="107"/>
      <c r="P120" s="109"/>
      <c r="Q120" s="107"/>
      <c r="R120" s="109"/>
      <c r="S120" s="105">
        <f t="shared" si="21"/>
        <v>0</v>
      </c>
      <c r="T120" s="105">
        <f t="shared" si="22"/>
        <v>0</v>
      </c>
      <c r="U120" s="110">
        <f t="shared" si="23"/>
        <v>0</v>
      </c>
      <c r="V120" s="121"/>
      <c r="W120" s="112" t="e">
        <f t="shared" si="24"/>
        <v>#VALUE!</v>
      </c>
    </row>
    <row r="121" spans="1:23" ht="14.25">
      <c r="A121" s="117" t="s">
        <v>109</v>
      </c>
      <c r="B121" s="117"/>
      <c r="C121" s="117"/>
      <c r="D121" s="117"/>
      <c r="E121" s="117"/>
      <c r="F121" s="117" t="e">
        <f t="shared" si="20"/>
        <v>#VALUE!</v>
      </c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</row>
    <row r="122" spans="1:23" ht="15">
      <c r="A122" s="123">
        <v>8</v>
      </c>
      <c r="B122" s="124" t="s">
        <v>70</v>
      </c>
      <c r="C122" s="125">
        <v>40009</v>
      </c>
      <c r="D122" s="126" t="s">
        <v>57</v>
      </c>
      <c r="E122" s="40">
        <v>85.55</v>
      </c>
      <c r="F122" s="41">
        <f t="shared" si="20"/>
        <v>1.1246580565393893</v>
      </c>
      <c r="G122" s="49">
        <v>57</v>
      </c>
      <c r="H122" s="43" t="s">
        <v>25</v>
      </c>
      <c r="I122" s="42">
        <v>57</v>
      </c>
      <c r="J122" s="44" t="s">
        <v>24</v>
      </c>
      <c r="K122" s="42">
        <v>60</v>
      </c>
      <c r="L122" s="43" t="s">
        <v>25</v>
      </c>
      <c r="M122" s="42">
        <v>66</v>
      </c>
      <c r="N122" s="43" t="s">
        <v>24</v>
      </c>
      <c r="O122" s="127">
        <v>70</v>
      </c>
      <c r="P122" s="44" t="s">
        <v>63</v>
      </c>
      <c r="Q122" s="42">
        <v>75</v>
      </c>
      <c r="R122" s="44" t="s">
        <v>25</v>
      </c>
      <c r="S122" s="39">
        <f aca="true" t="shared" si="25" ref="S122:S128">MAX(IF(H122="x",0,G122),IF(J122="x",0,I122),IF(L122="x",0,K122))</f>
        <v>57</v>
      </c>
      <c r="T122" s="39">
        <f aca="true" t="shared" si="26" ref="T122:T128">MAX(IF(N122="x",0,M122),IF(P122="x",0,O122),IF(R122="x",0,Q122))</f>
        <v>70</v>
      </c>
      <c r="U122" s="45">
        <f aca="true" t="shared" si="27" ref="U122:U128">S122+T122</f>
        <v>127</v>
      </c>
      <c r="V122" s="52">
        <v>2</v>
      </c>
      <c r="W122" s="47">
        <f aca="true" t="shared" si="28" ref="W122:W128">U122*F122</f>
        <v>142.83157318050243</v>
      </c>
    </row>
    <row r="123" spans="1:23" ht="15">
      <c r="A123" s="123">
        <v>35</v>
      </c>
      <c r="B123" s="124" t="s">
        <v>110</v>
      </c>
      <c r="C123" s="125">
        <v>39961</v>
      </c>
      <c r="D123" s="126" t="s">
        <v>67</v>
      </c>
      <c r="E123" s="40">
        <v>86</v>
      </c>
      <c r="F123" s="41">
        <f t="shared" si="20"/>
        <v>1.1223064631156348</v>
      </c>
      <c r="G123" s="49">
        <v>32</v>
      </c>
      <c r="H123" s="43" t="s">
        <v>24</v>
      </c>
      <c r="I123" s="42">
        <v>36</v>
      </c>
      <c r="J123" s="44" t="s">
        <v>25</v>
      </c>
      <c r="K123" s="42">
        <v>36</v>
      </c>
      <c r="L123" s="43" t="s">
        <v>25</v>
      </c>
      <c r="M123" s="42">
        <v>41</v>
      </c>
      <c r="N123" s="43" t="s">
        <v>24</v>
      </c>
      <c r="O123" s="42">
        <v>44</v>
      </c>
      <c r="P123" s="44" t="s">
        <v>24</v>
      </c>
      <c r="Q123" s="42">
        <v>47</v>
      </c>
      <c r="R123" s="44" t="s">
        <v>25</v>
      </c>
      <c r="S123" s="39">
        <f t="shared" si="25"/>
        <v>32</v>
      </c>
      <c r="T123" s="39">
        <f t="shared" si="26"/>
        <v>44</v>
      </c>
      <c r="U123" s="45">
        <f t="shared" si="27"/>
        <v>76</v>
      </c>
      <c r="V123" s="46">
        <v>7</v>
      </c>
      <c r="W123" s="47">
        <f t="shared" si="28"/>
        <v>85.29529119678824</v>
      </c>
    </row>
    <row r="124" spans="1:23" ht="15">
      <c r="A124" s="123">
        <v>30</v>
      </c>
      <c r="B124" s="124" t="s">
        <v>111</v>
      </c>
      <c r="C124" s="125">
        <v>39903</v>
      </c>
      <c r="D124" s="126" t="s">
        <v>93</v>
      </c>
      <c r="E124" s="40">
        <v>56.45</v>
      </c>
      <c r="F124" s="41">
        <f t="shared" si="20"/>
        <v>1.4094120107802401</v>
      </c>
      <c r="G124" s="49">
        <v>37</v>
      </c>
      <c r="H124" s="43" t="s">
        <v>25</v>
      </c>
      <c r="I124" s="42">
        <v>37</v>
      </c>
      <c r="J124" s="44" t="s">
        <v>25</v>
      </c>
      <c r="K124" s="42">
        <v>37</v>
      </c>
      <c r="L124" s="43" t="s">
        <v>24</v>
      </c>
      <c r="M124" s="42">
        <v>47</v>
      </c>
      <c r="N124" s="43" t="s">
        <v>24</v>
      </c>
      <c r="O124" s="42">
        <v>50</v>
      </c>
      <c r="P124" s="44" t="s">
        <v>24</v>
      </c>
      <c r="Q124" s="42">
        <v>54</v>
      </c>
      <c r="R124" s="44" t="s">
        <v>24</v>
      </c>
      <c r="S124" s="39">
        <f t="shared" si="25"/>
        <v>37</v>
      </c>
      <c r="T124" s="39">
        <f t="shared" si="26"/>
        <v>54</v>
      </c>
      <c r="U124" s="45">
        <f t="shared" si="27"/>
        <v>91</v>
      </c>
      <c r="V124" s="50">
        <v>3</v>
      </c>
      <c r="W124" s="47">
        <f t="shared" si="28"/>
        <v>128.25649298100186</v>
      </c>
    </row>
    <row r="125" spans="1:23" ht="15">
      <c r="A125" s="123">
        <v>49</v>
      </c>
      <c r="B125" s="124" t="s">
        <v>112</v>
      </c>
      <c r="C125" s="128" t="s">
        <v>113</v>
      </c>
      <c r="D125" s="126" t="s">
        <v>93</v>
      </c>
      <c r="E125" s="40">
        <v>61.45</v>
      </c>
      <c r="F125" s="41">
        <f t="shared" si="20"/>
        <v>1.3330940783225103</v>
      </c>
      <c r="G125" s="49">
        <v>45</v>
      </c>
      <c r="H125" s="43" t="s">
        <v>24</v>
      </c>
      <c r="I125" s="42">
        <v>48</v>
      </c>
      <c r="J125" s="44" t="s">
        <v>24</v>
      </c>
      <c r="K125" s="42">
        <v>51</v>
      </c>
      <c r="L125" s="43" t="s">
        <v>24</v>
      </c>
      <c r="M125" s="42">
        <v>55</v>
      </c>
      <c r="N125" s="43" t="s">
        <v>24</v>
      </c>
      <c r="O125" s="42">
        <v>58</v>
      </c>
      <c r="P125" s="44" t="s">
        <v>24</v>
      </c>
      <c r="Q125" s="42">
        <v>60</v>
      </c>
      <c r="R125" s="44" t="s">
        <v>24</v>
      </c>
      <c r="S125" s="39">
        <f t="shared" si="25"/>
        <v>51</v>
      </c>
      <c r="T125" s="39">
        <f t="shared" si="26"/>
        <v>60</v>
      </c>
      <c r="U125" s="45">
        <f t="shared" si="27"/>
        <v>111</v>
      </c>
      <c r="V125" s="101">
        <v>1</v>
      </c>
      <c r="W125" s="47">
        <f t="shared" si="28"/>
        <v>147.97344269379863</v>
      </c>
    </row>
    <row r="126" spans="1:23" ht="15">
      <c r="A126" s="123">
        <v>54</v>
      </c>
      <c r="B126" s="124" t="s">
        <v>114</v>
      </c>
      <c r="C126" s="128">
        <v>39961</v>
      </c>
      <c r="D126" s="126" t="s">
        <v>40</v>
      </c>
      <c r="E126" s="40">
        <v>50.85</v>
      </c>
      <c r="F126" s="41">
        <f t="shared" si="20"/>
        <v>1.5196269690881683</v>
      </c>
      <c r="G126" s="49">
        <v>34</v>
      </c>
      <c r="H126" s="43" t="s">
        <v>25</v>
      </c>
      <c r="I126" s="42">
        <v>34</v>
      </c>
      <c r="J126" s="44" t="s">
        <v>24</v>
      </c>
      <c r="K126" s="42">
        <v>36</v>
      </c>
      <c r="L126" s="43" t="s">
        <v>24</v>
      </c>
      <c r="M126" s="42">
        <v>40</v>
      </c>
      <c r="N126" s="43" t="s">
        <v>24</v>
      </c>
      <c r="O126" s="42">
        <v>47</v>
      </c>
      <c r="P126" s="44" t="s">
        <v>25</v>
      </c>
      <c r="Q126" s="42">
        <v>47</v>
      </c>
      <c r="R126" s="44" t="s">
        <v>25</v>
      </c>
      <c r="S126" s="39">
        <f t="shared" si="25"/>
        <v>36</v>
      </c>
      <c r="T126" s="39">
        <f t="shared" si="26"/>
        <v>40</v>
      </c>
      <c r="U126" s="45">
        <f t="shared" si="27"/>
        <v>76</v>
      </c>
      <c r="V126" s="46">
        <v>6</v>
      </c>
      <c r="W126" s="47">
        <f t="shared" si="28"/>
        <v>115.4916496507008</v>
      </c>
    </row>
    <row r="127" spans="1:23" ht="15">
      <c r="A127" s="123">
        <v>52</v>
      </c>
      <c r="B127" s="124" t="s">
        <v>115</v>
      </c>
      <c r="C127" s="128">
        <v>40118</v>
      </c>
      <c r="D127" s="126" t="s">
        <v>93</v>
      </c>
      <c r="E127" s="40">
        <v>42.35</v>
      </c>
      <c r="F127" s="41">
        <f t="shared" si="20"/>
        <v>1.7651769149334489</v>
      </c>
      <c r="G127" s="49">
        <v>30</v>
      </c>
      <c r="H127" s="43" t="s">
        <v>24</v>
      </c>
      <c r="I127" s="42">
        <v>32</v>
      </c>
      <c r="J127" s="44" t="s">
        <v>24</v>
      </c>
      <c r="K127" s="42">
        <v>34</v>
      </c>
      <c r="L127" s="43" t="s">
        <v>25</v>
      </c>
      <c r="M127" s="42">
        <v>36</v>
      </c>
      <c r="N127" s="43" t="s">
        <v>24</v>
      </c>
      <c r="O127" s="42">
        <v>39</v>
      </c>
      <c r="P127" s="44" t="s">
        <v>24</v>
      </c>
      <c r="Q127" s="42">
        <v>41</v>
      </c>
      <c r="R127" s="44" t="s">
        <v>25</v>
      </c>
      <c r="S127" s="39">
        <f t="shared" si="25"/>
        <v>32</v>
      </c>
      <c r="T127" s="39">
        <f t="shared" si="26"/>
        <v>39</v>
      </c>
      <c r="U127" s="45">
        <f t="shared" si="27"/>
        <v>71</v>
      </c>
      <c r="V127" s="46">
        <v>4</v>
      </c>
      <c r="W127" s="47">
        <f t="shared" si="28"/>
        <v>125.32756096027487</v>
      </c>
    </row>
    <row r="128" spans="1:23" ht="13.5" customHeight="1">
      <c r="A128" s="129">
        <v>38</v>
      </c>
      <c r="B128" s="93" t="s">
        <v>116</v>
      </c>
      <c r="C128" s="130">
        <v>39682</v>
      </c>
      <c r="D128" s="56" t="s">
        <v>30</v>
      </c>
      <c r="E128" s="131">
        <v>59.4</v>
      </c>
      <c r="F128" s="41">
        <f t="shared" si="20"/>
        <v>1.3622914851424919</v>
      </c>
      <c r="G128" s="132">
        <v>38</v>
      </c>
      <c r="H128" s="133" t="s">
        <v>24</v>
      </c>
      <c r="I128" s="134">
        <v>40</v>
      </c>
      <c r="J128" s="135" t="s">
        <v>25</v>
      </c>
      <c r="K128" s="134">
        <v>43</v>
      </c>
      <c r="L128" s="133" t="s">
        <v>25</v>
      </c>
      <c r="M128" s="134">
        <v>50</v>
      </c>
      <c r="N128" s="133" t="s">
        <v>24</v>
      </c>
      <c r="O128" s="134">
        <v>54</v>
      </c>
      <c r="P128" s="135" t="s">
        <v>25</v>
      </c>
      <c r="Q128" s="134">
        <v>54</v>
      </c>
      <c r="R128" s="135" t="s">
        <v>25</v>
      </c>
      <c r="S128" s="136">
        <f t="shared" si="25"/>
        <v>38</v>
      </c>
      <c r="T128" s="136">
        <f t="shared" si="26"/>
        <v>50</v>
      </c>
      <c r="U128" s="137">
        <f t="shared" si="27"/>
        <v>88</v>
      </c>
      <c r="V128" s="138">
        <v>5</v>
      </c>
      <c r="W128" s="139">
        <f t="shared" si="28"/>
        <v>119.88165069253928</v>
      </c>
    </row>
    <row r="129" spans="1:23" s="99" customFormat="1" ht="12.75">
      <c r="A129" s="73"/>
      <c r="B129" s="80"/>
      <c r="C129" s="140"/>
      <c r="D129" s="80"/>
      <c r="E129" s="96"/>
      <c r="F129" s="97"/>
      <c r="G129" s="73"/>
      <c r="H129" s="80"/>
      <c r="I129" s="73"/>
      <c r="J129" s="81"/>
      <c r="K129" s="73"/>
      <c r="L129" s="80"/>
      <c r="M129" s="73"/>
      <c r="N129" s="80"/>
      <c r="O129" s="73"/>
      <c r="P129" s="81"/>
      <c r="Q129" s="73"/>
      <c r="R129" s="81"/>
      <c r="S129" s="80"/>
      <c r="T129" s="80"/>
      <c r="U129" s="82"/>
      <c r="V129" s="83"/>
      <c r="W129" s="98"/>
    </row>
    <row r="130" spans="1:23" s="99" customFormat="1" ht="12.75">
      <c r="A130" s="73"/>
      <c r="B130" s="75"/>
      <c r="C130" s="95"/>
      <c r="D130" s="80"/>
      <c r="E130" s="96"/>
      <c r="F130" s="97"/>
      <c r="G130" s="73"/>
      <c r="H130" s="80"/>
      <c r="I130" s="73"/>
      <c r="J130" s="81"/>
      <c r="K130" s="73"/>
      <c r="L130" s="80"/>
      <c r="M130" s="73"/>
      <c r="N130" s="80"/>
      <c r="O130" s="73"/>
      <c r="P130" s="81"/>
      <c r="Q130" s="73"/>
      <c r="R130" s="81"/>
      <c r="S130" s="80"/>
      <c r="T130" s="80"/>
      <c r="U130" s="82"/>
      <c r="V130" s="83"/>
      <c r="W130" s="98"/>
    </row>
    <row r="131" spans="2:22" ht="12.75">
      <c r="B131" s="65" t="s">
        <v>42</v>
      </c>
      <c r="C131" s="66" t="s">
        <v>43</v>
      </c>
      <c r="D131" s="67"/>
      <c r="E131" s="68" t="s">
        <v>44</v>
      </c>
      <c r="F131" s="69"/>
      <c r="G131" s="66" t="s">
        <v>45</v>
      </c>
      <c r="H131" s="66"/>
      <c r="I131" s="66"/>
      <c r="J131" s="66"/>
      <c r="K131" s="70"/>
      <c r="L131" s="70"/>
      <c r="M131" s="21"/>
      <c r="N131" s="21"/>
      <c r="O131" s="65" t="s">
        <v>46</v>
      </c>
      <c r="P131" s="65"/>
      <c r="Q131" s="65"/>
      <c r="R131" s="65"/>
      <c r="S131" s="71" t="s">
        <v>100</v>
      </c>
      <c r="T131" s="72"/>
      <c r="V131" s="3"/>
    </row>
    <row r="132" spans="2:22" ht="12.75">
      <c r="B132" s="73"/>
      <c r="C132" s="66"/>
      <c r="D132" s="67"/>
      <c r="E132" s="17"/>
      <c r="F132" s="18"/>
      <c r="G132" s="66" t="s">
        <v>47</v>
      </c>
      <c r="H132" s="66"/>
      <c r="I132" s="66"/>
      <c r="J132" s="66"/>
      <c r="K132" s="70"/>
      <c r="L132" s="70"/>
      <c r="M132" s="21"/>
      <c r="N132" s="21"/>
      <c r="O132" s="15" t="s">
        <v>49</v>
      </c>
      <c r="P132" s="15"/>
      <c r="Q132" s="19"/>
      <c r="R132" s="19"/>
      <c r="S132" s="71" t="s">
        <v>117</v>
      </c>
      <c r="V132" s="3"/>
    </row>
    <row r="133" ht="12.75">
      <c r="G133" s="16" t="s">
        <v>51</v>
      </c>
    </row>
    <row r="134" spans="1:23" ht="12.75">
      <c r="A134" s="73"/>
      <c r="B134" s="73"/>
      <c r="C134" s="73"/>
      <c r="D134" s="80"/>
      <c r="E134" s="96"/>
      <c r="F134" s="97"/>
      <c r="G134" s="73"/>
      <c r="H134" s="73"/>
      <c r="I134" s="81"/>
      <c r="J134" s="81"/>
      <c r="K134" s="80"/>
      <c r="L134" s="80"/>
      <c r="M134" s="73"/>
      <c r="N134" s="73"/>
      <c r="O134" s="81"/>
      <c r="P134" s="81"/>
      <c r="Q134" s="81"/>
      <c r="R134" s="81"/>
      <c r="S134" s="80"/>
      <c r="T134" s="80"/>
      <c r="U134" s="80"/>
      <c r="V134" s="83"/>
      <c r="W134" s="98"/>
    </row>
    <row r="135" spans="1:23" s="99" customFormat="1" ht="13.5" customHeight="1">
      <c r="A135" s="73"/>
      <c r="B135" s="75" t="s">
        <v>118</v>
      </c>
      <c r="C135" s="95"/>
      <c r="D135" s="80"/>
      <c r="E135" s="96"/>
      <c r="F135" s="97"/>
      <c r="G135" s="73"/>
      <c r="H135" s="80"/>
      <c r="I135" s="73"/>
      <c r="J135" s="81"/>
      <c r="K135" s="73"/>
      <c r="L135" s="80"/>
      <c r="M135" s="73"/>
      <c r="N135" s="80"/>
      <c r="O135" s="73"/>
      <c r="P135" s="81"/>
      <c r="Q135" s="73"/>
      <c r="R135" s="81"/>
      <c r="S135" s="80"/>
      <c r="T135" s="80"/>
      <c r="U135" s="82"/>
      <c r="V135" s="83"/>
      <c r="W135" s="98"/>
    </row>
    <row r="136" spans="1:23" s="99" customFormat="1" ht="13.5" customHeight="1">
      <c r="A136" s="73"/>
      <c r="B136" s="75" t="s">
        <v>119</v>
      </c>
      <c r="C136" s="95"/>
      <c r="D136" s="80"/>
      <c r="E136" s="96"/>
      <c r="F136" s="97"/>
      <c r="G136" s="73"/>
      <c r="H136" s="80"/>
      <c r="I136" s="73"/>
      <c r="J136" s="81"/>
      <c r="K136" s="73"/>
      <c r="L136" s="80"/>
      <c r="M136" s="73"/>
      <c r="N136" s="80"/>
      <c r="O136" s="73"/>
      <c r="P136" s="81"/>
      <c r="Q136" s="73"/>
      <c r="R136" s="81"/>
      <c r="S136" s="80"/>
      <c r="T136" s="80"/>
      <c r="U136" s="82"/>
      <c r="V136" s="83"/>
      <c r="W136" s="98"/>
    </row>
    <row r="137" spans="1:23" s="99" customFormat="1" ht="13.5" customHeight="1">
      <c r="A137" s="73"/>
      <c r="B137" s="75"/>
      <c r="C137" s="95"/>
      <c r="D137" s="80"/>
      <c r="E137" s="96"/>
      <c r="F137" s="97"/>
      <c r="G137" s="73"/>
      <c r="H137" s="80"/>
      <c r="I137" s="73"/>
      <c r="J137" s="81"/>
      <c r="K137" s="73"/>
      <c r="L137" s="80"/>
      <c r="M137" s="73"/>
      <c r="N137" s="80"/>
      <c r="O137" s="73"/>
      <c r="P137" s="81"/>
      <c r="Q137" s="73"/>
      <c r="R137" s="81"/>
      <c r="S137" s="80"/>
      <c r="T137" s="80"/>
      <c r="U137" s="82"/>
      <c r="V137" s="83"/>
      <c r="W137" s="98"/>
    </row>
    <row r="138" spans="1:23" s="99" customFormat="1" ht="13.5" customHeight="1">
      <c r="A138" s="73"/>
      <c r="B138" s="75"/>
      <c r="C138" s="95"/>
      <c r="D138" s="80"/>
      <c r="E138" s="96"/>
      <c r="F138" s="97"/>
      <c r="G138" s="73"/>
      <c r="H138" s="80"/>
      <c r="I138" s="73"/>
      <c r="J138" s="81"/>
      <c r="K138" s="73"/>
      <c r="L138" s="80"/>
      <c r="M138" s="73"/>
      <c r="N138" s="80"/>
      <c r="O138" s="73"/>
      <c r="P138" s="81"/>
      <c r="Q138" s="73"/>
      <c r="R138" s="81"/>
      <c r="S138" s="80"/>
      <c r="T138" s="80"/>
      <c r="U138" s="82"/>
      <c r="V138" s="83"/>
      <c r="W138" s="98"/>
    </row>
    <row r="139" spans="1:23" s="99" customFormat="1" ht="13.5" customHeight="1">
      <c r="A139" s="73"/>
      <c r="B139" s="75"/>
      <c r="C139" s="95"/>
      <c r="D139" s="80"/>
      <c r="E139" s="96"/>
      <c r="F139" s="97"/>
      <c r="G139" s="73"/>
      <c r="H139" s="80"/>
      <c r="I139" s="73"/>
      <c r="J139" s="81"/>
      <c r="K139" s="73"/>
      <c r="L139" s="80"/>
      <c r="M139" s="73"/>
      <c r="N139" s="80"/>
      <c r="O139" s="73"/>
      <c r="P139" s="81"/>
      <c r="Q139" s="73"/>
      <c r="R139" s="81"/>
      <c r="S139" s="80"/>
      <c r="T139" s="80"/>
      <c r="U139" s="82"/>
      <c r="V139" s="83"/>
      <c r="W139" s="98"/>
    </row>
    <row r="140" spans="1:23" s="99" customFormat="1" ht="13.5" customHeight="1">
      <c r="A140" s="73"/>
      <c r="B140" s="75"/>
      <c r="C140" s="95"/>
      <c r="D140" s="80"/>
      <c r="E140" s="96"/>
      <c r="F140" s="97"/>
      <c r="G140" s="73"/>
      <c r="H140" s="80"/>
      <c r="I140" s="73"/>
      <c r="J140" s="81"/>
      <c r="K140" s="73"/>
      <c r="L140" s="80"/>
      <c r="M140" s="73"/>
      <c r="N140" s="80"/>
      <c r="O140" s="73"/>
      <c r="P140" s="81"/>
      <c r="Q140" s="73"/>
      <c r="R140" s="81"/>
      <c r="S140" s="80"/>
      <c r="T140" s="80"/>
      <c r="U140" s="82"/>
      <c r="V140" s="83"/>
      <c r="W140" s="98"/>
    </row>
    <row r="141" spans="1:18" s="14" customFormat="1" ht="15">
      <c r="A141" s="11"/>
      <c r="B141" s="11"/>
      <c r="C141" s="11"/>
      <c r="D141" s="11"/>
      <c r="E141" s="11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8">
      <c r="A142" s="4" t="s">
        <v>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7"/>
    </row>
    <row r="144" spans="1:18" s="9" customFormat="1" ht="15.75">
      <c r="A144" s="8" t="s">
        <v>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s="9" customFormat="1" ht="15.75">
      <c r="A145" s="8"/>
      <c r="B145" s="8"/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s="14" customFormat="1" ht="15">
      <c r="A146" s="11"/>
      <c r="B146" s="11" t="s">
        <v>120</v>
      </c>
      <c r="C146" s="11"/>
      <c r="D146" s="11"/>
      <c r="E146" s="11"/>
      <c r="F146" s="12" t="s">
        <v>121</v>
      </c>
      <c r="G146" s="11" t="s">
        <v>3</v>
      </c>
      <c r="H146" s="11"/>
      <c r="I146" s="11"/>
      <c r="J146" s="11"/>
      <c r="K146" s="11"/>
      <c r="L146" s="11"/>
      <c r="M146" s="11" t="s">
        <v>122</v>
      </c>
      <c r="N146" s="11"/>
      <c r="O146" s="11"/>
      <c r="P146" s="11"/>
      <c r="Q146" s="11"/>
      <c r="R146" s="11"/>
    </row>
    <row r="147" spans="1:16" ht="12.75">
      <c r="A147" s="15"/>
      <c r="B147" s="3"/>
      <c r="D147" s="16"/>
      <c r="E147" s="17"/>
      <c r="F147" s="18"/>
      <c r="G147" s="19"/>
      <c r="H147" s="20"/>
      <c r="J147" s="21"/>
      <c r="K147" s="21"/>
      <c r="P147" s="3"/>
    </row>
    <row r="148" spans="5:22" ht="13.5">
      <c r="E148" s="2"/>
      <c r="V148" s="3"/>
    </row>
    <row r="149" spans="1:23" ht="12.75">
      <c r="A149" s="22" t="s">
        <v>5</v>
      </c>
      <c r="B149" s="22"/>
      <c r="C149" s="22"/>
      <c r="D149" s="22"/>
      <c r="E149" s="22"/>
      <c r="F149" s="22"/>
      <c r="G149" s="23" t="s">
        <v>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85"/>
      <c r="S149" s="25" t="s">
        <v>7</v>
      </c>
      <c r="T149" s="25"/>
      <c r="U149" s="25"/>
      <c r="V149" s="25"/>
      <c r="W149" s="25"/>
    </row>
    <row r="150" spans="1:23" ht="12.75" customHeight="1">
      <c r="A150" s="26" t="s">
        <v>8</v>
      </c>
      <c r="B150" s="27" t="s">
        <v>9</v>
      </c>
      <c r="C150" s="27" t="s">
        <v>10</v>
      </c>
      <c r="D150" s="27" t="s">
        <v>11</v>
      </c>
      <c r="E150" s="28" t="s">
        <v>12</v>
      </c>
      <c r="F150" s="29" t="s">
        <v>13</v>
      </c>
      <c r="G150" s="30" t="s">
        <v>14</v>
      </c>
      <c r="H150" s="30"/>
      <c r="I150" s="30"/>
      <c r="J150" s="30"/>
      <c r="K150" s="30"/>
      <c r="L150" s="31"/>
      <c r="M150" s="30" t="s">
        <v>15</v>
      </c>
      <c r="N150" s="30"/>
      <c r="O150" s="30"/>
      <c r="P150" s="30"/>
      <c r="Q150" s="30"/>
      <c r="R150" s="86"/>
      <c r="S150" s="32" t="s">
        <v>16</v>
      </c>
      <c r="T150" s="32" t="s">
        <v>17</v>
      </c>
      <c r="U150" s="32" t="s">
        <v>18</v>
      </c>
      <c r="V150" s="87" t="s">
        <v>19</v>
      </c>
      <c r="W150" s="34" t="s">
        <v>20</v>
      </c>
    </row>
    <row r="151" spans="1:23" ht="12.75">
      <c r="A151" s="26"/>
      <c r="B151" s="27"/>
      <c r="C151" s="27"/>
      <c r="D151" s="27"/>
      <c r="E151" s="28"/>
      <c r="F151" s="29"/>
      <c r="G151" s="30">
        <v>1</v>
      </c>
      <c r="H151" s="31"/>
      <c r="I151" s="30">
        <v>2</v>
      </c>
      <c r="J151" s="31"/>
      <c r="K151" s="30">
        <v>3</v>
      </c>
      <c r="L151" s="31"/>
      <c r="M151" s="30">
        <v>1</v>
      </c>
      <c r="N151" s="31"/>
      <c r="O151" s="30">
        <v>2</v>
      </c>
      <c r="P151" s="31"/>
      <c r="Q151" s="30">
        <v>3</v>
      </c>
      <c r="R151" s="86"/>
      <c r="S151" s="32"/>
      <c r="T151" s="32"/>
      <c r="U151" s="32"/>
      <c r="V151" s="87"/>
      <c r="W151" s="34"/>
    </row>
    <row r="152" spans="1:23" ht="12.75">
      <c r="A152" s="35" t="s">
        <v>123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</row>
    <row r="153" spans="1:23" ht="15">
      <c r="A153" s="36">
        <v>46</v>
      </c>
      <c r="B153" s="51" t="s">
        <v>124</v>
      </c>
      <c r="C153" s="88">
        <v>39270</v>
      </c>
      <c r="D153" s="39" t="s">
        <v>125</v>
      </c>
      <c r="E153" s="40">
        <v>85.35</v>
      </c>
      <c r="F153" s="41">
        <f aca="true" t="shared" si="29" ref="F153:F166">POWER(10,(0.722762521*(LOG10(E153/193.609)*LOG10(E153/193.609))))</f>
        <v>1.2344031872449057</v>
      </c>
      <c r="G153" s="49">
        <v>90</v>
      </c>
      <c r="H153" s="43" t="s">
        <v>25</v>
      </c>
      <c r="I153" s="42">
        <v>90</v>
      </c>
      <c r="J153" s="44" t="s">
        <v>25</v>
      </c>
      <c r="K153" s="42">
        <v>91</v>
      </c>
      <c r="L153" s="43" t="s">
        <v>25</v>
      </c>
      <c r="M153" s="42">
        <v>105</v>
      </c>
      <c r="N153" s="43" t="s">
        <v>25</v>
      </c>
      <c r="O153" s="42"/>
      <c r="P153" s="44" t="s">
        <v>25</v>
      </c>
      <c r="Q153" s="42"/>
      <c r="R153" s="44" t="s">
        <v>25</v>
      </c>
      <c r="S153" s="39">
        <f aca="true" t="shared" si="30" ref="S153:S166">MAX(IF(H153="x",0,G153),IF(J153="x",0,I153),IF(L153="x",0,K153))</f>
        <v>0</v>
      </c>
      <c r="T153" s="39">
        <f aca="true" t="shared" si="31" ref="T153:T166">MAX(IF(N153="x",0,M153),IF(P153="x",0,O153),IF(R153="x",0,Q153))</f>
        <v>0</v>
      </c>
      <c r="U153" s="45">
        <f aca="true" t="shared" si="32" ref="U153:U166">S153+T153</f>
        <v>0</v>
      </c>
      <c r="V153" s="46"/>
      <c r="W153" s="47">
        <f aca="true" t="shared" si="33" ref="W153:W166">U153*F153</f>
        <v>0</v>
      </c>
    </row>
    <row r="154" spans="1:23" ht="15">
      <c r="A154" s="36">
        <v>99</v>
      </c>
      <c r="B154" s="51" t="s">
        <v>126</v>
      </c>
      <c r="C154" s="88" t="s">
        <v>127</v>
      </c>
      <c r="D154" s="39" t="s">
        <v>36</v>
      </c>
      <c r="E154" s="40">
        <v>96.65</v>
      </c>
      <c r="F154" s="41">
        <f t="shared" si="29"/>
        <v>1.1635853979189557</v>
      </c>
      <c r="G154" s="49">
        <v>83</v>
      </c>
      <c r="H154" s="43" t="s">
        <v>24</v>
      </c>
      <c r="I154" s="42">
        <v>88</v>
      </c>
      <c r="J154" s="44" t="s">
        <v>25</v>
      </c>
      <c r="K154" s="42">
        <v>88</v>
      </c>
      <c r="L154" s="43" t="s">
        <v>24</v>
      </c>
      <c r="M154" s="42">
        <v>103</v>
      </c>
      <c r="N154" s="43" t="s">
        <v>24</v>
      </c>
      <c r="O154" s="42">
        <v>108</v>
      </c>
      <c r="P154" s="44" t="s">
        <v>24</v>
      </c>
      <c r="Q154" s="42">
        <v>112</v>
      </c>
      <c r="R154" s="44" t="s">
        <v>24</v>
      </c>
      <c r="S154" s="39">
        <f t="shared" si="30"/>
        <v>88</v>
      </c>
      <c r="T154" s="39">
        <f t="shared" si="31"/>
        <v>112</v>
      </c>
      <c r="U154" s="45">
        <f t="shared" si="32"/>
        <v>200</v>
      </c>
      <c r="V154" s="46">
        <v>6</v>
      </c>
      <c r="W154" s="47">
        <f t="shared" si="33"/>
        <v>232.71707958379113</v>
      </c>
    </row>
    <row r="155" spans="1:23" ht="15">
      <c r="A155" s="36">
        <v>6</v>
      </c>
      <c r="B155" s="51" t="s">
        <v>128</v>
      </c>
      <c r="C155" s="88">
        <v>38906</v>
      </c>
      <c r="D155" s="39" t="s">
        <v>28</v>
      </c>
      <c r="E155" s="40">
        <v>71.95</v>
      </c>
      <c r="F155" s="41">
        <f t="shared" si="29"/>
        <v>1.3601079316752154</v>
      </c>
      <c r="G155" s="49">
        <v>65</v>
      </c>
      <c r="H155" s="43" t="s">
        <v>24</v>
      </c>
      <c r="I155" s="42">
        <v>70</v>
      </c>
      <c r="J155" s="44" t="s">
        <v>25</v>
      </c>
      <c r="K155" s="42">
        <v>71</v>
      </c>
      <c r="L155" s="43" t="s">
        <v>24</v>
      </c>
      <c r="M155" s="42">
        <v>80</v>
      </c>
      <c r="N155" s="43" t="s">
        <v>24</v>
      </c>
      <c r="O155" s="42">
        <v>85</v>
      </c>
      <c r="P155" s="44" t="s">
        <v>24</v>
      </c>
      <c r="Q155" s="42">
        <v>88</v>
      </c>
      <c r="R155" s="44" t="s">
        <v>25</v>
      </c>
      <c r="S155" s="39">
        <f t="shared" si="30"/>
        <v>71</v>
      </c>
      <c r="T155" s="39">
        <f t="shared" si="31"/>
        <v>85</v>
      </c>
      <c r="U155" s="45">
        <f t="shared" si="32"/>
        <v>156</v>
      </c>
      <c r="V155" s="46">
        <v>9</v>
      </c>
      <c r="W155" s="47">
        <f t="shared" si="33"/>
        <v>212.1768373413336</v>
      </c>
    </row>
    <row r="156" spans="1:23" ht="15">
      <c r="A156" s="36">
        <v>59</v>
      </c>
      <c r="B156" s="51" t="s">
        <v>129</v>
      </c>
      <c r="C156" s="92" t="s">
        <v>130</v>
      </c>
      <c r="D156" s="39" t="s">
        <v>36</v>
      </c>
      <c r="E156" s="40">
        <v>86.4</v>
      </c>
      <c r="F156" s="41">
        <f t="shared" si="29"/>
        <v>1.2267240354461948</v>
      </c>
      <c r="G156" s="49">
        <v>83</v>
      </c>
      <c r="H156" s="43" t="s">
        <v>24</v>
      </c>
      <c r="I156" s="42">
        <v>88</v>
      </c>
      <c r="J156" s="44" t="s">
        <v>24</v>
      </c>
      <c r="K156" s="42">
        <v>91</v>
      </c>
      <c r="L156" s="43" t="s">
        <v>24</v>
      </c>
      <c r="M156" s="42">
        <v>110</v>
      </c>
      <c r="N156" s="43" t="s">
        <v>25</v>
      </c>
      <c r="O156" s="42">
        <v>110</v>
      </c>
      <c r="P156" s="44" t="s">
        <v>24</v>
      </c>
      <c r="Q156" s="42">
        <v>118</v>
      </c>
      <c r="R156" s="44" t="s">
        <v>25</v>
      </c>
      <c r="S156" s="39">
        <f t="shared" si="30"/>
        <v>91</v>
      </c>
      <c r="T156" s="39">
        <f t="shared" si="31"/>
        <v>110</v>
      </c>
      <c r="U156" s="45">
        <f t="shared" si="32"/>
        <v>201</v>
      </c>
      <c r="V156" s="46">
        <v>4</v>
      </c>
      <c r="W156" s="47">
        <f t="shared" si="33"/>
        <v>246.57153112468515</v>
      </c>
    </row>
    <row r="157" spans="1:23" ht="15">
      <c r="A157" s="36">
        <v>13</v>
      </c>
      <c r="B157" s="51" t="s">
        <v>131</v>
      </c>
      <c r="C157" s="88">
        <v>39420</v>
      </c>
      <c r="D157" s="39" t="s">
        <v>23</v>
      </c>
      <c r="E157" s="40">
        <v>64.4</v>
      </c>
      <c r="F157" s="41">
        <f t="shared" si="29"/>
        <v>1.4627398273489662</v>
      </c>
      <c r="G157" s="49">
        <v>75</v>
      </c>
      <c r="H157" s="43" t="s">
        <v>24</v>
      </c>
      <c r="I157" s="127">
        <v>80</v>
      </c>
      <c r="J157" s="44" t="s">
        <v>63</v>
      </c>
      <c r="K157" s="127">
        <v>82</v>
      </c>
      <c r="L157" s="43" t="s">
        <v>63</v>
      </c>
      <c r="M157" s="42">
        <v>90</v>
      </c>
      <c r="N157" s="43" t="s">
        <v>24</v>
      </c>
      <c r="O157" s="42">
        <v>93</v>
      </c>
      <c r="P157" s="44" t="s">
        <v>24</v>
      </c>
      <c r="Q157" s="42">
        <v>95</v>
      </c>
      <c r="R157" s="44" t="s">
        <v>24</v>
      </c>
      <c r="S157" s="39">
        <f t="shared" si="30"/>
        <v>82</v>
      </c>
      <c r="T157" s="39">
        <f t="shared" si="31"/>
        <v>95</v>
      </c>
      <c r="U157" s="141">
        <f t="shared" si="32"/>
        <v>177</v>
      </c>
      <c r="V157" s="50">
        <v>3</v>
      </c>
      <c r="W157" s="47">
        <f t="shared" si="33"/>
        <v>258.90494944076704</v>
      </c>
    </row>
    <row r="158" spans="1:23" ht="15">
      <c r="A158" s="36">
        <v>55</v>
      </c>
      <c r="B158" s="51" t="s">
        <v>132</v>
      </c>
      <c r="C158" s="92">
        <v>38779</v>
      </c>
      <c r="D158" s="39" t="s">
        <v>93</v>
      </c>
      <c r="E158" s="40">
        <v>84.05</v>
      </c>
      <c r="F158" s="41">
        <f t="shared" si="29"/>
        <v>1.244276047864996</v>
      </c>
      <c r="G158" s="49">
        <v>90</v>
      </c>
      <c r="H158" s="43" t="s">
        <v>24</v>
      </c>
      <c r="I158" s="42">
        <v>95</v>
      </c>
      <c r="J158" s="44" t="s">
        <v>24</v>
      </c>
      <c r="K158" s="42">
        <v>100</v>
      </c>
      <c r="L158" s="43" t="s">
        <v>25</v>
      </c>
      <c r="M158" s="42">
        <v>113</v>
      </c>
      <c r="N158" s="43" t="s">
        <v>24</v>
      </c>
      <c r="O158" s="42">
        <v>117</v>
      </c>
      <c r="P158" s="44" t="s">
        <v>24</v>
      </c>
      <c r="Q158" s="42">
        <v>120</v>
      </c>
      <c r="R158" s="44" t="s">
        <v>24</v>
      </c>
      <c r="S158" s="39">
        <f t="shared" si="30"/>
        <v>95</v>
      </c>
      <c r="T158" s="39">
        <f t="shared" si="31"/>
        <v>120</v>
      </c>
      <c r="U158" s="45">
        <f t="shared" si="32"/>
        <v>215</v>
      </c>
      <c r="V158" s="52">
        <v>2</v>
      </c>
      <c r="W158" s="47">
        <f t="shared" si="33"/>
        <v>267.5193502909741</v>
      </c>
    </row>
    <row r="159" spans="1:23" ht="15">
      <c r="A159" s="36">
        <v>64</v>
      </c>
      <c r="B159" s="51" t="s">
        <v>133</v>
      </c>
      <c r="C159" s="92">
        <v>39062</v>
      </c>
      <c r="D159" s="39" t="s">
        <v>69</v>
      </c>
      <c r="E159" s="40">
        <v>70.85</v>
      </c>
      <c r="F159" s="41">
        <f t="shared" si="29"/>
        <v>1.3732943739516108</v>
      </c>
      <c r="G159" s="49">
        <v>20</v>
      </c>
      <c r="H159" s="43" t="s">
        <v>24</v>
      </c>
      <c r="I159" s="42">
        <v>25</v>
      </c>
      <c r="J159" s="44" t="s">
        <v>24</v>
      </c>
      <c r="K159" s="42">
        <v>30</v>
      </c>
      <c r="L159" s="43" t="s">
        <v>24</v>
      </c>
      <c r="M159" s="42">
        <v>35</v>
      </c>
      <c r="N159" s="43" t="s">
        <v>24</v>
      </c>
      <c r="O159" s="42">
        <v>40</v>
      </c>
      <c r="P159" s="44" t="s">
        <v>24</v>
      </c>
      <c r="Q159" s="42">
        <v>45</v>
      </c>
      <c r="R159" s="44" t="s">
        <v>24</v>
      </c>
      <c r="S159" s="39">
        <f t="shared" si="30"/>
        <v>30</v>
      </c>
      <c r="T159" s="39">
        <f t="shared" si="31"/>
        <v>45</v>
      </c>
      <c r="U159" s="45">
        <f t="shared" si="32"/>
        <v>75</v>
      </c>
      <c r="V159" s="46">
        <v>13</v>
      </c>
      <c r="W159" s="47">
        <f t="shared" si="33"/>
        <v>102.99707804637082</v>
      </c>
    </row>
    <row r="160" spans="1:23" ht="15">
      <c r="A160" s="36">
        <v>36</v>
      </c>
      <c r="B160" s="51" t="s">
        <v>134</v>
      </c>
      <c r="C160" s="92">
        <v>39421</v>
      </c>
      <c r="D160" s="39" t="s">
        <v>23</v>
      </c>
      <c r="E160" s="40">
        <v>79.6</v>
      </c>
      <c r="F160" s="41">
        <f t="shared" si="29"/>
        <v>1.2814323536717516</v>
      </c>
      <c r="G160" s="49">
        <v>106</v>
      </c>
      <c r="H160" s="43" t="s">
        <v>24</v>
      </c>
      <c r="I160" s="42">
        <v>111</v>
      </c>
      <c r="J160" s="44" t="s">
        <v>25</v>
      </c>
      <c r="K160" s="127">
        <v>111</v>
      </c>
      <c r="L160" s="43" t="s">
        <v>63</v>
      </c>
      <c r="M160" s="42">
        <v>135</v>
      </c>
      <c r="N160" s="43" t="s">
        <v>24</v>
      </c>
      <c r="O160" s="127">
        <v>141</v>
      </c>
      <c r="P160" s="44" t="s">
        <v>63</v>
      </c>
      <c r="Q160" s="42"/>
      <c r="R160" s="44" t="s">
        <v>25</v>
      </c>
      <c r="S160" s="39">
        <f t="shared" si="30"/>
        <v>111</v>
      </c>
      <c r="T160" s="39">
        <f t="shared" si="31"/>
        <v>141</v>
      </c>
      <c r="U160" s="141">
        <f t="shared" si="32"/>
        <v>252</v>
      </c>
      <c r="V160" s="101">
        <v>1</v>
      </c>
      <c r="W160" s="47">
        <f t="shared" si="33"/>
        <v>322.9209531252814</v>
      </c>
    </row>
    <row r="161" spans="1:23" ht="15">
      <c r="A161" s="142">
        <v>33</v>
      </c>
      <c r="B161" s="51" t="s">
        <v>135</v>
      </c>
      <c r="C161" s="92">
        <v>39116</v>
      </c>
      <c r="D161" s="39" t="s">
        <v>40</v>
      </c>
      <c r="E161" s="40">
        <v>67.85</v>
      </c>
      <c r="F161" s="41">
        <f t="shared" si="29"/>
        <v>1.4121379007689863</v>
      </c>
      <c r="G161" s="49">
        <v>75</v>
      </c>
      <c r="H161" s="43" t="s">
        <v>24</v>
      </c>
      <c r="I161" s="42">
        <v>78</v>
      </c>
      <c r="J161" s="44" t="s">
        <v>24</v>
      </c>
      <c r="K161" s="42">
        <v>81</v>
      </c>
      <c r="L161" s="43" t="s">
        <v>25</v>
      </c>
      <c r="M161" s="42">
        <v>90</v>
      </c>
      <c r="N161" s="43" t="s">
        <v>25</v>
      </c>
      <c r="O161" s="42">
        <v>90</v>
      </c>
      <c r="P161" s="44" t="s">
        <v>24</v>
      </c>
      <c r="Q161" s="42">
        <v>97</v>
      </c>
      <c r="R161" s="44" t="s">
        <v>25</v>
      </c>
      <c r="S161" s="39">
        <f t="shared" si="30"/>
        <v>78</v>
      </c>
      <c r="T161" s="39">
        <f t="shared" si="31"/>
        <v>90</v>
      </c>
      <c r="U161" s="45">
        <f t="shared" si="32"/>
        <v>168</v>
      </c>
      <c r="V161" s="46">
        <v>5</v>
      </c>
      <c r="W161" s="47">
        <f t="shared" si="33"/>
        <v>237.23916732918968</v>
      </c>
    </row>
    <row r="162" spans="1:23" ht="15">
      <c r="A162" s="142">
        <v>15</v>
      </c>
      <c r="B162" s="51" t="s">
        <v>136</v>
      </c>
      <c r="C162" s="92" t="s">
        <v>130</v>
      </c>
      <c r="D162" s="39" t="s">
        <v>137</v>
      </c>
      <c r="E162" s="40">
        <v>82.7</v>
      </c>
      <c r="F162" s="41">
        <f t="shared" si="29"/>
        <v>1.2549783675556359</v>
      </c>
      <c r="G162" s="49">
        <v>70</v>
      </c>
      <c r="H162" s="43" t="s">
        <v>24</v>
      </c>
      <c r="I162" s="42">
        <v>75</v>
      </c>
      <c r="J162" s="44" t="s">
        <v>24</v>
      </c>
      <c r="K162" s="42">
        <v>80</v>
      </c>
      <c r="L162" s="43" t="s">
        <v>24</v>
      </c>
      <c r="M162" s="42">
        <v>93</v>
      </c>
      <c r="N162" s="43" t="s">
        <v>24</v>
      </c>
      <c r="O162" s="42">
        <v>97</v>
      </c>
      <c r="P162" s="44" t="s">
        <v>24</v>
      </c>
      <c r="Q162" s="42">
        <v>100</v>
      </c>
      <c r="R162" s="44" t="s">
        <v>24</v>
      </c>
      <c r="S162" s="39">
        <f t="shared" si="30"/>
        <v>80</v>
      </c>
      <c r="T162" s="39">
        <f t="shared" si="31"/>
        <v>100</v>
      </c>
      <c r="U162" s="45">
        <f t="shared" si="32"/>
        <v>180</v>
      </c>
      <c r="V162" s="46">
        <v>7</v>
      </c>
      <c r="W162" s="47">
        <f t="shared" si="33"/>
        <v>225.89610616001445</v>
      </c>
    </row>
    <row r="163" spans="1:23" ht="15">
      <c r="A163" s="142">
        <v>56</v>
      </c>
      <c r="B163" s="51" t="s">
        <v>138</v>
      </c>
      <c r="C163" s="92" t="s">
        <v>130</v>
      </c>
      <c r="D163" s="39" t="s">
        <v>30</v>
      </c>
      <c r="E163" s="40">
        <v>72.1</v>
      </c>
      <c r="F163" s="41">
        <f t="shared" si="29"/>
        <v>1.3583506900898006</v>
      </c>
      <c r="G163" s="49">
        <v>50</v>
      </c>
      <c r="H163" s="43" t="s">
        <v>24</v>
      </c>
      <c r="I163" s="42">
        <v>55</v>
      </c>
      <c r="J163" s="44" t="s">
        <v>24</v>
      </c>
      <c r="K163" s="42">
        <v>60</v>
      </c>
      <c r="L163" s="43" t="s">
        <v>25</v>
      </c>
      <c r="M163" s="42">
        <v>75</v>
      </c>
      <c r="N163" s="43" t="s">
        <v>24</v>
      </c>
      <c r="O163" s="42">
        <v>80</v>
      </c>
      <c r="P163" s="44" t="s">
        <v>25</v>
      </c>
      <c r="Q163" s="42">
        <v>80</v>
      </c>
      <c r="R163" s="44" t="s">
        <v>25</v>
      </c>
      <c r="S163" s="39">
        <f t="shared" si="30"/>
        <v>55</v>
      </c>
      <c r="T163" s="39">
        <f t="shared" si="31"/>
        <v>75</v>
      </c>
      <c r="U163" s="45">
        <f t="shared" si="32"/>
        <v>130</v>
      </c>
      <c r="V163" s="46">
        <v>10</v>
      </c>
      <c r="W163" s="47">
        <f t="shared" si="33"/>
        <v>176.5855897116741</v>
      </c>
    </row>
    <row r="164" spans="1:23" ht="15">
      <c r="A164" s="142">
        <v>43</v>
      </c>
      <c r="B164" s="51" t="s">
        <v>139</v>
      </c>
      <c r="C164" s="92" t="s">
        <v>130</v>
      </c>
      <c r="D164" s="39" t="s">
        <v>30</v>
      </c>
      <c r="E164" s="40">
        <v>82</v>
      </c>
      <c r="F164" s="41">
        <f t="shared" si="29"/>
        <v>1.26071655739658</v>
      </c>
      <c r="G164" s="49">
        <v>53</v>
      </c>
      <c r="H164" s="43" t="s">
        <v>24</v>
      </c>
      <c r="I164" s="42">
        <v>57</v>
      </c>
      <c r="J164" s="44" t="s">
        <v>24</v>
      </c>
      <c r="K164" s="42">
        <v>60</v>
      </c>
      <c r="L164" s="43" t="s">
        <v>24</v>
      </c>
      <c r="M164" s="42">
        <v>70</v>
      </c>
      <c r="N164" s="43" t="s">
        <v>25</v>
      </c>
      <c r="O164" s="42">
        <v>75</v>
      </c>
      <c r="P164" s="44" t="s">
        <v>24</v>
      </c>
      <c r="Q164" s="42">
        <v>80</v>
      </c>
      <c r="R164" s="44" t="s">
        <v>25</v>
      </c>
      <c r="S164" s="39">
        <f t="shared" si="30"/>
        <v>60</v>
      </c>
      <c r="T164" s="39">
        <f t="shared" si="31"/>
        <v>75</v>
      </c>
      <c r="U164" s="45">
        <f t="shared" si="32"/>
        <v>135</v>
      </c>
      <c r="V164" s="46">
        <v>11</v>
      </c>
      <c r="W164" s="47">
        <f t="shared" si="33"/>
        <v>170.1967352485383</v>
      </c>
    </row>
    <row r="165" spans="1:23" ht="15">
      <c r="A165" s="142">
        <v>31</v>
      </c>
      <c r="B165" s="51" t="s">
        <v>140</v>
      </c>
      <c r="C165" s="92">
        <v>39430</v>
      </c>
      <c r="D165" s="39" t="s">
        <v>40</v>
      </c>
      <c r="E165" s="40">
        <v>93</v>
      </c>
      <c r="F165" s="41">
        <f t="shared" si="29"/>
        <v>1.1838378702684136</v>
      </c>
      <c r="G165" s="49">
        <v>75</v>
      </c>
      <c r="H165" s="43" t="s">
        <v>24</v>
      </c>
      <c r="I165" s="42">
        <v>80</v>
      </c>
      <c r="J165" s="44" t="s">
        <v>24</v>
      </c>
      <c r="K165" s="42">
        <v>85</v>
      </c>
      <c r="L165" s="43" t="s">
        <v>25</v>
      </c>
      <c r="M165" s="42">
        <v>100</v>
      </c>
      <c r="N165" s="43" t="s">
        <v>24</v>
      </c>
      <c r="O165" s="49">
        <v>110</v>
      </c>
      <c r="P165" s="44" t="s">
        <v>25</v>
      </c>
      <c r="Q165" s="42">
        <v>110</v>
      </c>
      <c r="R165" s="44" t="s">
        <v>25</v>
      </c>
      <c r="S165" s="39">
        <f t="shared" si="30"/>
        <v>80</v>
      </c>
      <c r="T165" s="39">
        <f t="shared" si="31"/>
        <v>100</v>
      </c>
      <c r="U165" s="45">
        <f t="shared" si="32"/>
        <v>180</v>
      </c>
      <c r="V165" s="46">
        <v>8</v>
      </c>
      <c r="W165" s="47">
        <f t="shared" si="33"/>
        <v>213.09081664831444</v>
      </c>
    </row>
    <row r="166" spans="1:23" ht="15">
      <c r="A166" s="143">
        <v>62</v>
      </c>
      <c r="B166" s="54" t="s">
        <v>141</v>
      </c>
      <c r="C166" s="94" t="s">
        <v>142</v>
      </c>
      <c r="D166" s="56" t="s">
        <v>143</v>
      </c>
      <c r="E166" s="57">
        <v>102.8</v>
      </c>
      <c r="F166" s="41">
        <f t="shared" si="29"/>
        <v>1.1340496200973285</v>
      </c>
      <c r="G166" s="58">
        <v>38</v>
      </c>
      <c r="H166" s="59" t="s">
        <v>24</v>
      </c>
      <c r="I166" s="60">
        <v>40</v>
      </c>
      <c r="J166" s="61" t="s">
        <v>24</v>
      </c>
      <c r="K166" s="60">
        <v>41</v>
      </c>
      <c r="L166" s="59" t="s">
        <v>25</v>
      </c>
      <c r="M166" s="60">
        <v>54</v>
      </c>
      <c r="N166" s="59" t="s">
        <v>24</v>
      </c>
      <c r="O166" s="60">
        <v>57</v>
      </c>
      <c r="P166" s="61" t="s">
        <v>24</v>
      </c>
      <c r="Q166" s="60">
        <v>60</v>
      </c>
      <c r="R166" s="61" t="s">
        <v>25</v>
      </c>
      <c r="S166" s="56">
        <f t="shared" si="30"/>
        <v>40</v>
      </c>
      <c r="T166" s="56">
        <f t="shared" si="31"/>
        <v>57</v>
      </c>
      <c r="U166" s="62">
        <f t="shared" si="32"/>
        <v>97</v>
      </c>
      <c r="V166" s="63">
        <v>12</v>
      </c>
      <c r="W166" s="64">
        <f t="shared" si="33"/>
        <v>110.00281314944085</v>
      </c>
    </row>
    <row r="167" spans="1:23" s="99" customFormat="1" ht="12.75">
      <c r="A167" s="73"/>
      <c r="B167" s="80"/>
      <c r="C167" s="140"/>
      <c r="D167" s="80"/>
      <c r="E167" s="96"/>
      <c r="F167" s="97"/>
      <c r="G167" s="73"/>
      <c r="H167" s="80"/>
      <c r="I167" s="73"/>
      <c r="J167" s="81"/>
      <c r="K167" s="73"/>
      <c r="L167" s="80"/>
      <c r="M167" s="73"/>
      <c r="N167" s="80"/>
      <c r="O167" s="73"/>
      <c r="P167" s="81"/>
      <c r="Q167" s="73"/>
      <c r="R167" s="81"/>
      <c r="S167" s="80"/>
      <c r="T167" s="80"/>
      <c r="U167" s="82"/>
      <c r="V167" s="83"/>
      <c r="W167" s="98"/>
    </row>
    <row r="168" spans="2:26" ht="12.75">
      <c r="B168" s="15" t="s">
        <v>42</v>
      </c>
      <c r="C168" s="66" t="s">
        <v>43</v>
      </c>
      <c r="D168" s="67"/>
      <c r="E168" s="68" t="s">
        <v>44</v>
      </c>
      <c r="F168" s="69"/>
      <c r="G168" s="66" t="s">
        <v>51</v>
      </c>
      <c r="H168" s="66"/>
      <c r="I168" s="66"/>
      <c r="J168" s="66"/>
      <c r="K168" s="70"/>
      <c r="L168" s="70"/>
      <c r="M168" s="21"/>
      <c r="N168" s="21"/>
      <c r="O168" s="65" t="s">
        <v>46</v>
      </c>
      <c r="P168" s="65"/>
      <c r="Q168" s="65"/>
      <c r="R168" s="65"/>
      <c r="S168" s="71" t="s">
        <v>100</v>
      </c>
      <c r="T168" s="72"/>
      <c r="V168" s="3"/>
      <c r="Z168" s="16"/>
    </row>
    <row r="169" spans="2:22" ht="12.75">
      <c r="B169" s="73"/>
      <c r="C169" s="66"/>
      <c r="D169" s="67"/>
      <c r="E169" s="17"/>
      <c r="F169" s="18"/>
      <c r="G169" s="66" t="s">
        <v>45</v>
      </c>
      <c r="H169" s="66"/>
      <c r="I169" s="66"/>
      <c r="J169" s="66"/>
      <c r="K169" s="70"/>
      <c r="L169" s="70"/>
      <c r="M169" s="21"/>
      <c r="N169" s="21"/>
      <c r="O169" s="70"/>
      <c r="P169" s="70"/>
      <c r="Q169" s="19"/>
      <c r="R169" s="19"/>
      <c r="S169" s="71"/>
      <c r="T169" s="16"/>
      <c r="V169" s="3"/>
    </row>
    <row r="170" spans="1:22" ht="12.75">
      <c r="A170" s="15"/>
      <c r="B170" s="80"/>
      <c r="C170" s="98"/>
      <c r="D170" s="144"/>
      <c r="E170" s="145"/>
      <c r="G170" s="16" t="s">
        <v>48</v>
      </c>
      <c r="O170" t="s">
        <v>49</v>
      </c>
      <c r="S170" s="16" t="s">
        <v>70</v>
      </c>
      <c r="V170" s="3"/>
    </row>
    <row r="171" spans="1:22" ht="12.75">
      <c r="A171" s="15"/>
      <c r="B171" s="80"/>
      <c r="C171" s="98"/>
      <c r="D171" s="144"/>
      <c r="E171" s="145"/>
      <c r="V171" s="3"/>
    </row>
    <row r="172" spans="1:22" ht="12.75">
      <c r="A172" s="15"/>
      <c r="B172" s="80" t="s">
        <v>144</v>
      </c>
      <c r="C172" s="98"/>
      <c r="D172" s="144"/>
      <c r="E172" s="145"/>
      <c r="V172" s="3"/>
    </row>
    <row r="173" spans="1:22" ht="12.75">
      <c r="A173" s="15"/>
      <c r="B173" s="80"/>
      <c r="C173" s="98" t="s">
        <v>145</v>
      </c>
      <c r="D173" s="144"/>
      <c r="E173" s="145"/>
      <c r="V173" s="3"/>
    </row>
    <row r="174" spans="1:22" ht="12.75">
      <c r="A174" s="15"/>
      <c r="B174" s="80" t="s">
        <v>146</v>
      </c>
      <c r="C174" s="98"/>
      <c r="D174" s="144"/>
      <c r="E174" s="145"/>
      <c r="V174" s="3"/>
    </row>
    <row r="175" spans="1:22" ht="12.75">
      <c r="A175" s="15"/>
      <c r="B175" s="80"/>
      <c r="C175" s="98" t="s">
        <v>147</v>
      </c>
      <c r="D175" s="144"/>
      <c r="E175" s="145"/>
      <c r="V175" s="3"/>
    </row>
    <row r="176" spans="1:23" s="99" customFormat="1" ht="13.5" customHeight="1">
      <c r="A176" s="73"/>
      <c r="B176" s="75"/>
      <c r="C176" s="95"/>
      <c r="D176" s="80"/>
      <c r="E176" s="96"/>
      <c r="F176" s="97"/>
      <c r="G176" s="73"/>
      <c r="H176" s="80"/>
      <c r="I176" s="73"/>
      <c r="J176" s="81"/>
      <c r="K176" s="73"/>
      <c r="L176" s="80"/>
      <c r="M176" s="73"/>
      <c r="N176" s="80"/>
      <c r="O176" s="73"/>
      <c r="P176" s="81"/>
      <c r="Q176" s="73"/>
      <c r="R176" s="81"/>
      <c r="S176" s="80"/>
      <c r="T176" s="80"/>
      <c r="U176" s="82"/>
      <c r="V176" s="83"/>
      <c r="W176" s="98"/>
    </row>
    <row r="177" spans="1:22" ht="12.75">
      <c r="A177" s="15"/>
      <c r="B177" s="80"/>
      <c r="C177" s="98"/>
      <c r="D177" s="144"/>
      <c r="E177" s="145"/>
      <c r="V177" s="3"/>
    </row>
    <row r="178" spans="1:18" ht="18">
      <c r="A178" s="4" t="s">
        <v>0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7"/>
    </row>
    <row r="180" spans="1:18" s="9" customFormat="1" ht="15.75">
      <c r="A180" s="8" t="s">
        <v>1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s="9" customFormat="1" ht="15.75">
      <c r="A181" s="8"/>
      <c r="B181" s="8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s="9" customFormat="1" ht="15.75">
      <c r="A182" s="8"/>
      <c r="B182" s="8" t="s">
        <v>148</v>
      </c>
      <c r="C182" s="8"/>
      <c r="D182" s="8"/>
      <c r="E182" s="8"/>
      <c r="F182" s="10" t="s">
        <v>149</v>
      </c>
      <c r="G182" s="8" t="s">
        <v>150</v>
      </c>
      <c r="H182" s="8"/>
      <c r="I182" s="8"/>
      <c r="J182" s="8"/>
      <c r="K182" s="8"/>
      <c r="L182" s="8"/>
      <c r="M182" s="8" t="s">
        <v>151</v>
      </c>
      <c r="N182" s="8"/>
      <c r="O182" s="8"/>
      <c r="P182" s="8"/>
      <c r="Q182" s="8"/>
      <c r="R182" s="8"/>
    </row>
    <row r="183" spans="1:18" s="14" customFormat="1" ht="15.75">
      <c r="A183" s="11"/>
      <c r="B183" s="11"/>
      <c r="C183" s="11"/>
      <c r="D183" s="11"/>
      <c r="E183" s="11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23" ht="12.75">
      <c r="A184" s="22" t="s">
        <v>5</v>
      </c>
      <c r="B184" s="22"/>
      <c r="C184" s="22"/>
      <c r="D184" s="22"/>
      <c r="E184" s="22"/>
      <c r="F184" s="22"/>
      <c r="G184" s="23" t="s">
        <v>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  <c r="S184" s="25" t="s">
        <v>7</v>
      </c>
      <c r="T184" s="25"/>
      <c r="U184" s="25"/>
      <c r="V184" s="25"/>
      <c r="W184" s="25"/>
    </row>
    <row r="185" spans="1:23" ht="12.75" customHeight="1">
      <c r="A185" s="26" t="s">
        <v>8</v>
      </c>
      <c r="B185" s="27" t="s">
        <v>9</v>
      </c>
      <c r="C185" s="27" t="s">
        <v>10</v>
      </c>
      <c r="D185" s="27" t="s">
        <v>11</v>
      </c>
      <c r="E185" s="28" t="s">
        <v>12</v>
      </c>
      <c r="F185" s="29" t="s">
        <v>13</v>
      </c>
      <c r="G185" s="30" t="s">
        <v>14</v>
      </c>
      <c r="H185" s="30"/>
      <c r="I185" s="30"/>
      <c r="J185" s="30"/>
      <c r="K185" s="30"/>
      <c r="L185" s="31"/>
      <c r="M185" s="30" t="s">
        <v>15</v>
      </c>
      <c r="N185" s="30"/>
      <c r="O185" s="30"/>
      <c r="P185" s="30"/>
      <c r="Q185" s="30"/>
      <c r="R185" s="31"/>
      <c r="S185" s="32" t="s">
        <v>16</v>
      </c>
      <c r="T185" s="32" t="s">
        <v>17</v>
      </c>
      <c r="U185" s="32" t="s">
        <v>18</v>
      </c>
      <c r="V185" s="33" t="s">
        <v>19</v>
      </c>
      <c r="W185" s="34" t="s">
        <v>20</v>
      </c>
    </row>
    <row r="186" spans="1:23" ht="12.75">
      <c r="A186" s="26"/>
      <c r="B186" s="27"/>
      <c r="C186" s="27"/>
      <c r="D186" s="27"/>
      <c r="E186" s="28"/>
      <c r="F186" s="29"/>
      <c r="G186" s="30">
        <v>1</v>
      </c>
      <c r="H186" s="31"/>
      <c r="I186" s="30">
        <v>2</v>
      </c>
      <c r="J186" s="31"/>
      <c r="K186" s="30">
        <v>3</v>
      </c>
      <c r="L186" s="31"/>
      <c r="M186" s="30">
        <v>1</v>
      </c>
      <c r="N186" s="31"/>
      <c r="O186" s="30">
        <v>2</v>
      </c>
      <c r="P186" s="31"/>
      <c r="Q186" s="30">
        <v>3</v>
      </c>
      <c r="R186" s="31"/>
      <c r="S186" s="32"/>
      <c r="T186" s="32"/>
      <c r="U186" s="32"/>
      <c r="V186" s="33"/>
      <c r="W186" s="34"/>
    </row>
    <row r="187" spans="1:23" ht="12.75">
      <c r="A187" s="117" t="s">
        <v>152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</row>
    <row r="188" spans="1:23" ht="13.5" customHeight="1">
      <c r="A188" s="146">
        <v>20</v>
      </c>
      <c r="B188" s="147" t="s">
        <v>153</v>
      </c>
      <c r="C188" s="148">
        <v>38813</v>
      </c>
      <c r="D188" s="149" t="s">
        <v>154</v>
      </c>
      <c r="E188" s="150">
        <v>72.45</v>
      </c>
      <c r="F188" s="151">
        <f aca="true" t="shared" si="34" ref="F188:F197">POWER(10,(0.787004341*(LOG10(E188/153.757)*LOG10(E188/153.757))))</f>
        <v>1.2135254303165393</v>
      </c>
      <c r="G188" s="152">
        <v>93</v>
      </c>
      <c r="H188" s="153" t="s">
        <v>24</v>
      </c>
      <c r="I188" s="154">
        <v>96</v>
      </c>
      <c r="J188" s="155" t="s">
        <v>24</v>
      </c>
      <c r="K188" s="154">
        <v>100</v>
      </c>
      <c r="L188" s="153" t="s">
        <v>24</v>
      </c>
      <c r="M188" s="154">
        <v>113</v>
      </c>
      <c r="N188" s="153" t="s">
        <v>24</v>
      </c>
      <c r="O188" s="154">
        <v>117</v>
      </c>
      <c r="P188" s="155" t="s">
        <v>25</v>
      </c>
      <c r="Q188" s="154">
        <v>118</v>
      </c>
      <c r="R188" s="155" t="s">
        <v>25</v>
      </c>
      <c r="S188" s="149">
        <f aca="true" t="shared" si="35" ref="S188:S190">MAX(IF(H188="x",0,G188),IF(J188="x",0,I188),IF(L188="x",0,K188))</f>
        <v>100</v>
      </c>
      <c r="T188" s="149">
        <f aca="true" t="shared" si="36" ref="T188:T190">MAX(IF(N188="x",0,M188),IF(P188="x",0,O188),IF(R188="x",0,Q188))</f>
        <v>113</v>
      </c>
      <c r="U188" s="156">
        <f aca="true" t="shared" si="37" ref="U188:U190">S188+T188</f>
        <v>213</v>
      </c>
      <c r="V188" s="157">
        <v>1</v>
      </c>
      <c r="W188" s="158">
        <f aca="true" t="shared" si="38" ref="W188:W190">U188*F188</f>
        <v>258.4809166574229</v>
      </c>
    </row>
    <row r="189" spans="1:23" ht="13.5" customHeight="1">
      <c r="A189" s="146">
        <v>5</v>
      </c>
      <c r="B189" s="147" t="s">
        <v>155</v>
      </c>
      <c r="C189" s="148">
        <v>38946</v>
      </c>
      <c r="D189" s="149" t="s">
        <v>156</v>
      </c>
      <c r="E189" s="150">
        <v>90.55</v>
      </c>
      <c r="F189" s="151">
        <f t="shared" si="34"/>
        <v>1.1005585263744557</v>
      </c>
      <c r="G189" s="152">
        <v>65</v>
      </c>
      <c r="H189" s="153" t="s">
        <v>24</v>
      </c>
      <c r="I189" s="154">
        <v>70</v>
      </c>
      <c r="J189" s="155" t="s">
        <v>25</v>
      </c>
      <c r="K189" s="154">
        <v>71</v>
      </c>
      <c r="L189" s="153" t="s">
        <v>24</v>
      </c>
      <c r="M189" s="154">
        <v>85</v>
      </c>
      <c r="N189" s="153" t="s">
        <v>24</v>
      </c>
      <c r="O189" s="154">
        <v>90</v>
      </c>
      <c r="P189" s="155" t="s">
        <v>25</v>
      </c>
      <c r="Q189" s="154">
        <v>90</v>
      </c>
      <c r="R189" s="155" t="s">
        <v>24</v>
      </c>
      <c r="S189" s="149">
        <f t="shared" si="35"/>
        <v>71</v>
      </c>
      <c r="T189" s="149">
        <f t="shared" si="36"/>
        <v>90</v>
      </c>
      <c r="U189" s="156">
        <f t="shared" si="37"/>
        <v>161</v>
      </c>
      <c r="V189" s="159">
        <v>2</v>
      </c>
      <c r="W189" s="158">
        <f t="shared" si="38"/>
        <v>177.18992274628738</v>
      </c>
    </row>
    <row r="190" spans="1:23" ht="13.5" customHeight="1">
      <c r="A190" s="146">
        <v>32</v>
      </c>
      <c r="B190" s="147" t="s">
        <v>157</v>
      </c>
      <c r="C190" s="148" t="s">
        <v>127</v>
      </c>
      <c r="D190" s="149" t="s">
        <v>93</v>
      </c>
      <c r="E190" s="150">
        <v>70.35</v>
      </c>
      <c r="F190" s="151">
        <f t="shared" si="34"/>
        <v>1.2323899617433112</v>
      </c>
      <c r="G190" s="154">
        <v>32</v>
      </c>
      <c r="H190" s="153" t="s">
        <v>24</v>
      </c>
      <c r="I190" s="154">
        <v>36</v>
      </c>
      <c r="J190" s="155" t="s">
        <v>24</v>
      </c>
      <c r="K190" s="154"/>
      <c r="L190" s="153" t="s">
        <v>25</v>
      </c>
      <c r="M190" s="154">
        <v>40</v>
      </c>
      <c r="N190" s="153" t="s">
        <v>24</v>
      </c>
      <c r="O190" s="154">
        <v>43</v>
      </c>
      <c r="P190" s="155" t="s">
        <v>25</v>
      </c>
      <c r="Q190" s="154"/>
      <c r="R190" s="155" t="s">
        <v>25</v>
      </c>
      <c r="S190" s="149">
        <f t="shared" si="35"/>
        <v>36</v>
      </c>
      <c r="T190" s="149">
        <f t="shared" si="36"/>
        <v>40</v>
      </c>
      <c r="U190" s="156">
        <f t="shared" si="37"/>
        <v>76</v>
      </c>
      <c r="V190" s="160">
        <v>3</v>
      </c>
      <c r="W190" s="158">
        <f t="shared" si="38"/>
        <v>93.66163709249165</v>
      </c>
    </row>
    <row r="191" spans="1:23" ht="14.25">
      <c r="A191" s="117" t="s">
        <v>158</v>
      </c>
      <c r="B191" s="117"/>
      <c r="C191" s="117"/>
      <c r="D191" s="117"/>
      <c r="E191" s="117"/>
      <c r="F191" s="117" t="e">
        <f t="shared" si="34"/>
        <v>#VALUE!</v>
      </c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</row>
    <row r="192" spans="1:23" ht="13.5" customHeight="1">
      <c r="A192" s="146">
        <v>11</v>
      </c>
      <c r="B192" s="147" t="s">
        <v>159</v>
      </c>
      <c r="C192" s="148" t="s">
        <v>160</v>
      </c>
      <c r="D192" s="149" t="s">
        <v>36</v>
      </c>
      <c r="E192" s="150">
        <v>50.7</v>
      </c>
      <c r="F192" s="151">
        <f t="shared" si="34"/>
        <v>1.5230309270709943</v>
      </c>
      <c r="G192" s="152">
        <v>47</v>
      </c>
      <c r="H192" s="153" t="s">
        <v>24</v>
      </c>
      <c r="I192" s="154">
        <v>51</v>
      </c>
      <c r="J192" s="155" t="s">
        <v>24</v>
      </c>
      <c r="K192" s="154">
        <v>55</v>
      </c>
      <c r="L192" s="153" t="s">
        <v>24</v>
      </c>
      <c r="M192" s="154">
        <v>55</v>
      </c>
      <c r="N192" s="153" t="s">
        <v>24</v>
      </c>
      <c r="O192" s="154">
        <v>59</v>
      </c>
      <c r="P192" s="155" t="s">
        <v>24</v>
      </c>
      <c r="Q192" s="154">
        <v>63</v>
      </c>
      <c r="R192" s="155" t="s">
        <v>25</v>
      </c>
      <c r="S192" s="149">
        <f>MAX(IF(H192="x",0,G192),IF(J192="x",0,I192),IF(L192="x",0,K192))</f>
        <v>55</v>
      </c>
      <c r="T192" s="149">
        <f>MAX(IF(N192="x",0,M192),IF(P192="x",0,O192),IF(R192="x",0,Q192))</f>
        <v>59</v>
      </c>
      <c r="U192" s="156">
        <f>S192+T192</f>
        <v>114</v>
      </c>
      <c r="V192" s="157">
        <v>1</v>
      </c>
      <c r="W192" s="158">
        <f>U192*F192</f>
        <v>173.62552568609334</v>
      </c>
    </row>
    <row r="193" spans="1:23" ht="14.25">
      <c r="A193" s="117" t="s">
        <v>161</v>
      </c>
      <c r="B193" s="117"/>
      <c r="C193" s="117"/>
      <c r="D193" s="117"/>
      <c r="E193" s="117"/>
      <c r="F193" s="117" t="e">
        <f t="shared" si="34"/>
        <v>#VALUE!</v>
      </c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</row>
    <row r="194" spans="1:23" ht="13.5" customHeight="1">
      <c r="A194" s="146">
        <v>60</v>
      </c>
      <c r="B194" s="147" t="s">
        <v>162</v>
      </c>
      <c r="C194" s="148">
        <v>34708</v>
      </c>
      <c r="D194" s="149" t="s">
        <v>163</v>
      </c>
      <c r="E194" s="150">
        <v>63.4</v>
      </c>
      <c r="F194" s="151">
        <f t="shared" si="34"/>
        <v>1.3076744194594894</v>
      </c>
      <c r="G194" s="152">
        <v>60</v>
      </c>
      <c r="H194" s="153" t="s">
        <v>24</v>
      </c>
      <c r="I194" s="154">
        <v>65</v>
      </c>
      <c r="J194" s="155" t="s">
        <v>25</v>
      </c>
      <c r="K194" s="154">
        <v>67</v>
      </c>
      <c r="L194" s="153" t="s">
        <v>25</v>
      </c>
      <c r="M194" s="154">
        <v>80</v>
      </c>
      <c r="N194" s="153" t="s">
        <v>24</v>
      </c>
      <c r="O194" s="154">
        <v>86</v>
      </c>
      <c r="P194" s="155" t="s">
        <v>25</v>
      </c>
      <c r="Q194" s="154">
        <v>90</v>
      </c>
      <c r="R194" s="155" t="s">
        <v>25</v>
      </c>
      <c r="S194" s="149">
        <f aca="true" t="shared" si="39" ref="S194:S197">MAX(IF(H194="x",0,G194),IF(J194="x",0,I194),IF(L194="x",0,K194))</f>
        <v>60</v>
      </c>
      <c r="T194" s="149">
        <f aca="true" t="shared" si="40" ref="T194:T197">MAX(IF(N194="x",0,M194),IF(P194="x",0,O194),IF(R194="x",0,Q194))</f>
        <v>80</v>
      </c>
      <c r="U194" s="156">
        <f aca="true" t="shared" si="41" ref="U194:U197">S194+T194</f>
        <v>140</v>
      </c>
      <c r="V194" s="160">
        <v>3</v>
      </c>
      <c r="W194" s="158">
        <f aca="true" t="shared" si="42" ref="W194:W197">U194*F194</f>
        <v>183.07441872432852</v>
      </c>
    </row>
    <row r="195" spans="1:23" ht="13.5" customHeight="1">
      <c r="A195" s="146">
        <v>11</v>
      </c>
      <c r="B195" s="147" t="s">
        <v>164</v>
      </c>
      <c r="C195" s="161">
        <v>35170</v>
      </c>
      <c r="D195" s="149" t="s">
        <v>163</v>
      </c>
      <c r="E195" s="150">
        <v>54.65</v>
      </c>
      <c r="F195" s="151">
        <f t="shared" si="34"/>
        <v>1.4415637989726169</v>
      </c>
      <c r="G195" s="152">
        <v>45</v>
      </c>
      <c r="H195" s="153" t="s">
        <v>24</v>
      </c>
      <c r="I195" s="154">
        <v>48</v>
      </c>
      <c r="J195" s="155" t="s">
        <v>25</v>
      </c>
      <c r="K195" s="154">
        <v>48</v>
      </c>
      <c r="L195" s="153" t="s">
        <v>24</v>
      </c>
      <c r="M195" s="154">
        <v>64</v>
      </c>
      <c r="N195" s="153" t="s">
        <v>24</v>
      </c>
      <c r="O195" s="154">
        <v>67</v>
      </c>
      <c r="P195" s="155" t="s">
        <v>24</v>
      </c>
      <c r="Q195" s="154">
        <v>70</v>
      </c>
      <c r="R195" s="155" t="s">
        <v>25</v>
      </c>
      <c r="S195" s="149">
        <f t="shared" si="39"/>
        <v>48</v>
      </c>
      <c r="T195" s="149">
        <f t="shared" si="40"/>
        <v>67</v>
      </c>
      <c r="U195" s="156">
        <f t="shared" si="41"/>
        <v>115</v>
      </c>
      <c r="V195" s="162">
        <v>4</v>
      </c>
      <c r="W195" s="158">
        <f t="shared" si="42"/>
        <v>165.77983688185094</v>
      </c>
    </row>
    <row r="196" spans="1:23" ht="13.5" customHeight="1">
      <c r="A196" s="146">
        <v>61</v>
      </c>
      <c r="B196" s="147" t="s">
        <v>165</v>
      </c>
      <c r="C196" s="148">
        <v>33293</v>
      </c>
      <c r="D196" s="149" t="s">
        <v>57</v>
      </c>
      <c r="E196" s="150">
        <v>62.35</v>
      </c>
      <c r="F196" s="151">
        <f t="shared" si="34"/>
        <v>1.321092636396637</v>
      </c>
      <c r="G196" s="152">
        <v>60</v>
      </c>
      <c r="H196" s="153" t="s">
        <v>24</v>
      </c>
      <c r="I196" s="154">
        <v>64</v>
      </c>
      <c r="J196" s="155" t="s">
        <v>24</v>
      </c>
      <c r="K196" s="154">
        <v>66</v>
      </c>
      <c r="L196" s="153" t="s">
        <v>25</v>
      </c>
      <c r="M196" s="154">
        <v>70</v>
      </c>
      <c r="N196" s="153" t="s">
        <v>24</v>
      </c>
      <c r="O196" s="154">
        <v>75</v>
      </c>
      <c r="P196" s="155" t="s">
        <v>24</v>
      </c>
      <c r="Q196" s="154">
        <v>80</v>
      </c>
      <c r="R196" s="155" t="s">
        <v>25</v>
      </c>
      <c r="S196" s="149">
        <f t="shared" si="39"/>
        <v>64</v>
      </c>
      <c r="T196" s="149">
        <f t="shared" si="40"/>
        <v>75</v>
      </c>
      <c r="U196" s="156">
        <f t="shared" si="41"/>
        <v>139</v>
      </c>
      <c r="V196" s="159">
        <v>2</v>
      </c>
      <c r="W196" s="158">
        <f t="shared" si="42"/>
        <v>183.63187645913257</v>
      </c>
    </row>
    <row r="197" spans="1:23" ht="13.5" customHeight="1">
      <c r="A197" s="129">
        <v>52</v>
      </c>
      <c r="B197" s="163" t="s">
        <v>166</v>
      </c>
      <c r="C197" s="130">
        <v>34644</v>
      </c>
      <c r="D197" s="136" t="s">
        <v>163</v>
      </c>
      <c r="E197" s="131">
        <v>56</v>
      </c>
      <c r="F197" s="151">
        <f t="shared" si="34"/>
        <v>1.4171908913108255</v>
      </c>
      <c r="G197" s="132">
        <v>70</v>
      </c>
      <c r="H197" s="133" t="s">
        <v>25</v>
      </c>
      <c r="I197" s="134">
        <v>70</v>
      </c>
      <c r="J197" s="135" t="s">
        <v>24</v>
      </c>
      <c r="K197" s="134">
        <v>73</v>
      </c>
      <c r="L197" s="133" t="s">
        <v>25</v>
      </c>
      <c r="M197" s="134">
        <v>82</v>
      </c>
      <c r="N197" s="133" t="s">
        <v>25</v>
      </c>
      <c r="O197" s="134">
        <v>82</v>
      </c>
      <c r="P197" s="135" t="s">
        <v>25</v>
      </c>
      <c r="Q197" s="134">
        <v>82</v>
      </c>
      <c r="R197" s="135" t="s">
        <v>24</v>
      </c>
      <c r="S197" s="136">
        <f t="shared" si="39"/>
        <v>70</v>
      </c>
      <c r="T197" s="136">
        <f t="shared" si="40"/>
        <v>82</v>
      </c>
      <c r="U197" s="137">
        <f t="shared" si="41"/>
        <v>152</v>
      </c>
      <c r="V197" s="164">
        <v>1</v>
      </c>
      <c r="W197" s="139">
        <f t="shared" si="42"/>
        <v>215.41301547924547</v>
      </c>
    </row>
    <row r="198" spans="5:22" ht="12" customHeight="1">
      <c r="E198" s="2"/>
      <c r="V198" s="3"/>
    </row>
    <row r="199" spans="2:22" ht="12.75">
      <c r="B199" s="65" t="s">
        <v>42</v>
      </c>
      <c r="C199" s="66" t="s">
        <v>43</v>
      </c>
      <c r="D199" s="67"/>
      <c r="E199" s="68" t="s">
        <v>44</v>
      </c>
      <c r="F199" s="69"/>
      <c r="G199" s="66" t="s">
        <v>167</v>
      </c>
      <c r="H199" s="66"/>
      <c r="I199" s="66"/>
      <c r="J199" s="66"/>
      <c r="K199" s="70"/>
      <c r="L199" s="70"/>
      <c r="M199" s="21"/>
      <c r="N199" s="21"/>
      <c r="O199" s="65" t="s">
        <v>46</v>
      </c>
      <c r="P199" s="65"/>
      <c r="Q199" s="65"/>
      <c r="R199" s="65"/>
      <c r="S199" s="71" t="s">
        <v>100</v>
      </c>
      <c r="T199" s="72"/>
      <c r="V199" s="3"/>
    </row>
    <row r="200" spans="2:22" ht="12.75">
      <c r="B200" s="73"/>
      <c r="C200" s="66"/>
      <c r="D200" s="67"/>
      <c r="E200" s="17"/>
      <c r="F200" s="18"/>
      <c r="G200" s="66" t="s">
        <v>100</v>
      </c>
      <c r="H200" s="66"/>
      <c r="I200" s="66"/>
      <c r="J200" s="66"/>
      <c r="K200" s="70"/>
      <c r="L200" s="70"/>
      <c r="M200" s="21"/>
      <c r="N200" s="21"/>
      <c r="O200" s="15" t="s">
        <v>49</v>
      </c>
      <c r="P200" s="15"/>
      <c r="Q200" s="19"/>
      <c r="R200" s="19"/>
      <c r="S200" s="71" t="s">
        <v>117</v>
      </c>
      <c r="V200" s="3"/>
    </row>
    <row r="201" spans="5:22" ht="12.75">
      <c r="E201" s="2"/>
      <c r="G201" s="16" t="s">
        <v>51</v>
      </c>
      <c r="U201" s="165"/>
      <c r="V201" s="3"/>
    </row>
    <row r="202" spans="1:23" s="166" customFormat="1" ht="12.75">
      <c r="A202" s="73"/>
      <c r="B202" s="75"/>
      <c r="C202" s="95"/>
      <c r="D202" s="75"/>
      <c r="E202" s="96"/>
      <c r="F202" s="97"/>
      <c r="G202" s="73"/>
      <c r="H202" s="80"/>
      <c r="I202" s="73"/>
      <c r="J202" s="81"/>
      <c r="K202" s="73"/>
      <c r="L202" s="80"/>
      <c r="M202" s="73"/>
      <c r="N202" s="75"/>
      <c r="O202" s="73"/>
      <c r="P202" s="81"/>
      <c r="Q202" s="73"/>
      <c r="R202" s="81"/>
      <c r="S202" s="80"/>
      <c r="T202" s="80"/>
      <c r="U202" s="82"/>
      <c r="V202" s="83"/>
      <c r="W202" s="98"/>
    </row>
    <row r="203" spans="1:23" s="166" customFormat="1" ht="12.75">
      <c r="A203" s="73"/>
      <c r="B203" s="75"/>
      <c r="C203" s="95"/>
      <c r="D203" s="75"/>
      <c r="E203" s="96"/>
      <c r="F203" s="97"/>
      <c r="G203" s="73"/>
      <c r="H203" s="80"/>
      <c r="I203" s="73"/>
      <c r="J203" s="81"/>
      <c r="K203" s="73"/>
      <c r="L203" s="80"/>
      <c r="M203" s="73"/>
      <c r="N203" s="75"/>
      <c r="O203" s="73"/>
      <c r="P203" s="81"/>
      <c r="Q203" s="73"/>
      <c r="R203" s="81"/>
      <c r="S203" s="80"/>
      <c r="T203" s="80"/>
      <c r="U203" s="82"/>
      <c r="V203" s="83"/>
      <c r="W203" s="98"/>
    </row>
    <row r="204" spans="1:23" s="166" customFormat="1" ht="12.75">
      <c r="A204" s="73"/>
      <c r="B204" s="75"/>
      <c r="C204" s="95"/>
      <c r="D204" s="75"/>
      <c r="E204" s="96"/>
      <c r="F204" s="97"/>
      <c r="G204" s="73"/>
      <c r="H204" s="80"/>
      <c r="I204" s="73"/>
      <c r="J204" s="81"/>
      <c r="K204" s="73"/>
      <c r="L204" s="80"/>
      <c r="M204" s="73"/>
      <c r="N204" s="75"/>
      <c r="O204" s="73"/>
      <c r="P204" s="81"/>
      <c r="Q204" s="73"/>
      <c r="R204" s="81"/>
      <c r="S204" s="80"/>
      <c r="T204" s="80"/>
      <c r="U204" s="82"/>
      <c r="V204" s="83"/>
      <c r="W204" s="98"/>
    </row>
    <row r="205" spans="1:23" s="166" customFormat="1" ht="12.75">
      <c r="A205" s="73"/>
      <c r="B205" s="75"/>
      <c r="C205" s="95"/>
      <c r="D205" s="75"/>
      <c r="E205" s="96"/>
      <c r="F205" s="97"/>
      <c r="G205" s="73"/>
      <c r="H205" s="80"/>
      <c r="I205" s="73"/>
      <c r="J205" s="81"/>
      <c r="K205" s="73"/>
      <c r="L205" s="80"/>
      <c r="M205" s="73"/>
      <c r="N205" s="75"/>
      <c r="O205" s="73"/>
      <c r="P205" s="81"/>
      <c r="Q205" s="73"/>
      <c r="R205" s="81"/>
      <c r="S205" s="80"/>
      <c r="T205" s="80"/>
      <c r="U205" s="82"/>
      <c r="V205" s="83"/>
      <c r="W205" s="98"/>
    </row>
    <row r="206" spans="1:23" s="166" customFormat="1" ht="12.75">
      <c r="A206" s="73"/>
      <c r="B206" s="75"/>
      <c r="C206" s="95"/>
      <c r="D206" s="75"/>
      <c r="E206" s="96"/>
      <c r="F206" s="97"/>
      <c r="G206" s="73"/>
      <c r="H206" s="80"/>
      <c r="I206" s="73"/>
      <c r="J206" s="81"/>
      <c r="K206" s="73"/>
      <c r="L206" s="80"/>
      <c r="M206" s="73"/>
      <c r="N206" s="75"/>
      <c r="O206" s="73"/>
      <c r="P206" s="81"/>
      <c r="Q206" s="73"/>
      <c r="R206" s="81"/>
      <c r="S206" s="80"/>
      <c r="T206" s="80"/>
      <c r="U206" s="82"/>
      <c r="V206" s="83"/>
      <c r="W206" s="98"/>
    </row>
    <row r="207" spans="1:23" s="166" customFormat="1" ht="12.75">
      <c r="A207" s="73"/>
      <c r="B207" s="75"/>
      <c r="C207" s="95"/>
      <c r="D207" s="75"/>
      <c r="E207" s="96"/>
      <c r="F207" s="97"/>
      <c r="G207" s="73"/>
      <c r="H207" s="80"/>
      <c r="I207" s="73"/>
      <c r="J207" s="81"/>
      <c r="K207" s="73"/>
      <c r="L207" s="80"/>
      <c r="M207" s="73"/>
      <c r="N207" s="75"/>
      <c r="O207" s="73"/>
      <c r="P207" s="81"/>
      <c r="Q207" s="73"/>
      <c r="R207" s="81"/>
      <c r="S207" s="80"/>
      <c r="T207" s="80"/>
      <c r="U207" s="82"/>
      <c r="V207" s="83"/>
      <c r="W207" s="98"/>
    </row>
    <row r="208" spans="1:23" s="166" customFormat="1" ht="12.75">
      <c r="A208" s="73"/>
      <c r="B208" s="75"/>
      <c r="C208" s="95"/>
      <c r="D208" s="75"/>
      <c r="E208" s="96"/>
      <c r="F208" s="97"/>
      <c r="G208" s="73"/>
      <c r="H208" s="80"/>
      <c r="I208" s="73"/>
      <c r="J208" s="81"/>
      <c r="K208" s="73"/>
      <c r="L208" s="80"/>
      <c r="M208" s="73"/>
      <c r="N208" s="75"/>
      <c r="O208" s="73"/>
      <c r="P208" s="81"/>
      <c r="Q208" s="73"/>
      <c r="R208" s="81"/>
      <c r="S208" s="80"/>
      <c r="T208" s="80"/>
      <c r="U208" s="82"/>
      <c r="V208" s="83"/>
      <c r="W208" s="98"/>
    </row>
    <row r="209" spans="1:23" s="99" customFormat="1" ht="12.75">
      <c r="A209" s="73"/>
      <c r="B209" s="80"/>
      <c r="C209" s="95"/>
      <c r="D209" s="80"/>
      <c r="E209" s="96"/>
      <c r="F209" s="97"/>
      <c r="G209" s="73"/>
      <c r="H209" s="80"/>
      <c r="I209" s="73"/>
      <c r="J209" s="81"/>
      <c r="K209" s="73"/>
      <c r="L209" s="80"/>
      <c r="M209" s="73"/>
      <c r="N209" s="80"/>
      <c r="O209" s="73"/>
      <c r="P209" s="81"/>
      <c r="Q209" s="73"/>
      <c r="R209" s="81"/>
      <c r="S209" s="80"/>
      <c r="T209" s="80"/>
      <c r="U209" s="82"/>
      <c r="V209" s="83"/>
      <c r="W209" s="98"/>
    </row>
    <row r="210" spans="1:18" ht="18">
      <c r="A210" s="4" t="s">
        <v>0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7"/>
    </row>
    <row r="212" spans="1:18" s="9" customFormat="1" ht="15.75">
      <c r="A212" s="8" t="s">
        <v>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s="9" customFormat="1" ht="15.75">
      <c r="A213" s="8"/>
      <c r="B213" s="8"/>
      <c r="C213" s="8"/>
      <c r="D213" s="8"/>
      <c r="E213" s="8"/>
      <c r="F213" s="10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s="14" customFormat="1" ht="15">
      <c r="A214" s="11"/>
      <c r="B214" s="11" t="s">
        <v>168</v>
      </c>
      <c r="C214" s="11"/>
      <c r="D214" s="11"/>
      <c r="E214" s="11"/>
      <c r="F214" s="12" t="s">
        <v>169</v>
      </c>
      <c r="G214" s="11" t="s">
        <v>3</v>
      </c>
      <c r="H214" s="11"/>
      <c r="I214" s="11"/>
      <c r="J214" s="11"/>
      <c r="K214" s="11"/>
      <c r="L214" s="11"/>
      <c r="M214" s="11" t="s">
        <v>170</v>
      </c>
      <c r="N214" s="11"/>
      <c r="O214" s="11"/>
      <c r="P214" s="11"/>
      <c r="Q214" s="11"/>
      <c r="R214" s="11"/>
    </row>
    <row r="215" spans="1:16" ht="13.5">
      <c r="A215" s="15"/>
      <c r="B215" s="3"/>
      <c r="D215" s="16"/>
      <c r="E215" s="17"/>
      <c r="F215" s="18"/>
      <c r="G215" s="19"/>
      <c r="H215" s="20"/>
      <c r="J215" s="21"/>
      <c r="K215" s="21"/>
      <c r="P215" s="3"/>
    </row>
    <row r="216" spans="1:23" ht="12.75">
      <c r="A216" s="22" t="s">
        <v>5</v>
      </c>
      <c r="B216" s="22"/>
      <c r="C216" s="22"/>
      <c r="D216" s="22"/>
      <c r="E216" s="22"/>
      <c r="F216" s="22"/>
      <c r="G216" s="23" t="s">
        <v>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  <c r="S216" s="25" t="s">
        <v>7</v>
      </c>
      <c r="T216" s="25"/>
      <c r="U216" s="25"/>
      <c r="V216" s="25"/>
      <c r="W216" s="25"/>
    </row>
    <row r="217" spans="1:23" ht="12.75" customHeight="1">
      <c r="A217" s="26" t="s">
        <v>8</v>
      </c>
      <c r="B217" s="27" t="s">
        <v>9</v>
      </c>
      <c r="C217" s="27" t="s">
        <v>10</v>
      </c>
      <c r="D217" s="27" t="s">
        <v>11</v>
      </c>
      <c r="E217" s="28" t="s">
        <v>12</v>
      </c>
      <c r="F217" s="29" t="s">
        <v>13</v>
      </c>
      <c r="G217" s="30" t="s">
        <v>14</v>
      </c>
      <c r="H217" s="30"/>
      <c r="I217" s="30"/>
      <c r="J217" s="30"/>
      <c r="K217" s="30"/>
      <c r="L217" s="31"/>
      <c r="M217" s="30" t="s">
        <v>15</v>
      </c>
      <c r="N217" s="30"/>
      <c r="O217" s="30"/>
      <c r="P217" s="30"/>
      <c r="Q217" s="30"/>
      <c r="R217" s="31"/>
      <c r="S217" s="32" t="s">
        <v>16</v>
      </c>
      <c r="T217" s="32" t="s">
        <v>17</v>
      </c>
      <c r="U217" s="32" t="s">
        <v>18</v>
      </c>
      <c r="V217" s="33" t="s">
        <v>19</v>
      </c>
      <c r="W217" s="34" t="s">
        <v>20</v>
      </c>
    </row>
    <row r="218" spans="1:23" ht="12.75">
      <c r="A218" s="26"/>
      <c r="B218" s="27"/>
      <c r="C218" s="27"/>
      <c r="D218" s="27"/>
      <c r="E218" s="28"/>
      <c r="F218" s="29"/>
      <c r="G218" s="30">
        <v>1</v>
      </c>
      <c r="H218" s="31"/>
      <c r="I218" s="30">
        <v>2</v>
      </c>
      <c r="J218" s="31"/>
      <c r="K218" s="30">
        <v>3</v>
      </c>
      <c r="L218" s="31"/>
      <c r="M218" s="30">
        <v>1</v>
      </c>
      <c r="N218" s="31"/>
      <c r="O218" s="30">
        <v>2</v>
      </c>
      <c r="P218" s="31"/>
      <c r="Q218" s="30">
        <v>3</v>
      </c>
      <c r="R218" s="31"/>
      <c r="S218" s="32"/>
      <c r="T218" s="32"/>
      <c r="U218" s="32"/>
      <c r="V218" s="33"/>
      <c r="W218" s="34"/>
    </row>
    <row r="219" spans="1:23" ht="12.75">
      <c r="A219" s="35" t="s">
        <v>171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</row>
    <row r="220" spans="1:23" ht="15">
      <c r="A220" s="36">
        <v>63</v>
      </c>
      <c r="B220" s="51" t="s">
        <v>172</v>
      </c>
      <c r="C220" s="92" t="s">
        <v>173</v>
      </c>
      <c r="D220" s="39" t="s">
        <v>174</v>
      </c>
      <c r="E220" s="40">
        <v>100.95</v>
      </c>
      <c r="F220" s="151">
        <f aca="true" t="shared" si="43" ref="F220:F232">POWER(10,(0.722762521*(LOG10(E220/193.609)*LOG10(E220/193.609))))</f>
        <v>1.1423821181899263</v>
      </c>
      <c r="G220" s="152">
        <v>95</v>
      </c>
      <c r="H220" s="43" t="s">
        <v>24</v>
      </c>
      <c r="I220" s="42">
        <v>100</v>
      </c>
      <c r="J220" s="44" t="s">
        <v>24</v>
      </c>
      <c r="K220" s="42">
        <v>105</v>
      </c>
      <c r="L220" s="43" t="s">
        <v>25</v>
      </c>
      <c r="M220" s="42">
        <v>115</v>
      </c>
      <c r="N220" s="43" t="s">
        <v>24</v>
      </c>
      <c r="O220" s="42">
        <v>122</v>
      </c>
      <c r="P220" s="44" t="s">
        <v>24</v>
      </c>
      <c r="Q220" s="42">
        <v>130</v>
      </c>
      <c r="R220" s="44" t="s">
        <v>25</v>
      </c>
      <c r="S220" s="39">
        <f aca="true" t="shared" si="44" ref="S220:S225">MAX(IF(H220="x",0,G220),IF(J220="x",0,I220),IF(L220="x",0,K220))</f>
        <v>100</v>
      </c>
      <c r="T220" s="39">
        <f aca="true" t="shared" si="45" ref="T220:T225">MAX(IF(N220="x",0,M220),IF(P220="x",0,O220),IF(R220="x",0,Q220))</f>
        <v>122</v>
      </c>
      <c r="U220" s="45">
        <f aca="true" t="shared" si="46" ref="U220:U225">S220+T220</f>
        <v>222</v>
      </c>
      <c r="V220" s="52">
        <v>2</v>
      </c>
      <c r="W220" s="47">
        <f aca="true" t="shared" si="47" ref="W220:W225">U220*F220</f>
        <v>253.60883023816365</v>
      </c>
    </row>
    <row r="221" spans="1:23" ht="15">
      <c r="A221" s="36">
        <v>52</v>
      </c>
      <c r="B221" s="51" t="s">
        <v>175</v>
      </c>
      <c r="C221" s="92">
        <v>38227</v>
      </c>
      <c r="D221" s="39" t="s">
        <v>67</v>
      </c>
      <c r="E221" s="40">
        <v>91.6</v>
      </c>
      <c r="F221" s="151">
        <f t="shared" si="43"/>
        <v>1.1922186680006237</v>
      </c>
      <c r="G221" s="152">
        <v>65</v>
      </c>
      <c r="H221" s="43" t="s">
        <v>24</v>
      </c>
      <c r="I221" s="42">
        <v>70</v>
      </c>
      <c r="J221" s="44" t="s">
        <v>24</v>
      </c>
      <c r="K221" s="42">
        <v>73</v>
      </c>
      <c r="L221" s="43" t="s">
        <v>25</v>
      </c>
      <c r="M221" s="42">
        <v>86</v>
      </c>
      <c r="N221" s="43" t="s">
        <v>25</v>
      </c>
      <c r="O221" s="42">
        <v>86</v>
      </c>
      <c r="P221" s="44" t="s">
        <v>24</v>
      </c>
      <c r="Q221" s="42">
        <v>91</v>
      </c>
      <c r="R221" s="44" t="s">
        <v>24</v>
      </c>
      <c r="S221" s="39">
        <f t="shared" si="44"/>
        <v>70</v>
      </c>
      <c r="T221" s="39">
        <f t="shared" si="45"/>
        <v>91</v>
      </c>
      <c r="U221" s="45">
        <f t="shared" si="46"/>
        <v>161</v>
      </c>
      <c r="V221" s="46">
        <v>5</v>
      </c>
      <c r="W221" s="47">
        <f t="shared" si="47"/>
        <v>191.9472055481004</v>
      </c>
    </row>
    <row r="222" spans="1:23" ht="15">
      <c r="A222" s="36">
        <v>53</v>
      </c>
      <c r="B222" s="51" t="s">
        <v>176</v>
      </c>
      <c r="C222" s="92">
        <v>37994</v>
      </c>
      <c r="D222" s="39" t="s">
        <v>40</v>
      </c>
      <c r="E222" s="40">
        <v>123.1</v>
      </c>
      <c r="F222" s="151">
        <f t="shared" si="43"/>
        <v>1.066485811345953</v>
      </c>
      <c r="G222" s="152">
        <v>135</v>
      </c>
      <c r="H222" s="43" t="s">
        <v>25</v>
      </c>
      <c r="I222" s="42">
        <v>135</v>
      </c>
      <c r="J222" s="44" t="s">
        <v>24</v>
      </c>
      <c r="K222" s="42">
        <v>143</v>
      </c>
      <c r="L222" s="43" t="s">
        <v>24</v>
      </c>
      <c r="M222" s="42">
        <v>165</v>
      </c>
      <c r="N222" s="43" t="s">
        <v>24</v>
      </c>
      <c r="O222" s="42">
        <v>173</v>
      </c>
      <c r="P222" s="44" t="s">
        <v>24</v>
      </c>
      <c r="Q222" s="42">
        <v>180</v>
      </c>
      <c r="R222" s="44" t="s">
        <v>25</v>
      </c>
      <c r="S222" s="39">
        <f t="shared" si="44"/>
        <v>143</v>
      </c>
      <c r="T222" s="39">
        <f t="shared" si="45"/>
        <v>173</v>
      </c>
      <c r="U222" s="45">
        <f t="shared" si="46"/>
        <v>316</v>
      </c>
      <c r="V222" s="101">
        <v>1</v>
      </c>
      <c r="W222" s="47">
        <f t="shared" si="47"/>
        <v>337.00951638532115</v>
      </c>
    </row>
    <row r="223" spans="1:23" ht="15">
      <c r="A223" s="36">
        <v>46</v>
      </c>
      <c r="B223" s="51" t="s">
        <v>177</v>
      </c>
      <c r="C223" s="92">
        <v>38510</v>
      </c>
      <c r="D223" s="39" t="s">
        <v>93</v>
      </c>
      <c r="E223" s="40">
        <v>94.25</v>
      </c>
      <c r="F223" s="151">
        <f t="shared" si="43"/>
        <v>1.1766503375440338</v>
      </c>
      <c r="G223" s="152">
        <v>90</v>
      </c>
      <c r="H223" s="43" t="s">
        <v>24</v>
      </c>
      <c r="I223" s="42">
        <v>95</v>
      </c>
      <c r="J223" s="44" t="s">
        <v>25</v>
      </c>
      <c r="K223" s="42">
        <v>95</v>
      </c>
      <c r="L223" s="43" t="s">
        <v>24</v>
      </c>
      <c r="M223" s="42">
        <v>102</v>
      </c>
      <c r="N223" s="43" t="s">
        <v>24</v>
      </c>
      <c r="O223" s="42">
        <v>107</v>
      </c>
      <c r="P223" s="44" t="s">
        <v>24</v>
      </c>
      <c r="Q223" s="42">
        <v>110</v>
      </c>
      <c r="R223" s="44" t="s">
        <v>24</v>
      </c>
      <c r="S223" s="39">
        <f t="shared" si="44"/>
        <v>95</v>
      </c>
      <c r="T223" s="39">
        <f t="shared" si="45"/>
        <v>110</v>
      </c>
      <c r="U223" s="45">
        <f t="shared" si="46"/>
        <v>205</v>
      </c>
      <c r="V223" s="46">
        <v>4</v>
      </c>
      <c r="W223" s="47">
        <f t="shared" si="47"/>
        <v>241.21331919652692</v>
      </c>
    </row>
    <row r="224" spans="1:23" ht="15">
      <c r="A224" s="36">
        <v>35</v>
      </c>
      <c r="B224" s="51" t="s">
        <v>178</v>
      </c>
      <c r="C224" s="92" t="s">
        <v>179</v>
      </c>
      <c r="D224" s="39" t="s">
        <v>40</v>
      </c>
      <c r="E224" s="40">
        <v>105.4</v>
      </c>
      <c r="F224" s="151">
        <f t="shared" si="43"/>
        <v>1.1230680522312144</v>
      </c>
      <c r="G224" s="152">
        <v>100</v>
      </c>
      <c r="H224" s="43" t="s">
        <v>25</v>
      </c>
      <c r="I224" s="42">
        <v>100</v>
      </c>
      <c r="J224" s="44" t="s">
        <v>25</v>
      </c>
      <c r="K224" s="42">
        <v>100</v>
      </c>
      <c r="L224" s="43" t="s">
        <v>25</v>
      </c>
      <c r="M224" s="42">
        <v>110</v>
      </c>
      <c r="N224" s="43" t="s">
        <v>24</v>
      </c>
      <c r="O224" s="42">
        <v>115</v>
      </c>
      <c r="P224" s="44" t="s">
        <v>25</v>
      </c>
      <c r="Q224" s="42">
        <v>115</v>
      </c>
      <c r="R224" s="44" t="s">
        <v>25</v>
      </c>
      <c r="S224" s="39">
        <f t="shared" si="44"/>
        <v>0</v>
      </c>
      <c r="T224" s="39">
        <f t="shared" si="45"/>
        <v>110</v>
      </c>
      <c r="U224" s="45">
        <f t="shared" si="46"/>
        <v>110</v>
      </c>
      <c r="V224" s="46">
        <v>6</v>
      </c>
      <c r="W224" s="47">
        <f t="shared" si="47"/>
        <v>123.53748574543359</v>
      </c>
    </row>
    <row r="225" spans="1:23" ht="15">
      <c r="A225" s="36">
        <v>34</v>
      </c>
      <c r="B225" s="51" t="s">
        <v>180</v>
      </c>
      <c r="C225" s="92">
        <v>38571</v>
      </c>
      <c r="D225" s="39" t="s">
        <v>93</v>
      </c>
      <c r="E225" s="40">
        <v>62.65</v>
      </c>
      <c r="F225" s="151">
        <f t="shared" si="43"/>
        <v>1.4912087555330826</v>
      </c>
      <c r="G225" s="152">
        <v>69</v>
      </c>
      <c r="H225" s="43" t="s">
        <v>25</v>
      </c>
      <c r="I225" s="42">
        <v>70</v>
      </c>
      <c r="J225" s="44" t="s">
        <v>24</v>
      </c>
      <c r="K225" s="42">
        <v>73</v>
      </c>
      <c r="L225" s="43" t="s">
        <v>24</v>
      </c>
      <c r="M225" s="42">
        <v>90</v>
      </c>
      <c r="N225" s="43" t="s">
        <v>24</v>
      </c>
      <c r="O225" s="42">
        <v>95</v>
      </c>
      <c r="P225" s="44" t="s">
        <v>25</v>
      </c>
      <c r="Q225" s="42">
        <v>95</v>
      </c>
      <c r="R225" s="44" t="s">
        <v>24</v>
      </c>
      <c r="S225" s="39">
        <f t="shared" si="44"/>
        <v>73</v>
      </c>
      <c r="T225" s="39">
        <f t="shared" si="45"/>
        <v>95</v>
      </c>
      <c r="U225" s="45">
        <f t="shared" si="46"/>
        <v>168</v>
      </c>
      <c r="V225" s="50">
        <v>3</v>
      </c>
      <c r="W225" s="47">
        <f t="shared" si="47"/>
        <v>250.5230709295579</v>
      </c>
    </row>
    <row r="226" spans="1:23" ht="14.25">
      <c r="A226" s="100" t="s">
        <v>181</v>
      </c>
      <c r="B226" s="100"/>
      <c r="C226" s="100"/>
      <c r="D226" s="100"/>
      <c r="E226" s="100"/>
      <c r="F226" s="100" t="e">
        <f t="shared" si="43"/>
        <v>#VALUE!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</row>
    <row r="227" spans="1:23" ht="15">
      <c r="A227" s="36">
        <v>58</v>
      </c>
      <c r="B227" s="167" t="s">
        <v>182</v>
      </c>
      <c r="C227" s="88">
        <v>35053</v>
      </c>
      <c r="D227" s="39" t="s">
        <v>60</v>
      </c>
      <c r="E227" s="40">
        <v>105.35</v>
      </c>
      <c r="F227" s="151">
        <f t="shared" si="43"/>
        <v>1.1232715766383812</v>
      </c>
      <c r="G227" s="152">
        <v>100</v>
      </c>
      <c r="H227" s="43" t="s">
        <v>24</v>
      </c>
      <c r="I227" s="42">
        <v>105</v>
      </c>
      <c r="J227" s="44" t="s">
        <v>24</v>
      </c>
      <c r="K227" s="42">
        <v>108</v>
      </c>
      <c r="L227" s="43" t="s">
        <v>25</v>
      </c>
      <c r="M227" s="42">
        <v>125</v>
      </c>
      <c r="N227" s="43" t="s">
        <v>24</v>
      </c>
      <c r="O227" s="42">
        <v>131</v>
      </c>
      <c r="P227" s="44" t="s">
        <v>24</v>
      </c>
      <c r="Q227" s="42">
        <v>135</v>
      </c>
      <c r="R227" s="44" t="s">
        <v>24</v>
      </c>
      <c r="S227" s="39">
        <f aca="true" t="shared" si="48" ref="S227:S232">MAX(IF(H227="x",0,G227),IF(J227="x",0,I227),IF(L227="x",0,K227))</f>
        <v>105</v>
      </c>
      <c r="T227" s="39">
        <f aca="true" t="shared" si="49" ref="T227:T232">MAX(IF(N227="x",0,M227),IF(P227="x",0,O227),IF(R227="x",0,Q227))</f>
        <v>135</v>
      </c>
      <c r="U227" s="45">
        <f aca="true" t="shared" si="50" ref="U227:U232">S227+T227</f>
        <v>240</v>
      </c>
      <c r="V227" s="46">
        <v>8</v>
      </c>
      <c r="W227" s="47">
        <f aca="true" t="shared" si="51" ref="W227:W232">U227*F227</f>
        <v>269.5851783932115</v>
      </c>
    </row>
    <row r="228" spans="1:23" ht="15">
      <c r="A228" s="36">
        <v>25</v>
      </c>
      <c r="B228" s="51" t="s">
        <v>183</v>
      </c>
      <c r="C228" s="88">
        <v>36785</v>
      </c>
      <c r="D228" s="39" t="s">
        <v>69</v>
      </c>
      <c r="E228" s="40">
        <v>78.95</v>
      </c>
      <c r="F228" s="151">
        <f t="shared" si="43"/>
        <v>1.2873357126250495</v>
      </c>
      <c r="G228" s="152">
        <v>72</v>
      </c>
      <c r="H228" s="43" t="s">
        <v>24</v>
      </c>
      <c r="I228" s="42">
        <v>77</v>
      </c>
      <c r="J228" s="44" t="s">
        <v>24</v>
      </c>
      <c r="K228" s="42">
        <v>80</v>
      </c>
      <c r="L228" s="43" t="s">
        <v>25</v>
      </c>
      <c r="M228" s="42">
        <v>95</v>
      </c>
      <c r="N228" s="43" t="s">
        <v>24</v>
      </c>
      <c r="O228" s="42">
        <v>100</v>
      </c>
      <c r="P228" s="44" t="s">
        <v>24</v>
      </c>
      <c r="Q228" s="42">
        <v>105</v>
      </c>
      <c r="R228" s="44" t="s">
        <v>25</v>
      </c>
      <c r="S228" s="39">
        <f t="shared" si="48"/>
        <v>77</v>
      </c>
      <c r="T228" s="39">
        <f t="shared" si="49"/>
        <v>100</v>
      </c>
      <c r="U228" s="45">
        <f t="shared" si="50"/>
        <v>177</v>
      </c>
      <c r="V228" s="46">
        <v>11</v>
      </c>
      <c r="W228" s="47">
        <f t="shared" si="51"/>
        <v>227.85842113463377</v>
      </c>
    </row>
    <row r="229" spans="1:23" ht="15">
      <c r="A229" s="36">
        <v>51</v>
      </c>
      <c r="B229" s="51" t="s">
        <v>184</v>
      </c>
      <c r="C229" s="92" t="s">
        <v>185</v>
      </c>
      <c r="D229" s="39" t="s">
        <v>40</v>
      </c>
      <c r="E229" s="40">
        <v>86.4</v>
      </c>
      <c r="F229" s="151">
        <f t="shared" si="43"/>
        <v>1.2267240354461948</v>
      </c>
      <c r="G229" s="152">
        <v>80</v>
      </c>
      <c r="H229" s="43" t="s">
        <v>25</v>
      </c>
      <c r="I229" s="42">
        <v>80</v>
      </c>
      <c r="J229" s="44" t="s">
        <v>25</v>
      </c>
      <c r="K229" s="42">
        <v>82</v>
      </c>
      <c r="L229" s="43" t="s">
        <v>25</v>
      </c>
      <c r="M229" s="42">
        <v>100</v>
      </c>
      <c r="N229" s="43" t="s">
        <v>24</v>
      </c>
      <c r="O229" s="42">
        <v>105</v>
      </c>
      <c r="P229" s="44" t="s">
        <v>25</v>
      </c>
      <c r="Q229" s="42">
        <v>110</v>
      </c>
      <c r="R229" s="44" t="s">
        <v>24</v>
      </c>
      <c r="S229" s="39">
        <f t="shared" si="48"/>
        <v>0</v>
      </c>
      <c r="T229" s="39">
        <f t="shared" si="49"/>
        <v>110</v>
      </c>
      <c r="U229" s="45">
        <f t="shared" si="50"/>
        <v>110</v>
      </c>
      <c r="V229" s="46">
        <v>15</v>
      </c>
      <c r="W229" s="47">
        <f t="shared" si="51"/>
        <v>134.93964389908143</v>
      </c>
    </row>
    <row r="230" spans="1:23" ht="15">
      <c r="A230" s="36">
        <v>8</v>
      </c>
      <c r="B230" s="51" t="s">
        <v>186</v>
      </c>
      <c r="C230" s="88">
        <v>31228</v>
      </c>
      <c r="D230" s="39" t="s">
        <v>69</v>
      </c>
      <c r="E230" s="40">
        <v>77.75</v>
      </c>
      <c r="F230" s="151">
        <f t="shared" si="43"/>
        <v>1.2985827899892994</v>
      </c>
      <c r="G230" s="152">
        <v>72</v>
      </c>
      <c r="H230" s="43" t="s">
        <v>24</v>
      </c>
      <c r="I230" s="42">
        <v>75</v>
      </c>
      <c r="J230" s="44" t="s">
        <v>25</v>
      </c>
      <c r="K230" s="42">
        <v>77</v>
      </c>
      <c r="L230" s="43" t="s">
        <v>25</v>
      </c>
      <c r="M230" s="42">
        <v>80</v>
      </c>
      <c r="N230" s="43" t="s">
        <v>24</v>
      </c>
      <c r="O230" s="42">
        <v>86</v>
      </c>
      <c r="P230" s="44" t="s">
        <v>24</v>
      </c>
      <c r="Q230" s="42">
        <v>90</v>
      </c>
      <c r="R230" s="44" t="s">
        <v>25</v>
      </c>
      <c r="S230" s="39">
        <f t="shared" si="48"/>
        <v>72</v>
      </c>
      <c r="T230" s="39">
        <f t="shared" si="49"/>
        <v>86</v>
      </c>
      <c r="U230" s="45">
        <f t="shared" si="50"/>
        <v>158</v>
      </c>
      <c r="V230" s="46">
        <v>13</v>
      </c>
      <c r="W230" s="47">
        <f t="shared" si="51"/>
        <v>205.17608081830932</v>
      </c>
    </row>
    <row r="231" spans="1:23" ht="15">
      <c r="A231" s="36">
        <v>31</v>
      </c>
      <c r="B231" s="51" t="s">
        <v>187</v>
      </c>
      <c r="C231" s="92" t="s">
        <v>188</v>
      </c>
      <c r="D231" s="39" t="s">
        <v>143</v>
      </c>
      <c r="E231" s="40">
        <v>104.4</v>
      </c>
      <c r="F231" s="151">
        <f t="shared" si="43"/>
        <v>1.1271946369483918</v>
      </c>
      <c r="G231" s="152">
        <v>80</v>
      </c>
      <c r="H231" s="43" t="s">
        <v>24</v>
      </c>
      <c r="I231" s="42">
        <v>85</v>
      </c>
      <c r="J231" s="44" t="s">
        <v>24</v>
      </c>
      <c r="K231" s="42">
        <v>89</v>
      </c>
      <c r="L231" s="43" t="s">
        <v>25</v>
      </c>
      <c r="M231" s="42">
        <v>108</v>
      </c>
      <c r="N231" s="43" t="s">
        <v>25</v>
      </c>
      <c r="O231" s="42">
        <v>108</v>
      </c>
      <c r="P231" s="44" t="s">
        <v>24</v>
      </c>
      <c r="Q231" s="42">
        <v>115</v>
      </c>
      <c r="R231" s="44" t="s">
        <v>25</v>
      </c>
      <c r="S231" s="39">
        <f t="shared" si="48"/>
        <v>85</v>
      </c>
      <c r="T231" s="39">
        <f t="shared" si="49"/>
        <v>108</v>
      </c>
      <c r="U231" s="45">
        <f t="shared" si="50"/>
        <v>193</v>
      </c>
      <c r="V231" s="46">
        <v>12</v>
      </c>
      <c r="W231" s="47">
        <f t="shared" si="51"/>
        <v>217.54856493103964</v>
      </c>
    </row>
    <row r="232" spans="1:23" ht="15">
      <c r="A232" s="53">
        <v>62</v>
      </c>
      <c r="B232" s="54" t="s">
        <v>189</v>
      </c>
      <c r="C232" s="114">
        <v>36551</v>
      </c>
      <c r="D232" s="56" t="s">
        <v>190</v>
      </c>
      <c r="E232" s="57">
        <v>80.2</v>
      </c>
      <c r="F232" s="151">
        <f t="shared" si="43"/>
        <v>1.2760967331945126</v>
      </c>
      <c r="G232" s="132">
        <v>95</v>
      </c>
      <c r="H232" s="59" t="s">
        <v>24</v>
      </c>
      <c r="I232" s="60">
        <v>100</v>
      </c>
      <c r="J232" s="61" t="s">
        <v>25</v>
      </c>
      <c r="K232" s="60">
        <v>100</v>
      </c>
      <c r="L232" s="59" t="s">
        <v>25</v>
      </c>
      <c r="M232" s="60">
        <v>110</v>
      </c>
      <c r="N232" s="59" t="s">
        <v>24</v>
      </c>
      <c r="O232" s="60">
        <v>115</v>
      </c>
      <c r="P232" s="61" t="s">
        <v>25</v>
      </c>
      <c r="Q232" s="60">
        <v>115</v>
      </c>
      <c r="R232" s="61" t="s">
        <v>24</v>
      </c>
      <c r="S232" s="56">
        <f t="shared" si="48"/>
        <v>95</v>
      </c>
      <c r="T232" s="56">
        <f t="shared" si="49"/>
        <v>115</v>
      </c>
      <c r="U232" s="62">
        <f t="shared" si="50"/>
        <v>210</v>
      </c>
      <c r="V232" s="63">
        <v>9</v>
      </c>
      <c r="W232" s="64">
        <f t="shared" si="51"/>
        <v>267.98031397084765</v>
      </c>
    </row>
    <row r="233" spans="1:23" s="99" customFormat="1" ht="12.75">
      <c r="A233" s="73"/>
      <c r="B233" s="80"/>
      <c r="C233" s="140"/>
      <c r="D233" s="80"/>
      <c r="E233" s="96"/>
      <c r="F233" s="97"/>
      <c r="G233" s="73"/>
      <c r="H233" s="80"/>
      <c r="I233" s="73"/>
      <c r="J233" s="81"/>
      <c r="K233" s="73"/>
      <c r="L233" s="80"/>
      <c r="M233" s="73"/>
      <c r="N233" s="80"/>
      <c r="O233" s="73"/>
      <c r="P233" s="81"/>
      <c r="Q233" s="73"/>
      <c r="R233" s="81"/>
      <c r="S233" s="80"/>
      <c r="T233" s="80"/>
      <c r="U233" s="82"/>
      <c r="V233" s="83"/>
      <c r="W233" s="98"/>
    </row>
    <row r="234" spans="1:23" s="99" customFormat="1" ht="12.75">
      <c r="A234" s="73"/>
      <c r="B234" s="80"/>
      <c r="C234" s="140"/>
      <c r="D234" s="80"/>
      <c r="E234" s="96"/>
      <c r="F234" s="97"/>
      <c r="G234" s="73"/>
      <c r="H234" s="80"/>
      <c r="I234" s="73"/>
      <c r="J234" s="81"/>
      <c r="K234" s="73"/>
      <c r="L234" s="80"/>
      <c r="M234" s="73"/>
      <c r="N234" s="80"/>
      <c r="O234" s="73"/>
      <c r="P234" s="81"/>
      <c r="Q234" s="73"/>
      <c r="R234" s="81"/>
      <c r="S234" s="80"/>
      <c r="T234" s="80"/>
      <c r="U234" s="82"/>
      <c r="V234" s="83"/>
      <c r="W234" s="98"/>
    </row>
    <row r="235" spans="2:26" ht="12.75">
      <c r="B235" s="15" t="s">
        <v>42</v>
      </c>
      <c r="C235" s="66" t="s">
        <v>43</v>
      </c>
      <c r="D235" s="67"/>
      <c r="E235" s="68" t="s">
        <v>44</v>
      </c>
      <c r="F235" s="69"/>
      <c r="G235" s="66" t="s">
        <v>51</v>
      </c>
      <c r="H235" s="66"/>
      <c r="I235" s="66"/>
      <c r="J235" s="66"/>
      <c r="K235" s="70"/>
      <c r="L235" s="70"/>
      <c r="M235" s="21"/>
      <c r="N235" s="21"/>
      <c r="O235" s="65" t="s">
        <v>46</v>
      </c>
      <c r="P235" s="65"/>
      <c r="Q235" s="65"/>
      <c r="R235" s="65"/>
      <c r="S235" s="71" t="s">
        <v>100</v>
      </c>
      <c r="T235" s="72"/>
      <c r="V235" s="3"/>
      <c r="Z235" s="16"/>
    </row>
    <row r="236" spans="2:22" ht="12.75">
      <c r="B236" s="73"/>
      <c r="C236" s="66"/>
      <c r="D236" s="67"/>
      <c r="E236" s="17"/>
      <c r="F236" s="18"/>
      <c r="G236" s="66" t="s">
        <v>48</v>
      </c>
      <c r="H236" s="66"/>
      <c r="I236" s="66"/>
      <c r="J236" s="66"/>
      <c r="K236" s="70"/>
      <c r="L236" s="70"/>
      <c r="M236" s="21"/>
      <c r="N236" s="21"/>
      <c r="O236" s="70"/>
      <c r="P236" s="70"/>
      <c r="Q236" s="19"/>
      <c r="R236" s="19"/>
      <c r="S236" s="71"/>
      <c r="T236" s="16"/>
      <c r="V236" s="3"/>
    </row>
    <row r="237" spans="1:22" ht="12.75">
      <c r="A237" s="15"/>
      <c r="B237" s="80"/>
      <c r="C237" s="98"/>
      <c r="D237" s="144"/>
      <c r="E237" s="145"/>
      <c r="G237" s="16" t="s">
        <v>45</v>
      </c>
      <c r="O237" t="s">
        <v>49</v>
      </c>
      <c r="S237" s="16" t="s">
        <v>117</v>
      </c>
      <c r="V237" s="3"/>
    </row>
    <row r="238" spans="1:22" ht="12.75">
      <c r="A238" s="15"/>
      <c r="B238" s="80"/>
      <c r="C238" s="98"/>
      <c r="D238" s="144"/>
      <c r="E238" s="145"/>
      <c r="V238" s="3"/>
    </row>
    <row r="239" spans="1:22" ht="12.75">
      <c r="A239" s="15"/>
      <c r="B239" s="80"/>
      <c r="C239" s="98"/>
      <c r="D239" s="144"/>
      <c r="E239" s="145"/>
      <c r="V239" s="3"/>
    </row>
    <row r="240" spans="1:22" ht="12.75">
      <c r="A240" s="15"/>
      <c r="B240" s="80"/>
      <c r="C240" s="98"/>
      <c r="D240" s="144"/>
      <c r="E240" s="145"/>
      <c r="V240" s="3"/>
    </row>
    <row r="241" spans="1:22" ht="12.75">
      <c r="A241" s="15"/>
      <c r="B241" s="80"/>
      <c r="C241" s="98"/>
      <c r="D241" s="144"/>
      <c r="E241" s="145"/>
      <c r="V241" s="3"/>
    </row>
    <row r="242" spans="1:22" ht="12.75">
      <c r="A242" s="15"/>
      <c r="B242" s="80"/>
      <c r="C242" s="98"/>
      <c r="D242" s="144"/>
      <c r="E242" s="145"/>
      <c r="V242" s="3"/>
    </row>
    <row r="243" spans="1:22" ht="12.75">
      <c r="A243" s="15"/>
      <c r="B243" s="80"/>
      <c r="C243" s="98"/>
      <c r="D243" s="144"/>
      <c r="E243" s="145"/>
      <c r="V243" s="3"/>
    </row>
    <row r="244" spans="1:22" ht="12.75">
      <c r="A244" s="15"/>
      <c r="B244" s="80"/>
      <c r="C244" s="98"/>
      <c r="D244" s="144"/>
      <c r="E244" s="145"/>
      <c r="V244" s="3"/>
    </row>
    <row r="245" spans="1:22" ht="12.75">
      <c r="A245" s="15"/>
      <c r="B245" s="80"/>
      <c r="C245" s="98"/>
      <c r="D245" s="144"/>
      <c r="E245" s="145"/>
      <c r="V245" s="3"/>
    </row>
    <row r="246" spans="1:18" ht="18">
      <c r="A246" s="4" t="s">
        <v>0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7"/>
    </row>
    <row r="248" spans="1:18" s="9" customFormat="1" ht="15.75">
      <c r="A248" s="8" t="s">
        <v>1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s="9" customFormat="1" ht="15.75">
      <c r="A249" s="8"/>
      <c r="B249" s="8"/>
      <c r="C249" s="8"/>
      <c r="D249" s="8"/>
      <c r="E249" s="8"/>
      <c r="F249" s="10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s="14" customFormat="1" ht="15">
      <c r="A250" s="11"/>
      <c r="B250" s="11" t="s">
        <v>191</v>
      </c>
      <c r="C250" s="11"/>
      <c r="D250" s="11"/>
      <c r="E250" s="11"/>
      <c r="F250" s="12" t="s">
        <v>192</v>
      </c>
      <c r="G250" s="11" t="s">
        <v>3</v>
      </c>
      <c r="H250" s="11"/>
      <c r="I250" s="11"/>
      <c r="J250" s="11"/>
      <c r="K250" s="11"/>
      <c r="L250" s="11"/>
      <c r="M250" s="11" t="s">
        <v>193</v>
      </c>
      <c r="N250" s="11"/>
      <c r="O250" s="11"/>
      <c r="P250" s="11"/>
      <c r="Q250" s="11"/>
      <c r="R250" s="11"/>
    </row>
    <row r="251" spans="1:16" ht="12.75">
      <c r="A251" s="15"/>
      <c r="B251" s="3"/>
      <c r="D251" s="16"/>
      <c r="E251" s="17"/>
      <c r="F251" s="18"/>
      <c r="G251" s="19"/>
      <c r="H251" s="20"/>
      <c r="J251" s="21"/>
      <c r="K251" s="21"/>
      <c r="P251" s="3"/>
    </row>
    <row r="252" spans="1:23" s="99" customFormat="1" ht="13.5">
      <c r="A252" s="73"/>
      <c r="B252" s="80"/>
      <c r="C252" s="140"/>
      <c r="D252" s="80"/>
      <c r="E252" s="96"/>
      <c r="F252" s="97"/>
      <c r="G252" s="73"/>
      <c r="H252" s="80"/>
      <c r="I252" s="73"/>
      <c r="J252" s="81"/>
      <c r="K252" s="73"/>
      <c r="L252" s="80"/>
      <c r="M252" s="73"/>
      <c r="N252" s="80"/>
      <c r="O252" s="73"/>
      <c r="P252" s="81"/>
      <c r="Q252" s="73"/>
      <c r="R252" s="81"/>
      <c r="S252" s="80"/>
      <c r="T252" s="80"/>
      <c r="U252" s="82"/>
      <c r="V252" s="83"/>
      <c r="W252" s="98"/>
    </row>
    <row r="253" spans="1:23" ht="12.75">
      <c r="A253" s="22" t="s">
        <v>5</v>
      </c>
      <c r="B253" s="22"/>
      <c r="C253" s="22"/>
      <c r="D253" s="22"/>
      <c r="E253" s="22"/>
      <c r="F253" s="22"/>
      <c r="G253" s="23" t="s">
        <v>6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4"/>
      <c r="S253" s="25" t="s">
        <v>7</v>
      </c>
      <c r="T253" s="25"/>
      <c r="U253" s="25"/>
      <c r="V253" s="25"/>
      <c r="W253" s="25"/>
    </row>
    <row r="254" spans="1:23" ht="12.75" customHeight="1">
      <c r="A254" s="26" t="s">
        <v>8</v>
      </c>
      <c r="B254" s="27" t="s">
        <v>9</v>
      </c>
      <c r="C254" s="27" t="s">
        <v>10</v>
      </c>
      <c r="D254" s="27" t="s">
        <v>11</v>
      </c>
      <c r="E254" s="28" t="s">
        <v>12</v>
      </c>
      <c r="F254" s="29" t="s">
        <v>13</v>
      </c>
      <c r="G254" s="30" t="s">
        <v>14</v>
      </c>
      <c r="H254" s="30"/>
      <c r="I254" s="30"/>
      <c r="J254" s="30"/>
      <c r="K254" s="30"/>
      <c r="L254" s="31"/>
      <c r="M254" s="30" t="s">
        <v>15</v>
      </c>
      <c r="N254" s="30"/>
      <c r="O254" s="30"/>
      <c r="P254" s="30"/>
      <c r="Q254" s="30"/>
      <c r="R254" s="31"/>
      <c r="S254" s="32" t="s">
        <v>16</v>
      </c>
      <c r="T254" s="32" t="s">
        <v>17</v>
      </c>
      <c r="U254" s="32" t="s">
        <v>18</v>
      </c>
      <c r="V254" s="33" t="s">
        <v>19</v>
      </c>
      <c r="W254" s="34" t="s">
        <v>20</v>
      </c>
    </row>
    <row r="255" spans="1:23" ht="13.5">
      <c r="A255" s="26"/>
      <c r="B255" s="27"/>
      <c r="C255" s="27"/>
      <c r="D255" s="27"/>
      <c r="E255" s="28"/>
      <c r="F255" s="29"/>
      <c r="G255" s="30">
        <v>1</v>
      </c>
      <c r="H255" s="31"/>
      <c r="I255" s="30">
        <v>2</v>
      </c>
      <c r="J255" s="31"/>
      <c r="K255" s="30">
        <v>3</v>
      </c>
      <c r="L255" s="31"/>
      <c r="M255" s="30">
        <v>1</v>
      </c>
      <c r="N255" s="31"/>
      <c r="O255" s="30">
        <v>2</v>
      </c>
      <c r="P255" s="31"/>
      <c r="Q255" s="30">
        <v>3</v>
      </c>
      <c r="R255" s="31"/>
      <c r="S255" s="32"/>
      <c r="T255" s="32"/>
      <c r="U255" s="32"/>
      <c r="V255" s="33"/>
      <c r="W255" s="34"/>
    </row>
    <row r="256" spans="1:23" ht="12.75">
      <c r="A256" s="100" t="s">
        <v>181</v>
      </c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</row>
    <row r="257" spans="1:23" ht="15">
      <c r="A257" s="36">
        <v>22</v>
      </c>
      <c r="B257" s="51" t="s">
        <v>194</v>
      </c>
      <c r="C257" s="92">
        <v>35685</v>
      </c>
      <c r="D257" s="39" t="s">
        <v>195</v>
      </c>
      <c r="E257" s="40">
        <v>100.25</v>
      </c>
      <c r="F257" s="151">
        <f aca="true" t="shared" si="52" ref="F257:F265">POWER(10,(0.722762521*(LOG10(E257/193.609)*LOG10(E257/193.609))))</f>
        <v>1.1456538897202024</v>
      </c>
      <c r="G257" s="152">
        <v>140</v>
      </c>
      <c r="H257" s="43" t="s">
        <v>24</v>
      </c>
      <c r="I257" s="42">
        <v>150</v>
      </c>
      <c r="J257" s="44" t="s">
        <v>24</v>
      </c>
      <c r="K257" s="42">
        <v>155</v>
      </c>
      <c r="L257" s="43" t="s">
        <v>25</v>
      </c>
      <c r="M257" s="42">
        <v>175</v>
      </c>
      <c r="N257" s="43" t="s">
        <v>24</v>
      </c>
      <c r="O257" s="42">
        <v>184</v>
      </c>
      <c r="P257" s="44" t="s">
        <v>24</v>
      </c>
      <c r="Q257" s="42">
        <v>190</v>
      </c>
      <c r="R257" s="44" t="s">
        <v>25</v>
      </c>
      <c r="S257" s="39">
        <f aca="true" t="shared" si="53" ref="S257:S265">MAX(IF(H257="x",0,G257),IF(J257="x",0,I257),IF(L257="x",0,K257))</f>
        <v>150</v>
      </c>
      <c r="T257" s="39">
        <f aca="true" t="shared" si="54" ref="T257:T265">MAX(IF(N257="x",0,M257),IF(P257="x",0,O257),IF(R257="x",0,Q257))</f>
        <v>184</v>
      </c>
      <c r="U257" s="45">
        <f aca="true" t="shared" si="55" ref="U257:U265">S257+T257</f>
        <v>334</v>
      </c>
      <c r="V257" s="101">
        <v>1</v>
      </c>
      <c r="W257" s="47">
        <f aca="true" t="shared" si="56" ref="W257:W265">U257*F257</f>
        <v>382.6483991665476</v>
      </c>
    </row>
    <row r="258" spans="1:23" ht="15">
      <c r="A258" s="36">
        <v>64</v>
      </c>
      <c r="B258" s="51" t="s">
        <v>196</v>
      </c>
      <c r="C258" s="88">
        <v>32965</v>
      </c>
      <c r="D258" s="39" t="s">
        <v>57</v>
      </c>
      <c r="E258" s="40">
        <v>92.35</v>
      </c>
      <c r="F258" s="151">
        <f t="shared" si="52"/>
        <v>1.1876844817262233</v>
      </c>
      <c r="G258" s="49">
        <v>135</v>
      </c>
      <c r="H258" s="43" t="s">
        <v>24</v>
      </c>
      <c r="I258" s="42">
        <v>141</v>
      </c>
      <c r="J258" s="44" t="s">
        <v>25</v>
      </c>
      <c r="K258" s="42">
        <v>145</v>
      </c>
      <c r="L258" s="43" t="s">
        <v>24</v>
      </c>
      <c r="M258" s="42">
        <v>165</v>
      </c>
      <c r="N258" s="43" t="s">
        <v>24</v>
      </c>
      <c r="O258" s="42">
        <v>172</v>
      </c>
      <c r="P258" s="44" t="s">
        <v>24</v>
      </c>
      <c r="Q258" s="42">
        <v>177</v>
      </c>
      <c r="R258" s="44" t="s">
        <v>24</v>
      </c>
      <c r="S258" s="39">
        <f t="shared" si="53"/>
        <v>145</v>
      </c>
      <c r="T258" s="39">
        <f t="shared" si="54"/>
        <v>177</v>
      </c>
      <c r="U258" s="45">
        <f t="shared" si="55"/>
        <v>322</v>
      </c>
      <c r="V258" s="52">
        <v>2</v>
      </c>
      <c r="W258" s="47">
        <f t="shared" si="56"/>
        <v>382.4344031158439</v>
      </c>
    </row>
    <row r="259" spans="1:23" ht="15">
      <c r="A259" s="36">
        <v>30</v>
      </c>
      <c r="B259" s="51" t="s">
        <v>48</v>
      </c>
      <c r="C259" s="88">
        <v>32524</v>
      </c>
      <c r="D259" s="39" t="s">
        <v>57</v>
      </c>
      <c r="E259" s="40">
        <v>88.1</v>
      </c>
      <c r="F259" s="151">
        <f t="shared" si="52"/>
        <v>1.2148210192573539</v>
      </c>
      <c r="G259" s="49">
        <v>100</v>
      </c>
      <c r="H259" s="43" t="s">
        <v>24</v>
      </c>
      <c r="I259" s="42">
        <v>105</v>
      </c>
      <c r="J259" s="44" t="s">
        <v>24</v>
      </c>
      <c r="K259" s="42">
        <v>110</v>
      </c>
      <c r="L259" s="43" t="s">
        <v>24</v>
      </c>
      <c r="M259" s="42">
        <v>120</v>
      </c>
      <c r="N259" s="43" t="s">
        <v>24</v>
      </c>
      <c r="O259" s="42">
        <v>125</v>
      </c>
      <c r="P259" s="44" t="s">
        <v>24</v>
      </c>
      <c r="Q259" s="42">
        <v>130</v>
      </c>
      <c r="R259" s="44" t="s">
        <v>25</v>
      </c>
      <c r="S259" s="39">
        <f t="shared" si="53"/>
        <v>110</v>
      </c>
      <c r="T259" s="39">
        <f t="shared" si="54"/>
        <v>125</v>
      </c>
      <c r="U259" s="45">
        <f t="shared" si="55"/>
        <v>235</v>
      </c>
      <c r="V259" s="46">
        <v>7</v>
      </c>
      <c r="W259" s="47">
        <f t="shared" si="56"/>
        <v>285.4829395254782</v>
      </c>
    </row>
    <row r="260" spans="1:23" ht="15">
      <c r="A260" s="36">
        <v>27</v>
      </c>
      <c r="B260" s="51" t="s">
        <v>197</v>
      </c>
      <c r="C260" s="88">
        <v>35409</v>
      </c>
      <c r="D260" s="39" t="s">
        <v>57</v>
      </c>
      <c r="E260" s="40">
        <v>97.45</v>
      </c>
      <c r="F260" s="151">
        <f t="shared" si="52"/>
        <v>1.1594342309729853</v>
      </c>
      <c r="G260" s="49">
        <v>110</v>
      </c>
      <c r="H260" s="43" t="s">
        <v>24</v>
      </c>
      <c r="I260" s="42">
        <v>120</v>
      </c>
      <c r="J260" s="44" t="s">
        <v>25</v>
      </c>
      <c r="K260" s="42">
        <v>120</v>
      </c>
      <c r="L260" s="43" t="s">
        <v>25</v>
      </c>
      <c r="M260" s="42">
        <v>140</v>
      </c>
      <c r="N260" s="43" t="s">
        <v>24</v>
      </c>
      <c r="O260" s="42">
        <v>148</v>
      </c>
      <c r="P260" s="44" t="s">
        <v>24</v>
      </c>
      <c r="Q260" s="42">
        <v>151</v>
      </c>
      <c r="R260" s="44" t="s">
        <v>24</v>
      </c>
      <c r="S260" s="39">
        <f t="shared" si="53"/>
        <v>110</v>
      </c>
      <c r="T260" s="39">
        <f t="shared" si="54"/>
        <v>151</v>
      </c>
      <c r="U260" s="45">
        <f t="shared" si="55"/>
        <v>261</v>
      </c>
      <c r="V260" s="46">
        <v>5</v>
      </c>
      <c r="W260" s="47">
        <f t="shared" si="56"/>
        <v>302.61233428394917</v>
      </c>
    </row>
    <row r="261" spans="1:23" ht="15">
      <c r="A261" s="36">
        <v>19</v>
      </c>
      <c r="B261" s="51" t="s">
        <v>198</v>
      </c>
      <c r="C261" s="88">
        <v>33504</v>
      </c>
      <c r="D261" s="39" t="s">
        <v>40</v>
      </c>
      <c r="E261" s="40">
        <v>109.95</v>
      </c>
      <c r="F261" s="151">
        <f t="shared" si="52"/>
        <v>1.1057140983639138</v>
      </c>
      <c r="G261" s="49">
        <v>135</v>
      </c>
      <c r="H261" s="43" t="s">
        <v>24</v>
      </c>
      <c r="I261" s="42">
        <v>140</v>
      </c>
      <c r="J261" s="44" t="s">
        <v>25</v>
      </c>
      <c r="K261" s="42">
        <v>145</v>
      </c>
      <c r="L261" s="43" t="s">
        <v>25</v>
      </c>
      <c r="M261" s="42">
        <v>166</v>
      </c>
      <c r="N261" s="43" t="s">
        <v>24</v>
      </c>
      <c r="O261" s="42">
        <v>175</v>
      </c>
      <c r="P261" s="44" t="s">
        <v>24</v>
      </c>
      <c r="Q261" s="42">
        <v>182</v>
      </c>
      <c r="R261" s="44" t="s">
        <v>25</v>
      </c>
      <c r="S261" s="39">
        <f t="shared" si="53"/>
        <v>135</v>
      </c>
      <c r="T261" s="39">
        <f t="shared" si="54"/>
        <v>175</v>
      </c>
      <c r="U261" s="45">
        <f t="shared" si="55"/>
        <v>310</v>
      </c>
      <c r="V261" s="50">
        <v>3</v>
      </c>
      <c r="W261" s="47">
        <f t="shared" si="56"/>
        <v>342.7713704928133</v>
      </c>
    </row>
    <row r="262" spans="1:23" ht="15">
      <c r="A262" s="36">
        <v>23</v>
      </c>
      <c r="B262" s="51" t="s">
        <v>199</v>
      </c>
      <c r="C262" s="88">
        <v>35842</v>
      </c>
      <c r="D262" s="39" t="s">
        <v>57</v>
      </c>
      <c r="E262" s="40">
        <v>85.25</v>
      </c>
      <c r="F262" s="151">
        <f t="shared" si="52"/>
        <v>1.2351480668892758</v>
      </c>
      <c r="G262" s="49">
        <v>102</v>
      </c>
      <c r="H262" s="43" t="s">
        <v>24</v>
      </c>
      <c r="I262" s="42">
        <v>107</v>
      </c>
      <c r="J262" s="44" t="s">
        <v>24</v>
      </c>
      <c r="K262" s="42">
        <v>112</v>
      </c>
      <c r="L262" s="43" t="s">
        <v>25</v>
      </c>
      <c r="M262" s="42">
        <v>136</v>
      </c>
      <c r="N262" s="43" t="s">
        <v>25</v>
      </c>
      <c r="O262" s="42">
        <v>136</v>
      </c>
      <c r="P262" s="44" t="s">
        <v>24</v>
      </c>
      <c r="Q262" s="42">
        <v>147</v>
      </c>
      <c r="R262" s="44" t="s">
        <v>25</v>
      </c>
      <c r="S262" s="39">
        <f t="shared" si="53"/>
        <v>107</v>
      </c>
      <c r="T262" s="39">
        <f t="shared" si="54"/>
        <v>136</v>
      </c>
      <c r="U262" s="45">
        <f t="shared" si="55"/>
        <v>243</v>
      </c>
      <c r="V262" s="46">
        <v>6</v>
      </c>
      <c r="W262" s="47">
        <f t="shared" si="56"/>
        <v>300.140980254094</v>
      </c>
    </row>
    <row r="263" spans="1:23" ht="15">
      <c r="A263" s="36">
        <v>32</v>
      </c>
      <c r="B263" s="51" t="s">
        <v>200</v>
      </c>
      <c r="C263" s="92" t="s">
        <v>185</v>
      </c>
      <c r="D263" s="39" t="s">
        <v>40</v>
      </c>
      <c r="E263" s="40">
        <v>96.8</v>
      </c>
      <c r="F263" s="151">
        <f t="shared" si="52"/>
        <v>1.162799521586736</v>
      </c>
      <c r="G263" s="49">
        <v>120</v>
      </c>
      <c r="H263" s="43" t="s">
        <v>24</v>
      </c>
      <c r="I263" s="42">
        <v>130</v>
      </c>
      <c r="J263" s="44" t="s">
        <v>25</v>
      </c>
      <c r="K263" s="42">
        <v>0</v>
      </c>
      <c r="L263" s="43" t="s">
        <v>25</v>
      </c>
      <c r="M263" s="42">
        <v>160</v>
      </c>
      <c r="N263" s="43" t="s">
        <v>25</v>
      </c>
      <c r="O263" s="42">
        <v>160</v>
      </c>
      <c r="P263" s="44" t="s">
        <v>25</v>
      </c>
      <c r="Q263" s="42">
        <v>160</v>
      </c>
      <c r="R263" s="44" t="s">
        <v>25</v>
      </c>
      <c r="S263" s="39">
        <f t="shared" si="53"/>
        <v>120</v>
      </c>
      <c r="T263" s="39">
        <f t="shared" si="54"/>
        <v>0</v>
      </c>
      <c r="U263" s="45">
        <f t="shared" si="55"/>
        <v>120</v>
      </c>
      <c r="V263" s="46">
        <v>14</v>
      </c>
      <c r="W263" s="47">
        <f t="shared" si="56"/>
        <v>139.53594259040833</v>
      </c>
    </row>
    <row r="264" spans="1:23" ht="15">
      <c r="A264" s="36">
        <v>4</v>
      </c>
      <c r="B264" s="51" t="s">
        <v>201</v>
      </c>
      <c r="C264" s="92">
        <v>37214</v>
      </c>
      <c r="D264" s="39" t="s">
        <v>57</v>
      </c>
      <c r="E264" s="40">
        <v>62.5</v>
      </c>
      <c r="F264" s="151">
        <f t="shared" si="52"/>
        <v>1.4937455481065374</v>
      </c>
      <c r="G264" s="49">
        <v>70</v>
      </c>
      <c r="H264" s="43" t="s">
        <v>24</v>
      </c>
      <c r="I264" s="42">
        <v>76</v>
      </c>
      <c r="J264" s="44" t="s">
        <v>24</v>
      </c>
      <c r="K264" s="42">
        <v>81</v>
      </c>
      <c r="L264" s="43" t="s">
        <v>25</v>
      </c>
      <c r="M264" s="42">
        <v>90</v>
      </c>
      <c r="N264" s="43" t="s">
        <v>24</v>
      </c>
      <c r="O264" s="42">
        <v>97</v>
      </c>
      <c r="P264" s="44" t="s">
        <v>25</v>
      </c>
      <c r="Q264" s="42">
        <v>97</v>
      </c>
      <c r="R264" s="44" t="s">
        <v>25</v>
      </c>
      <c r="S264" s="39">
        <f t="shared" si="53"/>
        <v>76</v>
      </c>
      <c r="T264" s="39">
        <f t="shared" si="54"/>
        <v>90</v>
      </c>
      <c r="U264" s="45">
        <f t="shared" si="55"/>
        <v>166</v>
      </c>
      <c r="V264" s="46">
        <v>10</v>
      </c>
      <c r="W264" s="47">
        <f t="shared" si="56"/>
        <v>247.9617609856852</v>
      </c>
    </row>
    <row r="265" spans="1:23" ht="15">
      <c r="A265" s="53">
        <v>40</v>
      </c>
      <c r="B265" s="54" t="s">
        <v>202</v>
      </c>
      <c r="C265" s="114">
        <v>34943</v>
      </c>
      <c r="D265" s="56" t="s">
        <v>195</v>
      </c>
      <c r="E265" s="57">
        <v>105.45</v>
      </c>
      <c r="F265" s="151">
        <f t="shared" si="52"/>
        <v>1.122864819796239</v>
      </c>
      <c r="G265" s="58">
        <v>120</v>
      </c>
      <c r="H265" s="59" t="s">
        <v>24</v>
      </c>
      <c r="I265" s="60">
        <v>127</v>
      </c>
      <c r="J265" s="61" t="s">
        <v>25</v>
      </c>
      <c r="K265" s="60">
        <v>127</v>
      </c>
      <c r="L265" s="59" t="s">
        <v>24</v>
      </c>
      <c r="M265" s="60">
        <v>150</v>
      </c>
      <c r="N265" s="59" t="s">
        <v>24</v>
      </c>
      <c r="O265" s="60">
        <v>160</v>
      </c>
      <c r="P265" s="61" t="s">
        <v>24</v>
      </c>
      <c r="Q265" s="60">
        <v>170</v>
      </c>
      <c r="R265" s="61" t="s">
        <v>24</v>
      </c>
      <c r="S265" s="56">
        <f t="shared" si="53"/>
        <v>127</v>
      </c>
      <c r="T265" s="56">
        <f t="shared" si="54"/>
        <v>170</v>
      </c>
      <c r="U265" s="62">
        <f t="shared" si="55"/>
        <v>297</v>
      </c>
      <c r="V265" s="63">
        <v>4</v>
      </c>
      <c r="W265" s="64">
        <f t="shared" si="56"/>
        <v>333.49085147948296</v>
      </c>
    </row>
    <row r="267" spans="2:26" ht="12.75">
      <c r="B267" s="15" t="s">
        <v>42</v>
      </c>
      <c r="C267" s="66" t="s">
        <v>43</v>
      </c>
      <c r="D267" s="67"/>
      <c r="E267" s="68" t="s">
        <v>44</v>
      </c>
      <c r="F267" s="69"/>
      <c r="G267" s="66" t="s">
        <v>51</v>
      </c>
      <c r="H267" s="66"/>
      <c r="I267" s="66"/>
      <c r="J267" s="66"/>
      <c r="K267" s="70"/>
      <c r="L267" s="70"/>
      <c r="M267" s="21"/>
      <c r="N267" s="21"/>
      <c r="O267" s="65" t="s">
        <v>46</v>
      </c>
      <c r="P267" s="65"/>
      <c r="Q267" s="65"/>
      <c r="R267" s="65"/>
      <c r="S267" s="71" t="s">
        <v>100</v>
      </c>
      <c r="T267" s="72"/>
      <c r="V267" s="3"/>
      <c r="Z267" s="16"/>
    </row>
    <row r="268" spans="2:22" ht="12.75">
      <c r="B268" s="73"/>
      <c r="C268" s="66"/>
      <c r="D268" s="67"/>
      <c r="E268" s="17"/>
      <c r="F268" s="18"/>
      <c r="G268" s="66" t="s">
        <v>45</v>
      </c>
      <c r="H268" s="66"/>
      <c r="I268" s="66"/>
      <c r="J268" s="66"/>
      <c r="K268" s="70"/>
      <c r="L268" s="70"/>
      <c r="M268" s="21"/>
      <c r="N268" s="21"/>
      <c r="O268" s="70"/>
      <c r="P268" s="70"/>
      <c r="Q268" s="19"/>
      <c r="R268" s="19"/>
      <c r="S268" s="71"/>
      <c r="T268" s="16"/>
      <c r="V268" s="3"/>
    </row>
    <row r="269" spans="1:22" ht="12.75">
      <c r="A269" s="15"/>
      <c r="B269" s="80"/>
      <c r="C269" s="98"/>
      <c r="D269" s="144"/>
      <c r="E269" s="145"/>
      <c r="G269" s="16" t="s">
        <v>167</v>
      </c>
      <c r="O269" t="s">
        <v>49</v>
      </c>
      <c r="S269" s="16" t="s">
        <v>117</v>
      </c>
      <c r="V269" s="3"/>
    </row>
    <row r="270" spans="1:22" ht="12.75">
      <c r="A270" s="15"/>
      <c r="B270" s="80"/>
      <c r="C270" s="98"/>
      <c r="D270" s="144"/>
      <c r="E270" s="145"/>
      <c r="V270" s="3"/>
    </row>
    <row r="271" spans="1:22" ht="12.75">
      <c r="A271" s="15"/>
      <c r="B271" s="73"/>
      <c r="C271" s="98"/>
      <c r="D271" s="144"/>
      <c r="E271" s="145"/>
      <c r="V271" s="3"/>
    </row>
    <row r="272" spans="1:23" ht="12.75">
      <c r="A272" s="73"/>
      <c r="B272" s="73"/>
      <c r="C272" s="73"/>
      <c r="D272" s="80"/>
      <c r="E272" s="96"/>
      <c r="F272" s="97"/>
      <c r="G272" s="73"/>
      <c r="H272" s="73"/>
      <c r="I272" s="81"/>
      <c r="J272" s="81"/>
      <c r="K272" s="80"/>
      <c r="L272" s="80"/>
      <c r="M272" s="73"/>
      <c r="N272" s="73"/>
      <c r="O272" s="81"/>
      <c r="P272" s="81"/>
      <c r="Q272" s="81"/>
      <c r="R272" s="81"/>
      <c r="S272" s="80"/>
      <c r="T272" s="80"/>
      <c r="U272" s="80"/>
      <c r="V272" s="83"/>
      <c r="W272" s="98"/>
    </row>
    <row r="273" spans="1:22" ht="12.75">
      <c r="A273" s="15"/>
      <c r="B273" s="73"/>
      <c r="C273" s="98"/>
      <c r="D273" s="144"/>
      <c r="E273" s="145"/>
      <c r="V273" s="3"/>
    </row>
    <row r="275" spans="2:3" ht="12.75">
      <c r="B275" s="168" t="s">
        <v>203</v>
      </c>
      <c r="C275" s="169" t="s">
        <v>204</v>
      </c>
    </row>
    <row r="277" spans="1:3" ht="12.75">
      <c r="A277" s="170">
        <v>1</v>
      </c>
      <c r="B277" s="170" t="s">
        <v>194</v>
      </c>
      <c r="C277" s="171">
        <v>370.02048931237414</v>
      </c>
    </row>
    <row r="278" spans="1:3" ht="12.75">
      <c r="A278" s="170">
        <v>2</v>
      </c>
      <c r="B278" s="170" t="s">
        <v>196</v>
      </c>
      <c r="C278" s="171">
        <v>368.408214228042</v>
      </c>
    </row>
    <row r="279" spans="1:3" ht="12.75">
      <c r="A279" s="170">
        <v>3</v>
      </c>
      <c r="B279" s="170" t="s">
        <v>198</v>
      </c>
      <c r="C279" s="171">
        <v>332.9504815009374</v>
      </c>
    </row>
    <row r="280" spans="1:3" ht="12.75">
      <c r="A280">
        <v>4</v>
      </c>
      <c r="B280" t="s">
        <v>176</v>
      </c>
      <c r="C280" s="172">
        <v>329.2525999219037</v>
      </c>
    </row>
    <row r="281" spans="1:3" ht="12.75">
      <c r="A281">
        <v>5</v>
      </c>
      <c r="B281" t="s">
        <v>202</v>
      </c>
      <c r="C281" s="172">
        <v>323.2700305827804</v>
      </c>
    </row>
    <row r="282" spans="1:3" ht="12.75">
      <c r="A282">
        <v>6</v>
      </c>
      <c r="B282" t="s">
        <v>134</v>
      </c>
      <c r="C282" s="172">
        <v>309.07525423234654</v>
      </c>
    </row>
    <row r="283" spans="1:3" ht="12.75">
      <c r="A283">
        <v>7</v>
      </c>
      <c r="B283" t="s">
        <v>197</v>
      </c>
      <c r="C283" s="172">
        <v>292.2358279122574</v>
      </c>
    </row>
    <row r="284" spans="1:3" ht="12.75">
      <c r="A284">
        <v>8</v>
      </c>
      <c r="B284" t="s">
        <v>199</v>
      </c>
      <c r="C284" s="172">
        <v>288.1094281845039</v>
      </c>
    </row>
    <row r="285" spans="1:3" ht="12.75">
      <c r="A285">
        <v>9</v>
      </c>
      <c r="B285" t="s">
        <v>48</v>
      </c>
      <c r="C285" s="172">
        <v>274.4333728467786</v>
      </c>
    </row>
    <row r="286" spans="1:3" ht="12.75">
      <c r="A286">
        <v>10</v>
      </c>
      <c r="B286" t="s">
        <v>182</v>
      </c>
      <c r="C286" s="172">
        <v>261.31086427720294</v>
      </c>
    </row>
    <row r="287" spans="1:3" ht="12.75">
      <c r="A287">
        <v>11</v>
      </c>
      <c r="B287" t="s">
        <v>132</v>
      </c>
      <c r="C287" s="172">
        <v>256.63848956146035</v>
      </c>
    </row>
    <row r="288" spans="1:3" ht="12.75">
      <c r="A288">
        <v>12</v>
      </c>
      <c r="B288" t="s">
        <v>189</v>
      </c>
      <c r="C288" s="172">
        <v>256.57055495245464</v>
      </c>
    </row>
    <row r="289" spans="1:3" ht="12.75">
      <c r="A289">
        <v>13</v>
      </c>
      <c r="B289" t="s">
        <v>61</v>
      </c>
      <c r="C289" s="172">
        <v>245.79686920478815</v>
      </c>
    </row>
    <row r="290" spans="1:3" ht="12.75">
      <c r="A290">
        <v>14</v>
      </c>
      <c r="B290" t="s">
        <v>131</v>
      </c>
      <c r="C290" s="172">
        <v>245.77012894536418</v>
      </c>
    </row>
    <row r="291" spans="1:3" ht="12.75">
      <c r="A291">
        <v>15</v>
      </c>
      <c r="B291" t="s">
        <v>172</v>
      </c>
      <c r="C291" s="172">
        <v>245.32049214308066</v>
      </c>
    </row>
    <row r="292" spans="1:3" ht="12.75">
      <c r="A292">
        <v>16</v>
      </c>
      <c r="B292" t="s">
        <v>180</v>
      </c>
      <c r="C292" s="172">
        <v>237.57865972999224</v>
      </c>
    </row>
    <row r="293" spans="1:3" ht="12.75">
      <c r="A293">
        <v>17</v>
      </c>
      <c r="B293" t="s">
        <v>129</v>
      </c>
      <c r="C293" s="172">
        <v>236.82534195205835</v>
      </c>
    </row>
    <row r="294" spans="1:3" ht="12.75">
      <c r="A294">
        <v>18</v>
      </c>
      <c r="B294" t="s">
        <v>201</v>
      </c>
      <c r="C294" s="172">
        <v>235.12969327445452</v>
      </c>
    </row>
    <row r="295" spans="1:3" ht="12.75">
      <c r="A295">
        <v>19</v>
      </c>
      <c r="B295" t="s">
        <v>177</v>
      </c>
      <c r="C295" s="172">
        <v>232.58246627262469</v>
      </c>
    </row>
    <row r="296" spans="1:3" ht="12.75">
      <c r="A296">
        <v>20</v>
      </c>
      <c r="B296" t="s">
        <v>135</v>
      </c>
      <c r="C296" s="172">
        <v>225.6372210002022</v>
      </c>
    </row>
    <row r="297" spans="1:3" ht="12.75">
      <c r="A297">
        <v>21</v>
      </c>
      <c r="B297" t="s">
        <v>126</v>
      </c>
      <c r="C297" s="172">
        <v>224.6509467399048</v>
      </c>
    </row>
    <row r="298" spans="1:3" ht="12.75">
      <c r="A298">
        <v>22</v>
      </c>
      <c r="B298" t="s">
        <v>183</v>
      </c>
      <c r="C298" s="172">
        <v>218.0145118148902</v>
      </c>
    </row>
    <row r="299" spans="1:3" ht="12.75">
      <c r="A299">
        <v>23</v>
      </c>
      <c r="B299" t="s">
        <v>136</v>
      </c>
      <c r="C299" s="172">
        <v>216.55822746746628</v>
      </c>
    </row>
    <row r="300" spans="1:3" ht="12.75">
      <c r="A300">
        <v>24</v>
      </c>
      <c r="B300" t="s">
        <v>187</v>
      </c>
      <c r="C300" s="172">
        <v>210.77864433129676</v>
      </c>
    </row>
    <row r="301" spans="1:3" ht="12.75">
      <c r="A301">
        <v>25</v>
      </c>
      <c r="B301" t="s">
        <v>140</v>
      </c>
      <c r="C301" s="172">
        <v>205.34090844190203</v>
      </c>
    </row>
    <row r="302" spans="1:3" ht="12.75">
      <c r="A302">
        <v>26</v>
      </c>
      <c r="B302" t="s">
        <v>128</v>
      </c>
      <c r="C302" s="172">
        <v>202.25421890153658</v>
      </c>
    </row>
    <row r="303" spans="1:3" ht="12.75">
      <c r="A303">
        <v>27</v>
      </c>
      <c r="B303" t="s">
        <v>86</v>
      </c>
      <c r="C303" s="172">
        <v>200.24800319313607</v>
      </c>
    </row>
    <row r="304" spans="1:3" ht="12.75">
      <c r="A304">
        <v>28</v>
      </c>
      <c r="B304" t="s">
        <v>58</v>
      </c>
      <c r="C304" s="172">
        <v>197.06590943409483</v>
      </c>
    </row>
    <row r="305" spans="1:3" ht="12.75">
      <c r="A305">
        <v>29</v>
      </c>
      <c r="B305" t="s">
        <v>186</v>
      </c>
      <c r="C305" s="172">
        <v>196.1883203406621</v>
      </c>
    </row>
    <row r="306" spans="1:3" ht="12.75">
      <c r="A306">
        <v>30</v>
      </c>
      <c r="B306" t="s">
        <v>56</v>
      </c>
      <c r="C306" s="172">
        <v>196.04308769032124</v>
      </c>
    </row>
    <row r="307" spans="1:3" ht="12.75">
      <c r="A307">
        <v>31</v>
      </c>
      <c r="B307" t="s">
        <v>94</v>
      </c>
      <c r="C307" s="172">
        <v>194.3343583528162</v>
      </c>
    </row>
    <row r="308" spans="1:3" ht="12.75">
      <c r="A308">
        <v>32</v>
      </c>
      <c r="B308" t="s">
        <v>64</v>
      </c>
      <c r="C308" s="172">
        <v>185.4009220889825</v>
      </c>
    </row>
    <row r="309" spans="1:3" ht="12.75">
      <c r="A309">
        <v>33</v>
      </c>
      <c r="B309" t="s">
        <v>175</v>
      </c>
      <c r="C309" s="172">
        <v>184.83913386463564</v>
      </c>
    </row>
    <row r="310" spans="1:3" ht="12.75">
      <c r="A310">
        <v>34</v>
      </c>
      <c r="B310" t="s">
        <v>87</v>
      </c>
      <c r="C310" s="172">
        <v>169.29285878122238</v>
      </c>
    </row>
    <row r="311" spans="1:3" ht="12.75">
      <c r="A311">
        <v>35</v>
      </c>
      <c r="B311" t="s">
        <v>138</v>
      </c>
      <c r="C311" s="172">
        <v>168.34111221883816</v>
      </c>
    </row>
    <row r="312" spans="1:3" ht="12.75">
      <c r="A312">
        <v>36</v>
      </c>
      <c r="B312" t="s">
        <v>139</v>
      </c>
      <c r="C312" s="172">
        <v>163.10245384206212</v>
      </c>
    </row>
    <row r="313" spans="1:3" ht="12.75">
      <c r="A313">
        <v>37</v>
      </c>
      <c r="B313" t="s">
        <v>92</v>
      </c>
      <c r="C313" s="172">
        <v>154.49855141224552</v>
      </c>
    </row>
    <row r="314" spans="1:3" ht="12.75">
      <c r="A314">
        <v>38</v>
      </c>
      <c r="B314" t="s">
        <v>200</v>
      </c>
      <c r="C314" s="172">
        <v>134.70924914911552</v>
      </c>
    </row>
    <row r="315" spans="1:3" ht="12.75">
      <c r="A315">
        <v>39</v>
      </c>
      <c r="B315" t="s">
        <v>37</v>
      </c>
      <c r="C315" s="172">
        <v>129.95431502495754</v>
      </c>
    </row>
    <row r="316" spans="1:3" ht="12.75">
      <c r="A316">
        <v>40</v>
      </c>
      <c r="B316" t="s">
        <v>184</v>
      </c>
      <c r="C316" s="172">
        <v>129.61</v>
      </c>
    </row>
    <row r="317" spans="1:3" ht="12.75">
      <c r="A317">
        <v>41</v>
      </c>
      <c r="B317" t="s">
        <v>35</v>
      </c>
      <c r="C317" s="172">
        <v>129.433522572455</v>
      </c>
    </row>
    <row r="318" spans="1:3" ht="12.75">
      <c r="A318">
        <v>42</v>
      </c>
      <c r="B318" t="s">
        <v>29</v>
      </c>
      <c r="C318" s="172">
        <v>128.68578883765485</v>
      </c>
    </row>
    <row r="319" spans="1:3" ht="12.75">
      <c r="A319">
        <v>43</v>
      </c>
      <c r="B319" t="s">
        <v>88</v>
      </c>
      <c r="C319" s="172">
        <v>126.05823514047968</v>
      </c>
    </row>
    <row r="320" spans="1:3" ht="12.75">
      <c r="A320">
        <v>44</v>
      </c>
      <c r="B320" t="s">
        <v>31</v>
      </c>
      <c r="C320" s="172">
        <v>125.04834296087968</v>
      </c>
    </row>
    <row r="321" spans="1:3" ht="12.75">
      <c r="A321">
        <v>45</v>
      </c>
      <c r="B321" t="s">
        <v>59</v>
      </c>
      <c r="C321" s="172">
        <v>122.43029480551859</v>
      </c>
    </row>
    <row r="322" spans="1:3" ht="12.75">
      <c r="A322">
        <v>46</v>
      </c>
      <c r="B322" t="s">
        <v>22</v>
      </c>
      <c r="C322" s="172">
        <v>120.82610404731861</v>
      </c>
    </row>
    <row r="323" spans="1:3" ht="12.75">
      <c r="A323">
        <v>47</v>
      </c>
      <c r="B323" t="s">
        <v>178</v>
      </c>
      <c r="C323" s="172">
        <v>119.75</v>
      </c>
    </row>
    <row r="324" spans="1:3" ht="12.75">
      <c r="A324">
        <v>48</v>
      </c>
      <c r="B324" t="s">
        <v>41</v>
      </c>
      <c r="C324" s="172">
        <v>116.56879308795997</v>
      </c>
    </row>
    <row r="325" spans="1:3" ht="12.75">
      <c r="A325">
        <v>49</v>
      </c>
      <c r="B325" t="s">
        <v>90</v>
      </c>
      <c r="C325" s="172">
        <v>114.75382035430069</v>
      </c>
    </row>
    <row r="326" spans="1:3" ht="12.75">
      <c r="A326">
        <v>50</v>
      </c>
      <c r="B326" t="s">
        <v>66</v>
      </c>
      <c r="C326" s="172">
        <v>112.10415755277393</v>
      </c>
    </row>
    <row r="327" spans="1:3" ht="12.75">
      <c r="A327">
        <v>51</v>
      </c>
      <c r="B327" t="s">
        <v>141</v>
      </c>
      <c r="C327" s="172">
        <v>106.50021645308556</v>
      </c>
    </row>
    <row r="328" spans="1:3" ht="12.75">
      <c r="A328">
        <v>52</v>
      </c>
      <c r="B328" t="s">
        <v>89</v>
      </c>
      <c r="C328" s="172">
        <v>101.41209595425948</v>
      </c>
    </row>
    <row r="329" spans="1:3" ht="12.75">
      <c r="A329">
        <v>53</v>
      </c>
      <c r="B329" t="s">
        <v>133</v>
      </c>
      <c r="C329" s="172">
        <v>98.1216317107869</v>
      </c>
    </row>
    <row r="330" spans="1:3" ht="12.75">
      <c r="A330">
        <v>54</v>
      </c>
      <c r="B330" t="s">
        <v>68</v>
      </c>
      <c r="C330" s="172">
        <v>97.93846879092814</v>
      </c>
    </row>
    <row r="331" spans="1:3" ht="12.75">
      <c r="A331">
        <v>55</v>
      </c>
      <c r="B331" t="s">
        <v>34</v>
      </c>
      <c r="C331" s="172">
        <v>86.19959697427821</v>
      </c>
    </row>
    <row r="332" spans="1:3" ht="12.75">
      <c r="A332">
        <v>56</v>
      </c>
      <c r="B332" t="s">
        <v>26</v>
      </c>
      <c r="C332" s="172">
        <v>78.13453627043779</v>
      </c>
    </row>
    <row r="333" spans="1:3" ht="12.75">
      <c r="A333">
        <v>57</v>
      </c>
      <c r="B333" t="s">
        <v>38</v>
      </c>
      <c r="C333" s="172">
        <v>50.63057919963722</v>
      </c>
    </row>
    <row r="334" spans="1:3" ht="12.75">
      <c r="A334">
        <v>58</v>
      </c>
      <c r="B334" t="s">
        <v>124</v>
      </c>
      <c r="C334" s="172">
        <v>0</v>
      </c>
    </row>
    <row r="336" spans="2:3" ht="12.75">
      <c r="B336" s="173" t="s">
        <v>205</v>
      </c>
      <c r="C336" s="173" t="s">
        <v>204</v>
      </c>
    </row>
    <row r="338" spans="1:3" ht="12.75">
      <c r="A338">
        <v>1</v>
      </c>
      <c r="B338" s="170" t="s">
        <v>153</v>
      </c>
      <c r="C338" s="171">
        <v>258.17039988083076</v>
      </c>
    </row>
    <row r="339" spans="1:3" ht="12.75">
      <c r="A339">
        <v>2</v>
      </c>
      <c r="B339" s="170" t="s">
        <v>166</v>
      </c>
      <c r="C339" s="171">
        <v>214.98053998840308</v>
      </c>
    </row>
    <row r="340" spans="1:3" ht="12.75">
      <c r="A340">
        <v>3</v>
      </c>
      <c r="B340" s="170" t="s">
        <v>165</v>
      </c>
      <c r="C340" s="171">
        <v>183.32944897264855</v>
      </c>
    </row>
    <row r="341" spans="1:3" ht="12.75">
      <c r="A341">
        <v>4</v>
      </c>
      <c r="B341" t="s">
        <v>162</v>
      </c>
      <c r="C341" s="172">
        <v>182.7826024323049</v>
      </c>
    </row>
    <row r="342" spans="1:3" ht="12.75">
      <c r="A342">
        <v>5</v>
      </c>
      <c r="B342" t="s">
        <v>155</v>
      </c>
      <c r="C342" s="172">
        <v>177.07196694421677</v>
      </c>
    </row>
    <row r="343" spans="1:3" ht="12.75">
      <c r="A343">
        <v>6</v>
      </c>
      <c r="B343" t="s">
        <v>159</v>
      </c>
      <c r="C343" s="172">
        <v>173.21356413463533</v>
      </c>
    </row>
    <row r="344" spans="1:3" ht="12.75">
      <c r="A344">
        <v>7</v>
      </c>
      <c r="B344" t="s">
        <v>164</v>
      </c>
      <c r="C344" s="172">
        <v>165.43261408498182</v>
      </c>
    </row>
    <row r="345" spans="1:3" ht="12.75">
      <c r="A345">
        <v>8</v>
      </c>
      <c r="B345" t="s">
        <v>112</v>
      </c>
      <c r="C345" s="172">
        <v>147.722818890008</v>
      </c>
    </row>
    <row r="346" spans="1:3" ht="12.75">
      <c r="A346">
        <v>9</v>
      </c>
      <c r="B346" t="s">
        <v>70</v>
      </c>
      <c r="C346" s="172">
        <v>142.7190522577143</v>
      </c>
    </row>
    <row r="347" spans="1:3" ht="12.75">
      <c r="A347">
        <v>10</v>
      </c>
      <c r="B347" t="s">
        <v>107</v>
      </c>
      <c r="C347" s="172">
        <v>139.42558376127158</v>
      </c>
    </row>
    <row r="348" spans="1:3" ht="12.75">
      <c r="A348">
        <v>11</v>
      </c>
      <c r="B348" t="s">
        <v>105</v>
      </c>
      <c r="C348" s="172">
        <v>130.3100032364297</v>
      </c>
    </row>
    <row r="349" spans="1:3" ht="12.75">
      <c r="A349">
        <v>12</v>
      </c>
      <c r="B349" t="s">
        <v>111</v>
      </c>
      <c r="C349" s="172">
        <v>128.00259990440625</v>
      </c>
    </row>
    <row r="350" spans="1:3" ht="12.75">
      <c r="A350">
        <v>13</v>
      </c>
      <c r="B350" t="s">
        <v>115</v>
      </c>
      <c r="C350" s="172">
        <v>124.937865173861</v>
      </c>
    </row>
    <row r="351" spans="1:3" ht="12.75">
      <c r="A351">
        <v>14</v>
      </c>
      <c r="B351" t="s">
        <v>98</v>
      </c>
      <c r="C351" s="172">
        <v>122.92388091725425</v>
      </c>
    </row>
    <row r="352" spans="1:3" ht="12.75">
      <c r="A352">
        <v>15</v>
      </c>
      <c r="B352" t="s">
        <v>99</v>
      </c>
      <c r="C352" s="172">
        <v>121.28009750803453</v>
      </c>
    </row>
    <row r="353" spans="1:3" ht="12.75">
      <c r="A353">
        <v>16</v>
      </c>
      <c r="B353" t="s">
        <v>116</v>
      </c>
      <c r="C353" s="172">
        <v>119.66521920513614</v>
      </c>
    </row>
    <row r="354" spans="1:3" ht="12.75">
      <c r="A354">
        <v>17</v>
      </c>
      <c r="B354" t="s">
        <v>97</v>
      </c>
      <c r="C354" s="172">
        <v>119.07821212771485</v>
      </c>
    </row>
    <row r="355" spans="1:3" ht="12.75">
      <c r="A355">
        <v>18</v>
      </c>
      <c r="B355" t="s">
        <v>114</v>
      </c>
      <c r="C355" s="172">
        <v>115.2189249014</v>
      </c>
    </row>
    <row r="356" spans="1:3" ht="12.75">
      <c r="A356">
        <v>19</v>
      </c>
      <c r="B356" t="s">
        <v>108</v>
      </c>
      <c r="C356" s="172">
        <v>105.13036276277047</v>
      </c>
    </row>
    <row r="357" spans="1:3" ht="12.75">
      <c r="A357">
        <v>20</v>
      </c>
      <c r="B357" t="s">
        <v>106</v>
      </c>
      <c r="C357" s="172">
        <v>100.11688104304277</v>
      </c>
    </row>
    <row r="358" spans="1:3" ht="12.75">
      <c r="A358">
        <v>21</v>
      </c>
      <c r="B358" t="s">
        <v>157</v>
      </c>
      <c r="C358" s="172">
        <v>93.54144749127306</v>
      </c>
    </row>
    <row r="359" spans="1:3" ht="12.75">
      <c r="A359">
        <v>22</v>
      </c>
      <c r="B359" t="s">
        <v>110</v>
      </c>
      <c r="C359" s="172">
        <v>85.22909348498695</v>
      </c>
    </row>
    <row r="360" ht="12.75">
      <c r="C360" s="172"/>
    </row>
  </sheetData>
  <sheetProtection selectLockedCells="1" selectUnlockedCells="1"/>
  <mergeCells count="149">
    <mergeCell ref="A2:Q2"/>
    <mergeCell ref="A3:Q3"/>
    <mergeCell ref="A4:Q4"/>
    <mergeCell ref="A8:F8"/>
    <mergeCell ref="G8:Q8"/>
    <mergeCell ref="S8:W8"/>
    <mergeCell ref="A9:A10"/>
    <mergeCell ref="B9:B10"/>
    <mergeCell ref="C9:C10"/>
    <mergeCell ref="D9:D10"/>
    <mergeCell ref="E9:E10"/>
    <mergeCell ref="F9:F10"/>
    <mergeCell ref="G9:K9"/>
    <mergeCell ref="M9:Q9"/>
    <mergeCell ref="S9:S10"/>
    <mergeCell ref="T9:T10"/>
    <mergeCell ref="U9:U10"/>
    <mergeCell ref="V9:V10"/>
    <mergeCell ref="W9:W10"/>
    <mergeCell ref="A11:W11"/>
    <mergeCell ref="A36:Q36"/>
    <mergeCell ref="A37:Q37"/>
    <mergeCell ref="A38:Q38"/>
    <mergeCell ref="A43:F43"/>
    <mergeCell ref="G43:Q43"/>
    <mergeCell ref="S43:W43"/>
    <mergeCell ref="A44:A45"/>
    <mergeCell ref="B44:B45"/>
    <mergeCell ref="C44:C45"/>
    <mergeCell ref="D44:D45"/>
    <mergeCell ref="E44:E45"/>
    <mergeCell ref="F44:F45"/>
    <mergeCell ref="G44:K44"/>
    <mergeCell ref="M44:Q44"/>
    <mergeCell ref="S44:S45"/>
    <mergeCell ref="T44:T45"/>
    <mergeCell ref="U44:U45"/>
    <mergeCell ref="V44:V45"/>
    <mergeCell ref="W44:W45"/>
    <mergeCell ref="A46:W46"/>
    <mergeCell ref="A72:Q72"/>
    <mergeCell ref="A73:Q73"/>
    <mergeCell ref="A74:Q74"/>
    <mergeCell ref="A78:W78"/>
    <mergeCell ref="A86:W86"/>
    <mergeCell ref="A106:Q106"/>
    <mergeCell ref="A107:Q107"/>
    <mergeCell ref="A108:Q108"/>
    <mergeCell ref="A112:F112"/>
    <mergeCell ref="G112:Q112"/>
    <mergeCell ref="S112:W112"/>
    <mergeCell ref="A113:A114"/>
    <mergeCell ref="B113:B114"/>
    <mergeCell ref="C113:C114"/>
    <mergeCell ref="D113:D114"/>
    <mergeCell ref="E113:E114"/>
    <mergeCell ref="F113:F114"/>
    <mergeCell ref="G113:K113"/>
    <mergeCell ref="M113:Q113"/>
    <mergeCell ref="S113:S114"/>
    <mergeCell ref="T113:T114"/>
    <mergeCell ref="U113:U114"/>
    <mergeCell ref="V113:V114"/>
    <mergeCell ref="W113:W114"/>
    <mergeCell ref="A115:W115"/>
    <mergeCell ref="A121:W121"/>
    <mergeCell ref="A142:Q142"/>
    <mergeCell ref="A143:Q143"/>
    <mergeCell ref="A144:Q144"/>
    <mergeCell ref="A149:F149"/>
    <mergeCell ref="G149:Q149"/>
    <mergeCell ref="S149:W149"/>
    <mergeCell ref="A150:A151"/>
    <mergeCell ref="B150:B151"/>
    <mergeCell ref="C150:C151"/>
    <mergeCell ref="D150:D151"/>
    <mergeCell ref="E150:E151"/>
    <mergeCell ref="F150:F151"/>
    <mergeCell ref="G150:K150"/>
    <mergeCell ref="M150:Q150"/>
    <mergeCell ref="S150:S151"/>
    <mergeCell ref="T150:T151"/>
    <mergeCell ref="U150:U151"/>
    <mergeCell ref="V150:V151"/>
    <mergeCell ref="W150:W151"/>
    <mergeCell ref="A152:W152"/>
    <mergeCell ref="A178:Q178"/>
    <mergeCell ref="A179:Q179"/>
    <mergeCell ref="A180:Q180"/>
    <mergeCell ref="A184:F184"/>
    <mergeCell ref="G184:Q184"/>
    <mergeCell ref="S184:W184"/>
    <mergeCell ref="A185:A186"/>
    <mergeCell ref="B185:B186"/>
    <mergeCell ref="C185:C186"/>
    <mergeCell ref="D185:D186"/>
    <mergeCell ref="E185:E186"/>
    <mergeCell ref="F185:F186"/>
    <mergeCell ref="G185:K185"/>
    <mergeCell ref="M185:Q185"/>
    <mergeCell ref="S185:S186"/>
    <mergeCell ref="T185:T186"/>
    <mergeCell ref="U185:U186"/>
    <mergeCell ref="V185:V186"/>
    <mergeCell ref="W185:W186"/>
    <mergeCell ref="A187:W187"/>
    <mergeCell ref="A191:W191"/>
    <mergeCell ref="A193:W193"/>
    <mergeCell ref="A210:Q210"/>
    <mergeCell ref="A211:Q211"/>
    <mergeCell ref="A212:Q212"/>
    <mergeCell ref="A216:F216"/>
    <mergeCell ref="G216:Q216"/>
    <mergeCell ref="S216:W216"/>
    <mergeCell ref="A217:A218"/>
    <mergeCell ref="B217:B218"/>
    <mergeCell ref="C217:C218"/>
    <mergeCell ref="D217:D218"/>
    <mergeCell ref="E217:E218"/>
    <mergeCell ref="F217:F218"/>
    <mergeCell ref="G217:K217"/>
    <mergeCell ref="M217:Q217"/>
    <mergeCell ref="S217:S218"/>
    <mergeCell ref="T217:T218"/>
    <mergeCell ref="U217:U218"/>
    <mergeCell ref="V217:V218"/>
    <mergeCell ref="W217:W218"/>
    <mergeCell ref="A219:W219"/>
    <mergeCell ref="A226:W226"/>
    <mergeCell ref="A246:Q246"/>
    <mergeCell ref="A247:Q247"/>
    <mergeCell ref="A248:Q248"/>
    <mergeCell ref="A253:F253"/>
    <mergeCell ref="G253:Q253"/>
    <mergeCell ref="S253:W253"/>
    <mergeCell ref="A254:A255"/>
    <mergeCell ref="B254:B255"/>
    <mergeCell ref="C254:C255"/>
    <mergeCell ref="D254:D255"/>
    <mergeCell ref="E254:E255"/>
    <mergeCell ref="F254:F255"/>
    <mergeCell ref="G254:K254"/>
    <mergeCell ref="M254:Q254"/>
    <mergeCell ref="S254:S255"/>
    <mergeCell ref="T254:T255"/>
    <mergeCell ref="U254:U255"/>
    <mergeCell ref="V254:V255"/>
    <mergeCell ref="W254:W255"/>
    <mergeCell ref="A256:W256"/>
  </mergeCells>
  <conditionalFormatting sqref="G79 M79 O79 Q79 G202:G209 M202:M209 O202:O209 Q202:Q209 I209 K209 Q54:Q55 O54:O55 M54:M55 G54:G55 I54:I55 K54:K55 G166 M166 O166 Q166 I166 K166 G233:G234 M233:M234 O233:O234 Q233:Q234 I233:I234 K233:K234">
    <cfRule type="expression" priority="1" dxfId="0" stopIfTrue="1">
      <formula>H54="x"</formula>
    </cfRule>
  </conditionalFormatting>
  <conditionalFormatting sqref="G79 M79 O79 Q79 G202:G209 M202:M209 O202:O209 Q202:Q209 I209 K209 Q54:Q55 O54:O55 M54:M55 G54:G55 I54:I55 K54:K55 G166 M166 O166 Q166 I166 K166 G233:G234 M233:M234 O233:O234 Q233:Q234 I233:I234 K233:K234">
    <cfRule type="expression" priority="2" dxfId="1" stopIfTrue="1">
      <formula>H54="o"</formula>
    </cfRule>
  </conditionalFormatting>
  <conditionalFormatting sqref="I79 I202:I208">
    <cfRule type="expression" priority="3" dxfId="0" stopIfTrue="1">
      <formula>J79="x"</formula>
    </cfRule>
  </conditionalFormatting>
  <conditionalFormatting sqref="I79 I202:I208">
    <cfRule type="expression" priority="4" dxfId="1" stopIfTrue="1">
      <formula>J79="o"</formula>
    </cfRule>
  </conditionalFormatting>
  <conditionalFormatting sqref="K79 K202:K208">
    <cfRule type="expression" priority="5" dxfId="0" stopIfTrue="1">
      <formula>L79="x"</formula>
    </cfRule>
  </conditionalFormatting>
  <conditionalFormatting sqref="K79 K202:K208">
    <cfRule type="expression" priority="6" dxfId="1" stopIfTrue="1">
      <formula>L79="o"</formula>
    </cfRule>
  </conditionalFormatting>
  <conditionalFormatting sqref="Q80 O80 M80 G80">
    <cfRule type="expression" priority="7" dxfId="0" stopIfTrue="1">
      <formula>H80="x"</formula>
    </cfRule>
  </conditionalFormatting>
  <conditionalFormatting sqref="Q80 O80 M80 G80">
    <cfRule type="expression" priority="8" dxfId="1" stopIfTrue="1">
      <formula>H80="o"</formula>
    </cfRule>
  </conditionalFormatting>
  <conditionalFormatting sqref="I80">
    <cfRule type="expression" priority="9" dxfId="0" stopIfTrue="1">
      <formula>J80="x"</formula>
    </cfRule>
  </conditionalFormatting>
  <conditionalFormatting sqref="I80">
    <cfRule type="expression" priority="10" dxfId="1" stopIfTrue="1">
      <formula>J80="o"</formula>
    </cfRule>
  </conditionalFormatting>
  <conditionalFormatting sqref="K80">
    <cfRule type="expression" priority="11" dxfId="0" stopIfTrue="1">
      <formula>L80="x"</formula>
    </cfRule>
  </conditionalFormatting>
  <conditionalFormatting sqref="K80">
    <cfRule type="expression" priority="12" dxfId="1" stopIfTrue="1">
      <formula>L80="o"</formula>
    </cfRule>
  </conditionalFormatting>
  <conditionalFormatting sqref="Q252 O252 M252 G252">
    <cfRule type="expression" priority="13" dxfId="0" stopIfTrue="1">
      <formula>H252="x"</formula>
    </cfRule>
  </conditionalFormatting>
  <conditionalFormatting sqref="Q252 O252 M252 G252">
    <cfRule type="expression" priority="14" dxfId="1" stopIfTrue="1">
      <formula>H252="o"</formula>
    </cfRule>
  </conditionalFormatting>
  <conditionalFormatting sqref="I252">
    <cfRule type="expression" priority="15" dxfId="0" stopIfTrue="1">
      <formula>J252="x"</formula>
    </cfRule>
  </conditionalFormatting>
  <conditionalFormatting sqref="I252">
    <cfRule type="expression" priority="16" dxfId="1" stopIfTrue="1">
      <formula>J252="o"</formula>
    </cfRule>
  </conditionalFormatting>
  <conditionalFormatting sqref="K252">
    <cfRule type="expression" priority="17" dxfId="0" stopIfTrue="1">
      <formula>L252="x"</formula>
    </cfRule>
  </conditionalFormatting>
  <conditionalFormatting sqref="K252">
    <cfRule type="expression" priority="18" dxfId="1" stopIfTrue="1">
      <formula>L252="o"</formula>
    </cfRule>
  </conditionalFormatting>
  <conditionalFormatting sqref="K257">
    <cfRule type="expression" priority="19" dxfId="0" stopIfTrue="1">
      <formula>L257="x"</formula>
    </cfRule>
  </conditionalFormatting>
  <conditionalFormatting sqref="K257">
    <cfRule type="expression" priority="20" dxfId="1" stopIfTrue="1">
      <formula>L257="o"</formula>
    </cfRule>
  </conditionalFormatting>
  <conditionalFormatting sqref="I257">
    <cfRule type="expression" priority="21" dxfId="0" stopIfTrue="1">
      <formula>J257="x"</formula>
    </cfRule>
  </conditionalFormatting>
  <conditionalFormatting sqref="I257">
    <cfRule type="expression" priority="22" dxfId="1" stopIfTrue="1">
      <formula>J257="o"</formula>
    </cfRule>
  </conditionalFormatting>
  <conditionalFormatting sqref="G257 M257 O257 Q257">
    <cfRule type="expression" priority="23" dxfId="0" stopIfTrue="1">
      <formula>H257="x"</formula>
    </cfRule>
  </conditionalFormatting>
  <conditionalFormatting sqref="G257 M257 O257 Q257">
    <cfRule type="expression" priority="24" dxfId="1" stopIfTrue="1">
      <formula>H257="o"</formula>
    </cfRule>
  </conditionalFormatting>
  <conditionalFormatting sqref="K224">
    <cfRule type="expression" priority="25" dxfId="0" stopIfTrue="1">
      <formula>L224="x"</formula>
    </cfRule>
  </conditionalFormatting>
  <conditionalFormatting sqref="K224">
    <cfRule type="expression" priority="26" dxfId="1" stopIfTrue="1">
      <formula>L224="o"</formula>
    </cfRule>
  </conditionalFormatting>
  <conditionalFormatting sqref="G225 M225 O225 Q225">
    <cfRule type="expression" priority="27" dxfId="0" stopIfTrue="1">
      <formula>H225="x"</formula>
    </cfRule>
  </conditionalFormatting>
  <conditionalFormatting sqref="G225 M225 O225 Q225">
    <cfRule type="expression" priority="28" dxfId="1" stopIfTrue="1">
      <formula>H225="o"</formula>
    </cfRule>
  </conditionalFormatting>
  <conditionalFormatting sqref="K225">
    <cfRule type="expression" priority="29" dxfId="0" stopIfTrue="1">
      <formula>L225="x"</formula>
    </cfRule>
  </conditionalFormatting>
  <conditionalFormatting sqref="K225">
    <cfRule type="expression" priority="30" dxfId="1" stopIfTrue="1">
      <formula>L225="o"</formula>
    </cfRule>
  </conditionalFormatting>
  <conditionalFormatting sqref="G232 M232 O232 Q232">
    <cfRule type="expression" priority="31" dxfId="0" stopIfTrue="1">
      <formula>H232="x"</formula>
    </cfRule>
  </conditionalFormatting>
  <conditionalFormatting sqref="G232 M232 O232 Q232">
    <cfRule type="expression" priority="32" dxfId="1" stopIfTrue="1">
      <formula>H232="o"</formula>
    </cfRule>
  </conditionalFormatting>
  <conditionalFormatting sqref="I232">
    <cfRule type="expression" priority="33" dxfId="0" stopIfTrue="1">
      <formula>J232="x"</formula>
    </cfRule>
  </conditionalFormatting>
  <conditionalFormatting sqref="I232">
    <cfRule type="expression" priority="34" dxfId="1" stopIfTrue="1">
      <formula>J232="o"</formula>
    </cfRule>
  </conditionalFormatting>
  <conditionalFormatting sqref="I225">
    <cfRule type="expression" priority="35" dxfId="0" stopIfTrue="1">
      <formula>J225="x"</formula>
    </cfRule>
  </conditionalFormatting>
  <conditionalFormatting sqref="I225">
    <cfRule type="expression" priority="36" dxfId="1" stopIfTrue="1">
      <formula>J225="o"</formula>
    </cfRule>
  </conditionalFormatting>
  <conditionalFormatting sqref="I262">
    <cfRule type="expression" priority="37" dxfId="0" stopIfTrue="1">
      <formula>J262="x"</formula>
    </cfRule>
  </conditionalFormatting>
  <conditionalFormatting sqref="I262">
    <cfRule type="expression" priority="38" dxfId="1" stopIfTrue="1">
      <formula>J262="o"</formula>
    </cfRule>
  </conditionalFormatting>
  <conditionalFormatting sqref="K261">
    <cfRule type="expression" priority="39" dxfId="0" stopIfTrue="1">
      <formula>L261="x"</formula>
    </cfRule>
  </conditionalFormatting>
  <conditionalFormatting sqref="K261">
    <cfRule type="expression" priority="40" dxfId="1" stopIfTrue="1">
      <formula>L261="o"</formula>
    </cfRule>
  </conditionalFormatting>
  <conditionalFormatting sqref="G262 M262 O262 Q262">
    <cfRule type="expression" priority="41" dxfId="0" stopIfTrue="1">
      <formula>H262="x"</formula>
    </cfRule>
  </conditionalFormatting>
  <conditionalFormatting sqref="G262 M262 O262 Q262">
    <cfRule type="expression" priority="42" dxfId="1" stopIfTrue="1">
      <formula>H262="o"</formula>
    </cfRule>
  </conditionalFormatting>
  <conditionalFormatting sqref="G220 M220 O220 Q220">
    <cfRule type="expression" priority="43" dxfId="0" stopIfTrue="1">
      <formula>H220="x"</formula>
    </cfRule>
  </conditionalFormatting>
  <conditionalFormatting sqref="G220 M220 O220 Q220">
    <cfRule type="expression" priority="44" dxfId="1" stopIfTrue="1">
      <formula>H220="o"</formula>
    </cfRule>
  </conditionalFormatting>
  <conditionalFormatting sqref="I220">
    <cfRule type="expression" priority="45" dxfId="0" stopIfTrue="1">
      <formula>J220="x"</formula>
    </cfRule>
  </conditionalFormatting>
  <conditionalFormatting sqref="I220">
    <cfRule type="expression" priority="46" dxfId="1" stopIfTrue="1">
      <formula>J220="o"</formula>
    </cfRule>
  </conditionalFormatting>
  <conditionalFormatting sqref="K220">
    <cfRule type="expression" priority="47" dxfId="0" stopIfTrue="1">
      <formula>L220="x"</formula>
    </cfRule>
  </conditionalFormatting>
  <conditionalFormatting sqref="K220">
    <cfRule type="expression" priority="48" dxfId="1" stopIfTrue="1">
      <formula>L220="o"</formula>
    </cfRule>
  </conditionalFormatting>
  <conditionalFormatting sqref="I260">
    <cfRule type="expression" priority="49" dxfId="0" stopIfTrue="1">
      <formula>J260="x"</formula>
    </cfRule>
  </conditionalFormatting>
  <conditionalFormatting sqref="I260">
    <cfRule type="expression" priority="50" dxfId="1" stopIfTrue="1">
      <formula>J260="o"</formula>
    </cfRule>
  </conditionalFormatting>
  <conditionalFormatting sqref="K260">
    <cfRule type="expression" priority="51" dxfId="0" stopIfTrue="1">
      <formula>L260="x"</formula>
    </cfRule>
  </conditionalFormatting>
  <conditionalFormatting sqref="K260">
    <cfRule type="expression" priority="52" dxfId="1" stopIfTrue="1">
      <formula>L260="o"</formula>
    </cfRule>
  </conditionalFormatting>
  <conditionalFormatting sqref="K232">
    <cfRule type="expression" priority="53" dxfId="0" stopIfTrue="1">
      <formula>L232="x"</formula>
    </cfRule>
  </conditionalFormatting>
  <conditionalFormatting sqref="K232">
    <cfRule type="expression" priority="54" dxfId="1" stopIfTrue="1">
      <formula>L232="o"</formula>
    </cfRule>
  </conditionalFormatting>
  <conditionalFormatting sqref="I264">
    <cfRule type="expression" priority="55" dxfId="0" stopIfTrue="1">
      <formula>J264="x"</formula>
    </cfRule>
  </conditionalFormatting>
  <conditionalFormatting sqref="I264">
    <cfRule type="expression" priority="56" dxfId="1" stopIfTrue="1">
      <formula>J264="o"</formula>
    </cfRule>
  </conditionalFormatting>
  <conditionalFormatting sqref="K264">
    <cfRule type="expression" priority="57" dxfId="0" stopIfTrue="1">
      <formula>L264="x"</formula>
    </cfRule>
  </conditionalFormatting>
  <conditionalFormatting sqref="K264">
    <cfRule type="expression" priority="58" dxfId="1" stopIfTrue="1">
      <formula>L264="o"</formula>
    </cfRule>
  </conditionalFormatting>
  <conditionalFormatting sqref="G260 M260 O260 Q260">
    <cfRule type="expression" priority="59" dxfId="0" stopIfTrue="1">
      <formula>H260="x"</formula>
    </cfRule>
  </conditionalFormatting>
  <conditionalFormatting sqref="G260 M260 O260 Q260">
    <cfRule type="expression" priority="60" dxfId="1" stopIfTrue="1">
      <formula>H260="o"</formula>
    </cfRule>
  </conditionalFormatting>
  <conditionalFormatting sqref="G224 M224 O224 Q224">
    <cfRule type="expression" priority="61" dxfId="0" stopIfTrue="1">
      <formula>H224="x"</formula>
    </cfRule>
  </conditionalFormatting>
  <conditionalFormatting sqref="G224 M224 O224 Q224">
    <cfRule type="expression" priority="62" dxfId="1" stopIfTrue="1">
      <formula>H224="o"</formula>
    </cfRule>
  </conditionalFormatting>
  <conditionalFormatting sqref="I224">
    <cfRule type="expression" priority="63" dxfId="0" stopIfTrue="1">
      <formula>J224="x"</formula>
    </cfRule>
  </conditionalFormatting>
  <conditionalFormatting sqref="I224">
    <cfRule type="expression" priority="64" dxfId="1" stopIfTrue="1">
      <formula>J224="o"</formula>
    </cfRule>
  </conditionalFormatting>
  <conditionalFormatting sqref="G264 M264 O264 Q264">
    <cfRule type="expression" priority="65" dxfId="0" stopIfTrue="1">
      <formula>H264="x"</formula>
    </cfRule>
  </conditionalFormatting>
  <conditionalFormatting sqref="G264 M264 O264 Q264">
    <cfRule type="expression" priority="66" dxfId="1" stopIfTrue="1">
      <formula>H264="o"</formula>
    </cfRule>
  </conditionalFormatting>
  <conditionalFormatting sqref="G221 M221 O221 Q221">
    <cfRule type="expression" priority="67" dxfId="0" stopIfTrue="1">
      <formula>H221="x"</formula>
    </cfRule>
  </conditionalFormatting>
  <conditionalFormatting sqref="G221 M221 O221 Q221">
    <cfRule type="expression" priority="68" dxfId="1" stopIfTrue="1">
      <formula>H221="o"</formula>
    </cfRule>
  </conditionalFormatting>
  <conditionalFormatting sqref="I221">
    <cfRule type="expression" priority="69" dxfId="0" stopIfTrue="1">
      <formula>J221="x"</formula>
    </cfRule>
  </conditionalFormatting>
  <conditionalFormatting sqref="I221">
    <cfRule type="expression" priority="70" dxfId="1" stopIfTrue="1">
      <formula>J221="o"</formula>
    </cfRule>
  </conditionalFormatting>
  <conditionalFormatting sqref="K221">
    <cfRule type="expression" priority="71" dxfId="0" stopIfTrue="1">
      <formula>L221="x"</formula>
    </cfRule>
  </conditionalFormatting>
  <conditionalFormatting sqref="K221">
    <cfRule type="expression" priority="72" dxfId="1" stopIfTrue="1">
      <formula>L221="o"</formula>
    </cfRule>
  </conditionalFormatting>
  <conditionalFormatting sqref="G261 M261 O261 Q261">
    <cfRule type="expression" priority="73" dxfId="0" stopIfTrue="1">
      <formula>H261="x"</formula>
    </cfRule>
  </conditionalFormatting>
  <conditionalFormatting sqref="G261 M261 O261 Q261">
    <cfRule type="expression" priority="74" dxfId="1" stopIfTrue="1">
      <formula>H261="o"</formula>
    </cfRule>
  </conditionalFormatting>
  <conditionalFormatting sqref="I261">
    <cfRule type="expression" priority="75" dxfId="0" stopIfTrue="1">
      <formula>J261="x"</formula>
    </cfRule>
  </conditionalFormatting>
  <conditionalFormatting sqref="I261">
    <cfRule type="expression" priority="76" dxfId="1" stopIfTrue="1">
      <formula>J261="o"</formula>
    </cfRule>
  </conditionalFormatting>
  <conditionalFormatting sqref="Q81 O81 M81 G81 I81 K81">
    <cfRule type="expression" priority="77" dxfId="0" stopIfTrue="1">
      <formula>H81="x"</formula>
    </cfRule>
  </conditionalFormatting>
  <conditionalFormatting sqref="Q81 O81 M81 G81 I81 K81">
    <cfRule type="expression" priority="78" dxfId="1" stopIfTrue="1">
      <formula>H81="o"</formula>
    </cfRule>
  </conditionalFormatting>
  <conditionalFormatting sqref="Q85 O85 M85 G85 I85 K85">
    <cfRule type="expression" priority="79" dxfId="0" stopIfTrue="1">
      <formula>H85="x"</formula>
    </cfRule>
  </conditionalFormatting>
  <conditionalFormatting sqref="Q85 O85 M85 G85 I85 K85">
    <cfRule type="expression" priority="80" dxfId="1" stopIfTrue="1">
      <formula>H85="o"</formula>
    </cfRule>
  </conditionalFormatting>
  <conditionalFormatting sqref="K262">
    <cfRule type="expression" priority="81" dxfId="0" stopIfTrue="1">
      <formula>L262="x"</formula>
    </cfRule>
  </conditionalFormatting>
  <conditionalFormatting sqref="K262">
    <cfRule type="expression" priority="82" dxfId="1" stopIfTrue="1">
      <formula>L262="o"</formula>
    </cfRule>
  </conditionalFormatting>
  <conditionalFormatting sqref="Q18 O18 M18 G18 I18 K18">
    <cfRule type="expression" priority="83" dxfId="0" stopIfTrue="1">
      <formula>H18="x"</formula>
    </cfRule>
  </conditionalFormatting>
  <conditionalFormatting sqref="Q18 O18 M18 G18 I18 K18">
    <cfRule type="expression" priority="84" dxfId="1" stopIfTrue="1">
      <formula>H18="o"</formula>
    </cfRule>
  </conditionalFormatting>
  <conditionalFormatting sqref="Q14 O14 M14 G14 I14 K14">
    <cfRule type="expression" priority="85" dxfId="0" stopIfTrue="1">
      <formula>H14="x"</formula>
    </cfRule>
  </conditionalFormatting>
  <conditionalFormatting sqref="Q14 O14 M14 G14 I14 K14">
    <cfRule type="expression" priority="86" dxfId="1" stopIfTrue="1">
      <formula>H14="o"</formula>
    </cfRule>
  </conditionalFormatting>
  <conditionalFormatting sqref="Q13 O13 M13 G13 I13 K13">
    <cfRule type="expression" priority="87" dxfId="0" stopIfTrue="1">
      <formula>H13="x"</formula>
    </cfRule>
  </conditionalFormatting>
  <conditionalFormatting sqref="Q13 O13 M13 G13 I13 K13">
    <cfRule type="expression" priority="88" dxfId="1" stopIfTrue="1">
      <formula>H13="o"</formula>
    </cfRule>
  </conditionalFormatting>
  <conditionalFormatting sqref="Q12 O12 M12 G12 I12 K12">
    <cfRule type="expression" priority="89" dxfId="0" stopIfTrue="1">
      <formula>H12="x"</formula>
    </cfRule>
  </conditionalFormatting>
  <conditionalFormatting sqref="Q12 O12 M12 G12 I12 K12">
    <cfRule type="expression" priority="90" dxfId="1" stopIfTrue="1">
      <formula>H12="o"</formula>
    </cfRule>
  </conditionalFormatting>
  <conditionalFormatting sqref="I192">
    <cfRule type="expression" priority="91" dxfId="0" stopIfTrue="1">
      <formula>J192="x"</formula>
    </cfRule>
  </conditionalFormatting>
  <conditionalFormatting sqref="I192">
    <cfRule type="expression" priority="92" dxfId="1" stopIfTrue="1">
      <formula>J192="o"</formula>
    </cfRule>
  </conditionalFormatting>
  <conditionalFormatting sqref="K192">
    <cfRule type="expression" priority="93" dxfId="0" stopIfTrue="1">
      <formula>L192="x"</formula>
    </cfRule>
  </conditionalFormatting>
  <conditionalFormatting sqref="K192">
    <cfRule type="expression" priority="94" dxfId="1" stopIfTrue="1">
      <formula>L192="o"</formula>
    </cfRule>
  </conditionalFormatting>
  <conditionalFormatting sqref="M192 O192 Q192 G192">
    <cfRule type="expression" priority="95" dxfId="0" stopIfTrue="1">
      <formula>H192="x"</formula>
    </cfRule>
  </conditionalFormatting>
  <conditionalFormatting sqref="M192 O192 Q192 G192">
    <cfRule type="expression" priority="96" dxfId="1" stopIfTrue="1">
      <formula>H192="o"</formula>
    </cfRule>
  </conditionalFormatting>
  <conditionalFormatting sqref="M195 O195 Q195 G195">
    <cfRule type="expression" priority="97" dxfId="0" stopIfTrue="1">
      <formula>H195="x"</formula>
    </cfRule>
  </conditionalFormatting>
  <conditionalFormatting sqref="M195 O195 Q195 G195">
    <cfRule type="expression" priority="98" dxfId="1" stopIfTrue="1">
      <formula>H195="o"</formula>
    </cfRule>
  </conditionalFormatting>
  <conditionalFormatting sqref="I195">
    <cfRule type="expression" priority="99" dxfId="0" stopIfTrue="1">
      <formula>J195="x"</formula>
    </cfRule>
  </conditionalFormatting>
  <conditionalFormatting sqref="I195">
    <cfRule type="expression" priority="100" dxfId="1" stopIfTrue="1">
      <formula>J195="o"</formula>
    </cfRule>
  </conditionalFormatting>
  <conditionalFormatting sqref="K195">
    <cfRule type="expression" priority="101" dxfId="0" stopIfTrue="1">
      <formula>L195="x"</formula>
    </cfRule>
  </conditionalFormatting>
  <conditionalFormatting sqref="K195">
    <cfRule type="expression" priority="102" dxfId="1" stopIfTrue="1">
      <formula>L195="o"</formula>
    </cfRule>
  </conditionalFormatting>
  <conditionalFormatting sqref="M194 O194 Q194 G194">
    <cfRule type="expression" priority="103" dxfId="0" stopIfTrue="1">
      <formula>H194="x"</formula>
    </cfRule>
  </conditionalFormatting>
  <conditionalFormatting sqref="M194 O194 Q194 G194">
    <cfRule type="expression" priority="104" dxfId="1" stopIfTrue="1">
      <formula>H194="o"</formula>
    </cfRule>
  </conditionalFormatting>
  <conditionalFormatting sqref="I194">
    <cfRule type="expression" priority="105" dxfId="0" stopIfTrue="1">
      <formula>J194="x"</formula>
    </cfRule>
  </conditionalFormatting>
  <conditionalFormatting sqref="I194">
    <cfRule type="expression" priority="106" dxfId="1" stopIfTrue="1">
      <formula>J194="o"</formula>
    </cfRule>
  </conditionalFormatting>
  <conditionalFormatting sqref="K194">
    <cfRule type="expression" priority="107" dxfId="0" stopIfTrue="1">
      <formula>L194="x"</formula>
    </cfRule>
  </conditionalFormatting>
  <conditionalFormatting sqref="K194">
    <cfRule type="expression" priority="108" dxfId="1" stopIfTrue="1">
      <formula>L194="o"</formula>
    </cfRule>
  </conditionalFormatting>
  <conditionalFormatting sqref="Q17 O17 M17 G17 I17 K17">
    <cfRule type="expression" priority="109" dxfId="0" stopIfTrue="1">
      <formula>H17="x"</formula>
    </cfRule>
  </conditionalFormatting>
  <conditionalFormatting sqref="Q17 O17 M17 G17 I17 K17">
    <cfRule type="expression" priority="110" dxfId="1" stopIfTrue="1">
      <formula>H17="o"</formula>
    </cfRule>
  </conditionalFormatting>
  <conditionalFormatting sqref="Q16 O16 M16 G16 I16 K16">
    <cfRule type="expression" priority="111" dxfId="0" stopIfTrue="1">
      <formula>H16="x"</formula>
    </cfRule>
  </conditionalFormatting>
  <conditionalFormatting sqref="Q16 O16 M16 G16 I16 K16">
    <cfRule type="expression" priority="112" dxfId="1" stopIfTrue="1">
      <formula>H16="o"</formula>
    </cfRule>
  </conditionalFormatting>
  <conditionalFormatting sqref="Q15 O15 M15 G15 I15 K15">
    <cfRule type="expression" priority="113" dxfId="0" stopIfTrue="1">
      <formula>H15="x"</formula>
    </cfRule>
  </conditionalFormatting>
  <conditionalFormatting sqref="Q15 O15 M15 G15 I15 K15">
    <cfRule type="expression" priority="114" dxfId="1" stopIfTrue="1">
      <formula>H15="o"</formula>
    </cfRule>
  </conditionalFormatting>
  <conditionalFormatting sqref="K19 I19 G19 M19 O19 Q19">
    <cfRule type="expression" priority="115" dxfId="0" stopIfTrue="1">
      <formula>H19="x"</formula>
    </cfRule>
  </conditionalFormatting>
  <conditionalFormatting sqref="K19 I19 G19 M19 O19 Q19">
    <cfRule type="expression" priority="116" dxfId="1" stopIfTrue="1">
      <formula>H19="o"</formula>
    </cfRule>
  </conditionalFormatting>
  <conditionalFormatting sqref="K20 I20 G20 M20 O20 Q20">
    <cfRule type="expression" priority="117" dxfId="0" stopIfTrue="1">
      <formula>H20="x"</formula>
    </cfRule>
  </conditionalFormatting>
  <conditionalFormatting sqref="K20 I20 G20 M20 O20 Q20">
    <cfRule type="expression" priority="118" dxfId="1" stopIfTrue="1">
      <formula>H20="o"</formula>
    </cfRule>
  </conditionalFormatting>
  <conditionalFormatting sqref="G222 M222 O222 Q222">
    <cfRule type="expression" priority="119" dxfId="0" stopIfTrue="1">
      <formula>H222="x"</formula>
    </cfRule>
  </conditionalFormatting>
  <conditionalFormatting sqref="G222 M222 O222 Q222">
    <cfRule type="expression" priority="120" dxfId="1" stopIfTrue="1">
      <formula>H222="o"</formula>
    </cfRule>
  </conditionalFormatting>
  <conditionalFormatting sqref="I222">
    <cfRule type="expression" priority="121" dxfId="0" stopIfTrue="1">
      <formula>J222="x"</formula>
    </cfRule>
  </conditionalFormatting>
  <conditionalFormatting sqref="I222">
    <cfRule type="expression" priority="122" dxfId="1" stopIfTrue="1">
      <formula>J222="o"</formula>
    </cfRule>
  </conditionalFormatting>
  <conditionalFormatting sqref="K222">
    <cfRule type="expression" priority="123" dxfId="0" stopIfTrue="1">
      <formula>L222="x"</formula>
    </cfRule>
  </conditionalFormatting>
  <conditionalFormatting sqref="K222">
    <cfRule type="expression" priority="124" dxfId="1" stopIfTrue="1">
      <formula>L222="o"</formula>
    </cfRule>
  </conditionalFormatting>
  <conditionalFormatting sqref="G259 M259 O259 Q259">
    <cfRule type="expression" priority="125" dxfId="0" stopIfTrue="1">
      <formula>H259="x"</formula>
    </cfRule>
  </conditionalFormatting>
  <conditionalFormatting sqref="G259 M259 O259 Q259">
    <cfRule type="expression" priority="126" dxfId="1" stopIfTrue="1">
      <formula>H259="o"</formula>
    </cfRule>
  </conditionalFormatting>
  <conditionalFormatting sqref="I259">
    <cfRule type="expression" priority="127" dxfId="0" stopIfTrue="1">
      <formula>J259="x"</formula>
    </cfRule>
  </conditionalFormatting>
  <conditionalFormatting sqref="I259">
    <cfRule type="expression" priority="128" dxfId="1" stopIfTrue="1">
      <formula>J259="o"</formula>
    </cfRule>
  </conditionalFormatting>
  <conditionalFormatting sqref="K259">
    <cfRule type="expression" priority="129" dxfId="0" stopIfTrue="1">
      <formula>L259="x"</formula>
    </cfRule>
  </conditionalFormatting>
  <conditionalFormatting sqref="K259">
    <cfRule type="expression" priority="130" dxfId="1" stopIfTrue="1">
      <formula>L259="o"</formula>
    </cfRule>
  </conditionalFormatting>
  <conditionalFormatting sqref="G258 M258 O258 Q258">
    <cfRule type="expression" priority="131" dxfId="0" stopIfTrue="1">
      <formula>H258="x"</formula>
    </cfRule>
  </conditionalFormatting>
  <conditionalFormatting sqref="G258 M258 O258 Q258">
    <cfRule type="expression" priority="132" dxfId="1" stopIfTrue="1">
      <formula>H258="o"</formula>
    </cfRule>
  </conditionalFormatting>
  <conditionalFormatting sqref="I258">
    <cfRule type="expression" priority="133" dxfId="0" stopIfTrue="1">
      <formula>J258="x"</formula>
    </cfRule>
  </conditionalFormatting>
  <conditionalFormatting sqref="I258">
    <cfRule type="expression" priority="134" dxfId="1" stopIfTrue="1">
      <formula>J258="o"</formula>
    </cfRule>
  </conditionalFormatting>
  <conditionalFormatting sqref="K258">
    <cfRule type="expression" priority="135" dxfId="0" stopIfTrue="1">
      <formula>L258="x"</formula>
    </cfRule>
  </conditionalFormatting>
  <conditionalFormatting sqref="K258">
    <cfRule type="expression" priority="136" dxfId="1" stopIfTrue="1">
      <formula>L258="o"</formula>
    </cfRule>
  </conditionalFormatting>
  <conditionalFormatting sqref="M196 O196 Q196 G196">
    <cfRule type="expression" priority="137" dxfId="0" stopIfTrue="1">
      <formula>H196="x"</formula>
    </cfRule>
  </conditionalFormatting>
  <conditionalFormatting sqref="M196 O196 Q196 G196">
    <cfRule type="expression" priority="138" dxfId="1" stopIfTrue="1">
      <formula>H196="o"</formula>
    </cfRule>
  </conditionalFormatting>
  <conditionalFormatting sqref="I196">
    <cfRule type="expression" priority="139" dxfId="0" stopIfTrue="1">
      <formula>J196="x"</formula>
    </cfRule>
  </conditionalFormatting>
  <conditionalFormatting sqref="I196">
    <cfRule type="expression" priority="140" dxfId="1" stopIfTrue="1">
      <formula>J196="o"</formula>
    </cfRule>
  </conditionalFormatting>
  <conditionalFormatting sqref="K196">
    <cfRule type="expression" priority="141" dxfId="0" stopIfTrue="1">
      <formula>L196="x"</formula>
    </cfRule>
  </conditionalFormatting>
  <conditionalFormatting sqref="K196">
    <cfRule type="expression" priority="142" dxfId="1" stopIfTrue="1">
      <formula>L196="o"</formula>
    </cfRule>
  </conditionalFormatting>
  <conditionalFormatting sqref="K230">
    <cfRule type="expression" priority="143" dxfId="0" stopIfTrue="1">
      <formula>L230="x"</formula>
    </cfRule>
  </conditionalFormatting>
  <conditionalFormatting sqref="K230">
    <cfRule type="expression" priority="144" dxfId="1" stopIfTrue="1">
      <formula>L230="o"</formula>
    </cfRule>
  </conditionalFormatting>
  <conditionalFormatting sqref="G230 M230 O230 Q230">
    <cfRule type="expression" priority="145" dxfId="0" stopIfTrue="1">
      <formula>H230="x"</formula>
    </cfRule>
  </conditionalFormatting>
  <conditionalFormatting sqref="G230 M230 O230 Q230">
    <cfRule type="expression" priority="146" dxfId="1" stopIfTrue="1">
      <formula>H230="o"</formula>
    </cfRule>
  </conditionalFormatting>
  <conditionalFormatting sqref="I230">
    <cfRule type="expression" priority="147" dxfId="0" stopIfTrue="1">
      <formula>J230="x"</formula>
    </cfRule>
  </conditionalFormatting>
  <conditionalFormatting sqref="I230">
    <cfRule type="expression" priority="148" dxfId="1" stopIfTrue="1">
      <formula>J230="o"</formula>
    </cfRule>
  </conditionalFormatting>
  <conditionalFormatting sqref="K53 I53 Q53 O53 M53 G53">
    <cfRule type="expression" priority="149" dxfId="0" stopIfTrue="1">
      <formula>H53="x"</formula>
    </cfRule>
  </conditionalFormatting>
  <conditionalFormatting sqref="K53 I53 Q53 O53 M53 G53">
    <cfRule type="expression" priority="150" dxfId="1" stopIfTrue="1">
      <formula>H53="o"</formula>
    </cfRule>
  </conditionalFormatting>
  <conditionalFormatting sqref="K48 I48 Q48 O48 M48 G48">
    <cfRule type="expression" priority="151" dxfId="0" stopIfTrue="1">
      <formula>H48="x"</formula>
    </cfRule>
  </conditionalFormatting>
  <conditionalFormatting sqref="K48 I48 Q48 O48 M48 G48">
    <cfRule type="expression" priority="152" dxfId="1" stopIfTrue="1">
      <formula>H48="o"</formula>
    </cfRule>
  </conditionalFormatting>
  <conditionalFormatting sqref="K47 I47 Q47 O47 M47 G47">
    <cfRule type="expression" priority="153" dxfId="0" stopIfTrue="1">
      <formula>H47="x"</formula>
    </cfRule>
  </conditionalFormatting>
  <conditionalFormatting sqref="K47 I47 Q47 O47 M47 G47">
    <cfRule type="expression" priority="154" dxfId="1" stopIfTrue="1">
      <formula>H47="o"</formula>
    </cfRule>
  </conditionalFormatting>
  <conditionalFormatting sqref="K52 I52 Q52 O52 M52 G52">
    <cfRule type="expression" priority="155" dxfId="0" stopIfTrue="1">
      <formula>H52="x"</formula>
    </cfRule>
  </conditionalFormatting>
  <conditionalFormatting sqref="K52 I52 Q52 O52 M52 G52">
    <cfRule type="expression" priority="156" dxfId="1" stopIfTrue="1">
      <formula>H52="o"</formula>
    </cfRule>
  </conditionalFormatting>
  <conditionalFormatting sqref="G227 M227 O227 Q227">
    <cfRule type="expression" priority="157" dxfId="0" stopIfTrue="1">
      <formula>H227="x"</formula>
    </cfRule>
  </conditionalFormatting>
  <conditionalFormatting sqref="G227 M227 O227 Q227">
    <cfRule type="expression" priority="158" dxfId="1" stopIfTrue="1">
      <formula>H227="o"</formula>
    </cfRule>
  </conditionalFormatting>
  <conditionalFormatting sqref="I227">
    <cfRule type="expression" priority="159" dxfId="0" stopIfTrue="1">
      <formula>J227="x"</formula>
    </cfRule>
  </conditionalFormatting>
  <conditionalFormatting sqref="I227">
    <cfRule type="expression" priority="160" dxfId="1" stopIfTrue="1">
      <formula>J227="o"</formula>
    </cfRule>
  </conditionalFormatting>
  <conditionalFormatting sqref="K227">
    <cfRule type="expression" priority="161" dxfId="0" stopIfTrue="1">
      <formula>L227="x"</formula>
    </cfRule>
  </conditionalFormatting>
  <conditionalFormatting sqref="K227">
    <cfRule type="expression" priority="162" dxfId="1" stopIfTrue="1">
      <formula>L227="o"</formula>
    </cfRule>
  </conditionalFormatting>
  <conditionalFormatting sqref="M87 O87 Q87 G87">
    <cfRule type="expression" priority="163" dxfId="0" stopIfTrue="1">
      <formula>H87="x"</formula>
    </cfRule>
  </conditionalFormatting>
  <conditionalFormatting sqref="M87 O87 Q87 G87">
    <cfRule type="expression" priority="164" dxfId="1" stopIfTrue="1">
      <formula>H87="o"</formula>
    </cfRule>
  </conditionalFormatting>
  <conditionalFormatting sqref="I87">
    <cfRule type="expression" priority="165" dxfId="0" stopIfTrue="1">
      <formula>J87="x"</formula>
    </cfRule>
  </conditionalFormatting>
  <conditionalFormatting sqref="I87">
    <cfRule type="expression" priority="166" dxfId="1" stopIfTrue="1">
      <formula>J87="o"</formula>
    </cfRule>
  </conditionalFormatting>
  <conditionalFormatting sqref="K87">
    <cfRule type="expression" priority="167" dxfId="0" stopIfTrue="1">
      <formula>L87="x"</formula>
    </cfRule>
  </conditionalFormatting>
  <conditionalFormatting sqref="K87">
    <cfRule type="expression" priority="168" dxfId="1" stopIfTrue="1">
      <formula>L87="o"</formula>
    </cfRule>
  </conditionalFormatting>
  <conditionalFormatting sqref="K88">
    <cfRule type="expression" priority="169" dxfId="0" stopIfTrue="1">
      <formula>L88="x"</formula>
    </cfRule>
  </conditionalFormatting>
  <conditionalFormatting sqref="K88">
    <cfRule type="expression" priority="170" dxfId="1" stopIfTrue="1">
      <formula>L88="o"</formula>
    </cfRule>
  </conditionalFormatting>
  <conditionalFormatting sqref="M88 O88 Q88 G88">
    <cfRule type="expression" priority="171" dxfId="0" stopIfTrue="1">
      <formula>H88="x"</formula>
    </cfRule>
  </conditionalFormatting>
  <conditionalFormatting sqref="M88 O88 Q88 G88">
    <cfRule type="expression" priority="172" dxfId="1" stopIfTrue="1">
      <formula>H88="o"</formula>
    </cfRule>
  </conditionalFormatting>
  <conditionalFormatting sqref="I88">
    <cfRule type="expression" priority="173" dxfId="0" stopIfTrue="1">
      <formula>J88="x"</formula>
    </cfRule>
  </conditionalFormatting>
  <conditionalFormatting sqref="I88">
    <cfRule type="expression" priority="174" dxfId="1" stopIfTrue="1">
      <formula>J88="o"</formula>
    </cfRule>
  </conditionalFormatting>
  <conditionalFormatting sqref="M89 O89 Q89 G89">
    <cfRule type="expression" priority="175" dxfId="0" stopIfTrue="1">
      <formula>H89="x"</formula>
    </cfRule>
  </conditionalFormatting>
  <conditionalFormatting sqref="M89 O89 Q89 G89">
    <cfRule type="expression" priority="176" dxfId="1" stopIfTrue="1">
      <formula>H89="o"</formula>
    </cfRule>
  </conditionalFormatting>
  <conditionalFormatting sqref="I89">
    <cfRule type="expression" priority="177" dxfId="0" stopIfTrue="1">
      <formula>J89="x"</formula>
    </cfRule>
  </conditionalFormatting>
  <conditionalFormatting sqref="I89">
    <cfRule type="expression" priority="178" dxfId="1" stopIfTrue="1">
      <formula>J89="o"</formula>
    </cfRule>
  </conditionalFormatting>
  <conditionalFormatting sqref="K89">
    <cfRule type="expression" priority="179" dxfId="0" stopIfTrue="1">
      <formula>L89="x"</formula>
    </cfRule>
  </conditionalFormatting>
  <conditionalFormatting sqref="K89">
    <cfRule type="expression" priority="180" dxfId="1" stopIfTrue="1">
      <formula>L89="o"</formula>
    </cfRule>
  </conditionalFormatting>
  <conditionalFormatting sqref="I176">
    <cfRule type="expression" priority="181" dxfId="0" stopIfTrue="1">
      <formula>J176="x"</formula>
    </cfRule>
  </conditionalFormatting>
  <conditionalFormatting sqref="I176">
    <cfRule type="expression" priority="182" dxfId="1" stopIfTrue="1">
      <formula>J176="o"</formula>
    </cfRule>
  </conditionalFormatting>
  <conditionalFormatting sqref="K176">
    <cfRule type="expression" priority="183" dxfId="0" stopIfTrue="1">
      <formula>L176="x"</formula>
    </cfRule>
  </conditionalFormatting>
  <conditionalFormatting sqref="K176">
    <cfRule type="expression" priority="184" dxfId="1" stopIfTrue="1">
      <formula>L176="o"</formula>
    </cfRule>
  </conditionalFormatting>
  <conditionalFormatting sqref="G176 Q176 O176 M176">
    <cfRule type="expression" priority="185" dxfId="0" stopIfTrue="1">
      <formula>H176="x"</formula>
    </cfRule>
  </conditionalFormatting>
  <conditionalFormatting sqref="G176 Q176 O176 M176">
    <cfRule type="expression" priority="186" dxfId="1" stopIfTrue="1">
      <formula>H176="o"</formula>
    </cfRule>
  </conditionalFormatting>
  <conditionalFormatting sqref="K35 I35 G35 M35 O35 Q35">
    <cfRule type="expression" priority="187" dxfId="0" stopIfTrue="1">
      <formula>H35="x"</formula>
    </cfRule>
  </conditionalFormatting>
  <conditionalFormatting sqref="K35 I35 G35 M35 O35 Q35">
    <cfRule type="expression" priority="188" dxfId="1" stopIfTrue="1">
      <formula>H35="o"</formula>
    </cfRule>
  </conditionalFormatting>
  <conditionalFormatting sqref="K95:K104 I95:I104 G95:G104 M95:M104 O95:O104 Q95:Q104">
    <cfRule type="expression" priority="189" dxfId="0" stopIfTrue="1">
      <formula>H95="x"</formula>
    </cfRule>
  </conditionalFormatting>
  <conditionalFormatting sqref="K95:K104 I95:I104 G95:G104 M95:M104 O95:O104 Q95:Q104">
    <cfRule type="expression" priority="190" dxfId="1" stopIfTrue="1">
      <formula>H95="o"</formula>
    </cfRule>
  </conditionalFormatting>
  <conditionalFormatting sqref="K128 K135:K140">
    <cfRule type="expression" priority="191" dxfId="0" stopIfTrue="1">
      <formula>L128="x"</formula>
    </cfRule>
  </conditionalFormatting>
  <conditionalFormatting sqref="K128 K135:K140">
    <cfRule type="expression" priority="192" dxfId="1" stopIfTrue="1">
      <formula>L128="o"</formula>
    </cfRule>
  </conditionalFormatting>
  <conditionalFormatting sqref="M128 O128 Q128 G128 G135:G140 Q135:Q140 O135:O140 M135:M140">
    <cfRule type="expression" priority="193" dxfId="0" stopIfTrue="1">
      <formula>H128="x"</formula>
    </cfRule>
  </conditionalFormatting>
  <conditionalFormatting sqref="M128 O128 Q128 G128 G135:G140 Q135:Q140 O135:O140 M135:M140">
    <cfRule type="expression" priority="194" dxfId="1" stopIfTrue="1">
      <formula>H128="o"</formula>
    </cfRule>
  </conditionalFormatting>
  <conditionalFormatting sqref="I128 I135:I140">
    <cfRule type="expression" priority="195" dxfId="0" stopIfTrue="1">
      <formula>J128="x"</formula>
    </cfRule>
  </conditionalFormatting>
  <conditionalFormatting sqref="I128 I135:I140">
    <cfRule type="expression" priority="196" dxfId="1" stopIfTrue="1">
      <formula>J128="o"</formula>
    </cfRule>
  </conditionalFormatting>
  <conditionalFormatting sqref="K116">
    <cfRule type="expression" priority="197" dxfId="0" stopIfTrue="1">
      <formula>L116="x"</formula>
    </cfRule>
  </conditionalFormatting>
  <conditionalFormatting sqref="K116">
    <cfRule type="expression" priority="198" dxfId="1" stopIfTrue="1">
      <formula>L116="o"</formula>
    </cfRule>
  </conditionalFormatting>
  <conditionalFormatting sqref="I116">
    <cfRule type="expression" priority="199" dxfId="0" stopIfTrue="1">
      <formula>J116="x"</formula>
    </cfRule>
  </conditionalFormatting>
  <conditionalFormatting sqref="I116">
    <cfRule type="expression" priority="200" dxfId="1" stopIfTrue="1">
      <formula>J116="o"</formula>
    </cfRule>
  </conditionalFormatting>
  <conditionalFormatting sqref="M116 O116 Q116 G116">
    <cfRule type="expression" priority="201" dxfId="0" stopIfTrue="1">
      <formula>H116="x"</formula>
    </cfRule>
  </conditionalFormatting>
  <conditionalFormatting sqref="M116 O116 Q116 G116">
    <cfRule type="expression" priority="202" dxfId="1" stopIfTrue="1">
      <formula>H116="o"</formula>
    </cfRule>
  </conditionalFormatting>
  <conditionalFormatting sqref="K118">
    <cfRule type="expression" priority="203" dxfId="0" stopIfTrue="1">
      <formula>L118="x"</formula>
    </cfRule>
  </conditionalFormatting>
  <conditionalFormatting sqref="K118">
    <cfRule type="expression" priority="204" dxfId="1" stopIfTrue="1">
      <formula>L118="o"</formula>
    </cfRule>
  </conditionalFormatting>
  <conditionalFormatting sqref="K51 I51 Q51 O51 M51 G51">
    <cfRule type="expression" priority="205" dxfId="0" stopIfTrue="1">
      <formula>H51="x"</formula>
    </cfRule>
  </conditionalFormatting>
  <conditionalFormatting sqref="K51 I51 Q51 O51 M51 G51">
    <cfRule type="expression" priority="206" dxfId="1" stopIfTrue="1">
      <formula>H51="o"</formula>
    </cfRule>
  </conditionalFormatting>
  <conditionalFormatting sqref="K50 I50 Q50 O50 M50 G50">
    <cfRule type="expression" priority="207" dxfId="0" stopIfTrue="1">
      <formula>H50="x"</formula>
    </cfRule>
  </conditionalFormatting>
  <conditionalFormatting sqref="K50 I50 Q50 O50 M50 G50">
    <cfRule type="expression" priority="208" dxfId="1" stopIfTrue="1">
      <formula>H50="o"</formula>
    </cfRule>
  </conditionalFormatting>
  <conditionalFormatting sqref="I118">
    <cfRule type="expression" priority="209" dxfId="0" stopIfTrue="1">
      <formula>J118="x"</formula>
    </cfRule>
  </conditionalFormatting>
  <conditionalFormatting sqref="I118">
    <cfRule type="expression" priority="210" dxfId="1" stopIfTrue="1">
      <formula>J118="o"</formula>
    </cfRule>
  </conditionalFormatting>
  <conditionalFormatting sqref="M118 O118 Q118 G118">
    <cfRule type="expression" priority="211" dxfId="0" stopIfTrue="1">
      <formula>H118="x"</formula>
    </cfRule>
  </conditionalFormatting>
  <conditionalFormatting sqref="M118 O118 Q118 G118">
    <cfRule type="expression" priority="212" dxfId="1" stopIfTrue="1">
      <formula>H118="o"</formula>
    </cfRule>
  </conditionalFormatting>
  <conditionalFormatting sqref="K122">
    <cfRule type="expression" priority="213" dxfId="0" stopIfTrue="1">
      <formula>L122="x"</formula>
    </cfRule>
  </conditionalFormatting>
  <conditionalFormatting sqref="K122">
    <cfRule type="expression" priority="214" dxfId="1" stopIfTrue="1">
      <formula>L122="o"</formula>
    </cfRule>
  </conditionalFormatting>
  <conditionalFormatting sqref="K105 I105 G105 M105 O105 Q105">
    <cfRule type="expression" priority="215" dxfId="0" stopIfTrue="1">
      <formula>H105="x"</formula>
    </cfRule>
  </conditionalFormatting>
  <conditionalFormatting sqref="K105 I105 G105 M105 O105 Q105">
    <cfRule type="expression" priority="216" dxfId="1" stopIfTrue="1">
      <formula>H105="o"</formula>
    </cfRule>
  </conditionalFormatting>
  <conditionalFormatting sqref="I122">
    <cfRule type="expression" priority="217" dxfId="0" stopIfTrue="1">
      <formula>J122="x"</formula>
    </cfRule>
  </conditionalFormatting>
  <conditionalFormatting sqref="I122">
    <cfRule type="expression" priority="218" dxfId="1" stopIfTrue="1">
      <formula>J122="o"</formula>
    </cfRule>
  </conditionalFormatting>
  <conditionalFormatting sqref="G122 Q122 O122 M122">
    <cfRule type="expression" priority="219" dxfId="0" stopIfTrue="1">
      <formula>H122="x"</formula>
    </cfRule>
  </conditionalFormatting>
  <conditionalFormatting sqref="G122 Q122 O122 M122">
    <cfRule type="expression" priority="220" dxfId="1" stopIfTrue="1">
      <formula>H122="o"</formula>
    </cfRule>
  </conditionalFormatting>
  <conditionalFormatting sqref="G120 Q120 O120 M120">
    <cfRule type="expression" priority="221" dxfId="0" stopIfTrue="1">
      <formula>H120="x"</formula>
    </cfRule>
  </conditionalFormatting>
  <conditionalFormatting sqref="G120 Q120 O120 M120">
    <cfRule type="expression" priority="222" dxfId="1" stopIfTrue="1">
      <formula>H120="o"</formula>
    </cfRule>
  </conditionalFormatting>
  <conditionalFormatting sqref="I120">
    <cfRule type="expression" priority="223" dxfId="0" stopIfTrue="1">
      <formula>J120="x"</formula>
    </cfRule>
  </conditionalFormatting>
  <conditionalFormatting sqref="I120">
    <cfRule type="expression" priority="224" dxfId="1" stopIfTrue="1">
      <formula>J120="o"</formula>
    </cfRule>
  </conditionalFormatting>
  <conditionalFormatting sqref="K120">
    <cfRule type="expression" priority="225" dxfId="0" stopIfTrue="1">
      <formula>L120="x"</formula>
    </cfRule>
  </conditionalFormatting>
  <conditionalFormatting sqref="K120">
    <cfRule type="expression" priority="226" dxfId="1" stopIfTrue="1">
      <formula>L120="o"</formula>
    </cfRule>
  </conditionalFormatting>
  <conditionalFormatting sqref="G124 Q124 O124 M124">
    <cfRule type="expression" priority="227" dxfId="0" stopIfTrue="1">
      <formula>H124="x"</formula>
    </cfRule>
  </conditionalFormatting>
  <conditionalFormatting sqref="G124 Q124 O124 M124">
    <cfRule type="expression" priority="228" dxfId="1" stopIfTrue="1">
      <formula>H124="o"</formula>
    </cfRule>
  </conditionalFormatting>
  <conditionalFormatting sqref="I124">
    <cfRule type="expression" priority="229" dxfId="0" stopIfTrue="1">
      <formula>J124="x"</formula>
    </cfRule>
  </conditionalFormatting>
  <conditionalFormatting sqref="I124">
    <cfRule type="expression" priority="230" dxfId="1" stopIfTrue="1">
      <formula>J124="o"</formula>
    </cfRule>
  </conditionalFormatting>
  <conditionalFormatting sqref="K124">
    <cfRule type="expression" priority="231" dxfId="0" stopIfTrue="1">
      <formula>L124="x"</formula>
    </cfRule>
  </conditionalFormatting>
  <conditionalFormatting sqref="K124">
    <cfRule type="expression" priority="232" dxfId="1" stopIfTrue="1">
      <formula>L124="o"</formula>
    </cfRule>
  </conditionalFormatting>
  <conditionalFormatting sqref="K125">
    <cfRule type="expression" priority="233" dxfId="0" stopIfTrue="1">
      <formula>L125="x"</formula>
    </cfRule>
  </conditionalFormatting>
  <conditionalFormatting sqref="K125">
    <cfRule type="expression" priority="234" dxfId="1" stopIfTrue="1">
      <formula>L125="o"</formula>
    </cfRule>
  </conditionalFormatting>
  <conditionalFormatting sqref="G125 Q125 O125 M125">
    <cfRule type="expression" priority="235" dxfId="0" stopIfTrue="1">
      <formula>H125="x"</formula>
    </cfRule>
  </conditionalFormatting>
  <conditionalFormatting sqref="G125 Q125 O125 M125">
    <cfRule type="expression" priority="236" dxfId="1" stopIfTrue="1">
      <formula>H125="o"</formula>
    </cfRule>
  </conditionalFormatting>
  <conditionalFormatting sqref="I125">
    <cfRule type="expression" priority="237" dxfId="0" stopIfTrue="1">
      <formula>J125="x"</formula>
    </cfRule>
  </conditionalFormatting>
  <conditionalFormatting sqref="I125">
    <cfRule type="expression" priority="238" dxfId="1" stopIfTrue="1">
      <formula>J125="o"</formula>
    </cfRule>
  </conditionalFormatting>
  <conditionalFormatting sqref="K129">
    <cfRule type="expression" priority="239" dxfId="0" stopIfTrue="1">
      <formula>L129="x"</formula>
    </cfRule>
  </conditionalFormatting>
  <conditionalFormatting sqref="K129">
    <cfRule type="expression" priority="240" dxfId="1" stopIfTrue="1">
      <formula>L129="o"</formula>
    </cfRule>
  </conditionalFormatting>
  <conditionalFormatting sqref="G129 M129 O129 Q129">
    <cfRule type="expression" priority="241" dxfId="0" stopIfTrue="1">
      <formula>H129="x"</formula>
    </cfRule>
  </conditionalFormatting>
  <conditionalFormatting sqref="G129 M129 O129 Q129">
    <cfRule type="expression" priority="242" dxfId="1" stopIfTrue="1">
      <formula>H129="o"</formula>
    </cfRule>
  </conditionalFormatting>
  <conditionalFormatting sqref="I129">
    <cfRule type="expression" priority="243" dxfId="0" stopIfTrue="1">
      <formula>J129="x"</formula>
    </cfRule>
  </conditionalFormatting>
  <conditionalFormatting sqref="I129">
    <cfRule type="expression" priority="244" dxfId="1" stopIfTrue="1">
      <formula>J129="o"</formula>
    </cfRule>
  </conditionalFormatting>
  <conditionalFormatting sqref="Q130 O130 M130 G130">
    <cfRule type="expression" priority="245" dxfId="0" stopIfTrue="1">
      <formula>H130="x"</formula>
    </cfRule>
  </conditionalFormatting>
  <conditionalFormatting sqref="Q130 O130 M130 G130">
    <cfRule type="expression" priority="246" dxfId="1" stopIfTrue="1">
      <formula>H130="o"</formula>
    </cfRule>
  </conditionalFormatting>
  <conditionalFormatting sqref="I130">
    <cfRule type="expression" priority="247" dxfId="0" stopIfTrue="1">
      <formula>J130="x"</formula>
    </cfRule>
  </conditionalFormatting>
  <conditionalFormatting sqref="I130">
    <cfRule type="expression" priority="248" dxfId="1" stopIfTrue="1">
      <formula>J130="o"</formula>
    </cfRule>
  </conditionalFormatting>
  <conditionalFormatting sqref="K130">
    <cfRule type="expression" priority="249" dxfId="0" stopIfTrue="1">
      <formula>L130="x"</formula>
    </cfRule>
  </conditionalFormatting>
  <conditionalFormatting sqref="K130">
    <cfRule type="expression" priority="250" dxfId="1" stopIfTrue="1">
      <formula>L130="o"</formula>
    </cfRule>
  </conditionalFormatting>
  <conditionalFormatting sqref="K158 I158 Q158 O158 M158 G158">
    <cfRule type="expression" priority="251" dxfId="0" stopIfTrue="1">
      <formula>H158="x"</formula>
    </cfRule>
  </conditionalFormatting>
  <conditionalFormatting sqref="K158 I158 Q158 O158 M158 G158">
    <cfRule type="expression" priority="252" dxfId="1" stopIfTrue="1">
      <formula>H158="o"</formula>
    </cfRule>
  </conditionalFormatting>
  <conditionalFormatting sqref="K155 I155 Q155 O155 M155 G155">
    <cfRule type="expression" priority="253" dxfId="0" stopIfTrue="1">
      <formula>H155="x"</formula>
    </cfRule>
  </conditionalFormatting>
  <conditionalFormatting sqref="K155 I155 Q155 O155 M155 G155">
    <cfRule type="expression" priority="254" dxfId="1" stopIfTrue="1">
      <formula>H155="o"</formula>
    </cfRule>
  </conditionalFormatting>
  <conditionalFormatting sqref="G153:G154 M153:M154 O153:O154 Q153:Q154 I153:I154 K153:K154">
    <cfRule type="expression" priority="255" dxfId="0" stopIfTrue="1">
      <formula>H153="x"</formula>
    </cfRule>
  </conditionalFormatting>
  <conditionalFormatting sqref="G153:G154 M153:M154 O153:O154 Q153:Q154 I153:I154 K153:K154">
    <cfRule type="expression" priority="256" dxfId="1" stopIfTrue="1">
      <formula>H153="o"</formula>
    </cfRule>
  </conditionalFormatting>
  <conditionalFormatting sqref="K159 I159 Q159 O159 M159 G159">
    <cfRule type="expression" priority="257" dxfId="0" stopIfTrue="1">
      <formula>H159="x"</formula>
    </cfRule>
  </conditionalFormatting>
  <conditionalFormatting sqref="K159 I159 Q159 O159 M159 G159">
    <cfRule type="expression" priority="258" dxfId="1" stopIfTrue="1">
      <formula>H159="o"</formula>
    </cfRule>
  </conditionalFormatting>
  <conditionalFormatting sqref="K160 I160 Q160 O160 M160 G160">
    <cfRule type="expression" priority="259" dxfId="0" stopIfTrue="1">
      <formula>H160="x"</formula>
    </cfRule>
  </conditionalFormatting>
  <conditionalFormatting sqref="K160 I160 Q160 O160 M160 G160">
    <cfRule type="expression" priority="260" dxfId="1" stopIfTrue="1">
      <formula>H160="o"</formula>
    </cfRule>
  </conditionalFormatting>
  <conditionalFormatting sqref="K164 I164 Q164 O164 M164 G164">
    <cfRule type="expression" priority="261" dxfId="0" stopIfTrue="1">
      <formula>H164="x"</formula>
    </cfRule>
  </conditionalFormatting>
  <conditionalFormatting sqref="K164 I164 Q164 O164 M164 G164">
    <cfRule type="expression" priority="262" dxfId="1" stopIfTrue="1">
      <formula>H164="o"</formula>
    </cfRule>
  </conditionalFormatting>
  <conditionalFormatting sqref="K161 I161 Q161 O161 M161 G161">
    <cfRule type="expression" priority="263" dxfId="0" stopIfTrue="1">
      <formula>H161="x"</formula>
    </cfRule>
  </conditionalFormatting>
  <conditionalFormatting sqref="K161 I161 Q161 O161 M161 G161">
    <cfRule type="expression" priority="264" dxfId="1" stopIfTrue="1">
      <formula>H161="o"</formula>
    </cfRule>
  </conditionalFormatting>
  <conditionalFormatting sqref="K163 I163 Q163 O163 M163 G163">
    <cfRule type="expression" priority="265" dxfId="0" stopIfTrue="1">
      <formula>H163="x"</formula>
    </cfRule>
  </conditionalFormatting>
  <conditionalFormatting sqref="K163 I163 Q163 O163 M163 G163">
    <cfRule type="expression" priority="266" dxfId="1" stopIfTrue="1">
      <formula>H163="o"</formula>
    </cfRule>
  </conditionalFormatting>
  <conditionalFormatting sqref="K167">
    <cfRule type="expression" priority="267" dxfId="0" stopIfTrue="1">
      <formula>L167="x"</formula>
    </cfRule>
  </conditionalFormatting>
  <conditionalFormatting sqref="K167">
    <cfRule type="expression" priority="268" dxfId="1" stopIfTrue="1">
      <formula>L167="o"</formula>
    </cfRule>
  </conditionalFormatting>
  <conditionalFormatting sqref="G167 M167 O167 Q167">
    <cfRule type="expression" priority="269" dxfId="0" stopIfTrue="1">
      <formula>H167="x"</formula>
    </cfRule>
  </conditionalFormatting>
  <conditionalFormatting sqref="G167 M167 O167 Q167">
    <cfRule type="expression" priority="270" dxfId="1" stopIfTrue="1">
      <formula>H167="o"</formula>
    </cfRule>
  </conditionalFormatting>
  <conditionalFormatting sqref="I167">
    <cfRule type="expression" priority="271" dxfId="0" stopIfTrue="1">
      <formula>J167="x"</formula>
    </cfRule>
  </conditionalFormatting>
  <conditionalFormatting sqref="I167">
    <cfRule type="expression" priority="272" dxfId="1" stopIfTrue="1">
      <formula>J167="o"</formula>
    </cfRule>
  </conditionalFormatting>
  <conditionalFormatting sqref="G117 Q117 O117 M117">
    <cfRule type="expression" priority="273" dxfId="0" stopIfTrue="1">
      <formula>H117="x"</formula>
    </cfRule>
  </conditionalFormatting>
  <conditionalFormatting sqref="G117 Q117 O117 M117">
    <cfRule type="expression" priority="274" dxfId="1" stopIfTrue="1">
      <formula>H117="o"</formula>
    </cfRule>
  </conditionalFormatting>
  <conditionalFormatting sqref="I117">
    <cfRule type="expression" priority="275" dxfId="0" stopIfTrue="1">
      <formula>J117="x"</formula>
    </cfRule>
  </conditionalFormatting>
  <conditionalFormatting sqref="I117">
    <cfRule type="expression" priority="276" dxfId="1" stopIfTrue="1">
      <formula>J117="o"</formula>
    </cfRule>
  </conditionalFormatting>
  <conditionalFormatting sqref="K117">
    <cfRule type="expression" priority="277" dxfId="0" stopIfTrue="1">
      <formula>L117="x"</formula>
    </cfRule>
  </conditionalFormatting>
  <conditionalFormatting sqref="K117">
    <cfRule type="expression" priority="278" dxfId="1" stopIfTrue="1">
      <formula>L117="o"</formula>
    </cfRule>
  </conditionalFormatting>
  <conditionalFormatting sqref="G119 Q119 O119 M119">
    <cfRule type="expression" priority="279" dxfId="0" stopIfTrue="1">
      <formula>H119="x"</formula>
    </cfRule>
  </conditionalFormatting>
  <conditionalFormatting sqref="G119 Q119 O119 M119">
    <cfRule type="expression" priority="280" dxfId="1" stopIfTrue="1">
      <formula>H119="o"</formula>
    </cfRule>
  </conditionalFormatting>
  <conditionalFormatting sqref="I119">
    <cfRule type="expression" priority="281" dxfId="0" stopIfTrue="1">
      <formula>J119="x"</formula>
    </cfRule>
  </conditionalFormatting>
  <conditionalFormatting sqref="I119">
    <cfRule type="expression" priority="282" dxfId="1" stopIfTrue="1">
      <formula>J119="o"</formula>
    </cfRule>
  </conditionalFormatting>
  <conditionalFormatting sqref="K119">
    <cfRule type="expression" priority="283" dxfId="0" stopIfTrue="1">
      <formula>L119="x"</formula>
    </cfRule>
  </conditionalFormatting>
  <conditionalFormatting sqref="K119">
    <cfRule type="expression" priority="284" dxfId="1" stopIfTrue="1">
      <formula>L119="o"</formula>
    </cfRule>
  </conditionalFormatting>
  <conditionalFormatting sqref="K123">
    <cfRule type="expression" priority="285" dxfId="0" stopIfTrue="1">
      <formula>L123="x"</formula>
    </cfRule>
  </conditionalFormatting>
  <conditionalFormatting sqref="K123">
    <cfRule type="expression" priority="286" dxfId="1" stopIfTrue="1">
      <formula>L123="o"</formula>
    </cfRule>
  </conditionalFormatting>
  <conditionalFormatting sqref="G123 Q123 O123 M123">
    <cfRule type="expression" priority="287" dxfId="0" stopIfTrue="1">
      <formula>H123="x"</formula>
    </cfRule>
  </conditionalFormatting>
  <conditionalFormatting sqref="G123 Q123 O123 M123">
    <cfRule type="expression" priority="288" dxfId="1" stopIfTrue="1">
      <formula>H123="o"</formula>
    </cfRule>
  </conditionalFormatting>
  <conditionalFormatting sqref="I123">
    <cfRule type="expression" priority="289" dxfId="0" stopIfTrue="1">
      <formula>J123="x"</formula>
    </cfRule>
  </conditionalFormatting>
  <conditionalFormatting sqref="I123">
    <cfRule type="expression" priority="290" dxfId="1" stopIfTrue="1">
      <formula>J123="o"</formula>
    </cfRule>
  </conditionalFormatting>
  <conditionalFormatting sqref="Q84 O84 M84 G84 I84 K84">
    <cfRule type="expression" priority="291" dxfId="0" stopIfTrue="1">
      <formula>H84="x"</formula>
    </cfRule>
  </conditionalFormatting>
  <conditionalFormatting sqref="Q84 O84 M84 G84 I84 K84">
    <cfRule type="expression" priority="292" dxfId="1" stopIfTrue="1">
      <formula>H84="o"</formula>
    </cfRule>
  </conditionalFormatting>
  <conditionalFormatting sqref="G228 M228 O228 Q228">
    <cfRule type="expression" priority="293" dxfId="0" stopIfTrue="1">
      <formula>H228="x"</formula>
    </cfRule>
  </conditionalFormatting>
  <conditionalFormatting sqref="G228 M228 O228 Q228">
    <cfRule type="expression" priority="294" dxfId="1" stopIfTrue="1">
      <formula>H228="o"</formula>
    </cfRule>
  </conditionalFormatting>
  <conditionalFormatting sqref="I228">
    <cfRule type="expression" priority="295" dxfId="0" stopIfTrue="1">
      <formula>J228="x"</formula>
    </cfRule>
  </conditionalFormatting>
  <conditionalFormatting sqref="I228">
    <cfRule type="expression" priority="296" dxfId="1" stopIfTrue="1">
      <formula>J228="o"</formula>
    </cfRule>
  </conditionalFormatting>
  <conditionalFormatting sqref="K228">
    <cfRule type="expression" priority="297" dxfId="0" stopIfTrue="1">
      <formula>L228="x"</formula>
    </cfRule>
  </conditionalFormatting>
  <conditionalFormatting sqref="K228">
    <cfRule type="expression" priority="298" dxfId="1" stopIfTrue="1">
      <formula>L228="o"</formula>
    </cfRule>
  </conditionalFormatting>
  <conditionalFormatting sqref="Q82 O82 M82 G82 I82 K82">
    <cfRule type="expression" priority="299" dxfId="0" stopIfTrue="1">
      <formula>H82="x"</formula>
    </cfRule>
  </conditionalFormatting>
  <conditionalFormatting sqref="Q82 O82 M82 G82 I82 K82">
    <cfRule type="expression" priority="300" dxfId="1" stopIfTrue="1">
      <formula>H82="o"</formula>
    </cfRule>
  </conditionalFormatting>
  <conditionalFormatting sqref="Q83 O83 M83 G83 I83 K83">
    <cfRule type="expression" priority="301" dxfId="0" stopIfTrue="1">
      <formula>H83="x"</formula>
    </cfRule>
  </conditionalFormatting>
  <conditionalFormatting sqref="Q83 O83 M83 G83 I83 K83">
    <cfRule type="expression" priority="302" dxfId="1" stopIfTrue="1">
      <formula>H83="o"</formula>
    </cfRule>
  </conditionalFormatting>
  <conditionalFormatting sqref="K162 I162 Q162 O162 M162 G162">
    <cfRule type="expression" priority="303" dxfId="0" stopIfTrue="1">
      <formula>H162="x"</formula>
    </cfRule>
  </conditionalFormatting>
  <conditionalFormatting sqref="K162 I162 Q162 O162 M162 G162">
    <cfRule type="expression" priority="304" dxfId="1" stopIfTrue="1">
      <formula>H162="o"</formula>
    </cfRule>
  </conditionalFormatting>
  <conditionalFormatting sqref="K49 I49 Q49 O49 M49 G49">
    <cfRule type="expression" priority="305" dxfId="0" stopIfTrue="1">
      <formula>H49="x"</formula>
    </cfRule>
  </conditionalFormatting>
  <conditionalFormatting sqref="K49 I49 Q49 O49 M49 G49">
    <cfRule type="expression" priority="306" dxfId="1" stopIfTrue="1">
      <formula>H49="o"</formula>
    </cfRule>
  </conditionalFormatting>
  <conditionalFormatting sqref="K157 I157 Q157 O157 M157 G157">
    <cfRule type="expression" priority="307" dxfId="0" stopIfTrue="1">
      <formula>H157="x"</formula>
    </cfRule>
  </conditionalFormatting>
  <conditionalFormatting sqref="K157 I157 Q157 O157 M157 G157">
    <cfRule type="expression" priority="308" dxfId="1" stopIfTrue="1">
      <formula>H157="o"</formula>
    </cfRule>
  </conditionalFormatting>
  <conditionalFormatting sqref="I127">
    <cfRule type="expression" priority="309" dxfId="0" stopIfTrue="1">
      <formula>J127="x"</formula>
    </cfRule>
  </conditionalFormatting>
  <conditionalFormatting sqref="I127">
    <cfRule type="expression" priority="310" dxfId="1" stopIfTrue="1">
      <formula>J127="o"</formula>
    </cfRule>
  </conditionalFormatting>
  <conditionalFormatting sqref="K156 I156 Q156 O156 M156 G156">
    <cfRule type="expression" priority="311" dxfId="0" stopIfTrue="1">
      <formula>H156="x"</formula>
    </cfRule>
  </conditionalFormatting>
  <conditionalFormatting sqref="K156 I156 Q156 O156 M156 G156">
    <cfRule type="expression" priority="312" dxfId="1" stopIfTrue="1">
      <formula>H156="o"</formula>
    </cfRule>
  </conditionalFormatting>
  <conditionalFormatting sqref="K127">
    <cfRule type="expression" priority="313" dxfId="0" stopIfTrue="1">
      <formula>L127="x"</formula>
    </cfRule>
  </conditionalFormatting>
  <conditionalFormatting sqref="K127">
    <cfRule type="expression" priority="314" dxfId="1" stopIfTrue="1">
      <formula>L127="o"</formula>
    </cfRule>
  </conditionalFormatting>
  <conditionalFormatting sqref="G127 Q127 O127 M127">
    <cfRule type="expression" priority="315" dxfId="0" stopIfTrue="1">
      <formula>H127="x"</formula>
    </cfRule>
  </conditionalFormatting>
  <conditionalFormatting sqref="G127 Q127 O127 M127">
    <cfRule type="expression" priority="316" dxfId="1" stopIfTrue="1">
      <formula>H127="o"</formula>
    </cfRule>
  </conditionalFormatting>
  <conditionalFormatting sqref="G231 M231 O231 Q231">
    <cfRule type="expression" priority="317" dxfId="0" stopIfTrue="1">
      <formula>H231="x"</formula>
    </cfRule>
  </conditionalFormatting>
  <conditionalFormatting sqref="G231 M231 O231 Q231">
    <cfRule type="expression" priority="318" dxfId="1" stopIfTrue="1">
      <formula>H231="o"</formula>
    </cfRule>
  </conditionalFormatting>
  <conditionalFormatting sqref="I231">
    <cfRule type="expression" priority="319" dxfId="0" stopIfTrue="1">
      <formula>J231="x"</formula>
    </cfRule>
  </conditionalFormatting>
  <conditionalFormatting sqref="I231">
    <cfRule type="expression" priority="320" dxfId="1" stopIfTrue="1">
      <formula>J231="o"</formula>
    </cfRule>
  </conditionalFormatting>
  <conditionalFormatting sqref="K231">
    <cfRule type="expression" priority="321" dxfId="0" stopIfTrue="1">
      <formula>L231="x"</formula>
    </cfRule>
  </conditionalFormatting>
  <conditionalFormatting sqref="K231">
    <cfRule type="expression" priority="322" dxfId="1" stopIfTrue="1">
      <formula>L231="o"</formula>
    </cfRule>
  </conditionalFormatting>
  <conditionalFormatting sqref="M190 O190 Q190 G190">
    <cfRule type="expression" priority="323" dxfId="0" stopIfTrue="1">
      <formula>H190="x"</formula>
    </cfRule>
  </conditionalFormatting>
  <conditionalFormatting sqref="M190 O190 Q190 G190">
    <cfRule type="expression" priority="324" dxfId="1" stopIfTrue="1">
      <formula>H190="o"</formula>
    </cfRule>
  </conditionalFormatting>
  <conditionalFormatting sqref="I190">
    <cfRule type="expression" priority="325" dxfId="0" stopIfTrue="1">
      <formula>J190="x"</formula>
    </cfRule>
  </conditionalFormatting>
  <conditionalFormatting sqref="I190">
    <cfRule type="expression" priority="326" dxfId="1" stopIfTrue="1">
      <formula>J190="o"</formula>
    </cfRule>
  </conditionalFormatting>
  <conditionalFormatting sqref="K190">
    <cfRule type="expression" priority="327" dxfId="0" stopIfTrue="1">
      <formula>L190="x"</formula>
    </cfRule>
  </conditionalFormatting>
  <conditionalFormatting sqref="K190">
    <cfRule type="expression" priority="328" dxfId="1" stopIfTrue="1">
      <formula>L190="o"</formula>
    </cfRule>
  </conditionalFormatting>
  <conditionalFormatting sqref="I189">
    <cfRule type="expression" priority="329" dxfId="0" stopIfTrue="1">
      <formula>J189="x"</formula>
    </cfRule>
  </conditionalFormatting>
  <conditionalFormatting sqref="I189">
    <cfRule type="expression" priority="330" dxfId="1" stopIfTrue="1">
      <formula>J189="o"</formula>
    </cfRule>
  </conditionalFormatting>
  <conditionalFormatting sqref="K189">
    <cfRule type="expression" priority="331" dxfId="0" stopIfTrue="1">
      <formula>L189="x"</formula>
    </cfRule>
  </conditionalFormatting>
  <conditionalFormatting sqref="K189">
    <cfRule type="expression" priority="332" dxfId="1" stopIfTrue="1">
      <formula>L189="o"</formula>
    </cfRule>
  </conditionalFormatting>
  <conditionalFormatting sqref="I188">
    <cfRule type="expression" priority="333" dxfId="0" stopIfTrue="1">
      <formula>J188="x"</formula>
    </cfRule>
  </conditionalFormatting>
  <conditionalFormatting sqref="I188">
    <cfRule type="expression" priority="334" dxfId="1" stopIfTrue="1">
      <formula>J188="o"</formula>
    </cfRule>
  </conditionalFormatting>
  <conditionalFormatting sqref="K188">
    <cfRule type="expression" priority="335" dxfId="0" stopIfTrue="1">
      <formula>L188="x"</formula>
    </cfRule>
  </conditionalFormatting>
  <conditionalFormatting sqref="K188">
    <cfRule type="expression" priority="336" dxfId="1" stopIfTrue="1">
      <formula>L188="o"</formula>
    </cfRule>
  </conditionalFormatting>
  <conditionalFormatting sqref="M189 O189 Q189 G189">
    <cfRule type="expression" priority="337" dxfId="0" stopIfTrue="1">
      <formula>H189="x"</formula>
    </cfRule>
  </conditionalFormatting>
  <conditionalFormatting sqref="M189 O189 Q189 G189">
    <cfRule type="expression" priority="338" dxfId="1" stopIfTrue="1">
      <formula>H189="o"</formula>
    </cfRule>
  </conditionalFormatting>
  <conditionalFormatting sqref="M188 O188 Q188 G188">
    <cfRule type="expression" priority="339" dxfId="0" stopIfTrue="1">
      <formula>H188="x"</formula>
    </cfRule>
  </conditionalFormatting>
  <conditionalFormatting sqref="M188 O188 Q188 G188">
    <cfRule type="expression" priority="340" dxfId="1" stopIfTrue="1">
      <formula>H188="o"</formula>
    </cfRule>
  </conditionalFormatting>
  <conditionalFormatting sqref="I126">
    <cfRule type="expression" priority="341" dxfId="0" stopIfTrue="1">
      <formula>J126="x"</formula>
    </cfRule>
  </conditionalFormatting>
  <conditionalFormatting sqref="I126">
    <cfRule type="expression" priority="342" dxfId="1" stopIfTrue="1">
      <formula>J126="o"</formula>
    </cfRule>
  </conditionalFormatting>
  <conditionalFormatting sqref="K126">
    <cfRule type="expression" priority="343" dxfId="0" stopIfTrue="1">
      <formula>L126="x"</formula>
    </cfRule>
  </conditionalFormatting>
  <conditionalFormatting sqref="K126">
    <cfRule type="expression" priority="344" dxfId="1" stopIfTrue="1">
      <formula>L126="o"</formula>
    </cfRule>
  </conditionalFormatting>
  <conditionalFormatting sqref="G126 Q126 O126 M126">
    <cfRule type="expression" priority="345" dxfId="0" stopIfTrue="1">
      <formula>H126="x"</formula>
    </cfRule>
  </conditionalFormatting>
  <conditionalFormatting sqref="G126 Q126 O126 M126">
    <cfRule type="expression" priority="346" dxfId="1" stopIfTrue="1">
      <formula>H126="o"</formula>
    </cfRule>
  </conditionalFormatting>
  <conditionalFormatting sqref="G165 M165 O165 Q165 I165 K165">
    <cfRule type="expression" priority="347" dxfId="0" stopIfTrue="1">
      <formula>H165="x"</formula>
    </cfRule>
  </conditionalFormatting>
  <conditionalFormatting sqref="G165 M165 O165 Q165 I165 K165">
    <cfRule type="expression" priority="348" dxfId="1" stopIfTrue="1">
      <formula>H165="o"</formula>
    </cfRule>
  </conditionalFormatting>
  <conditionalFormatting sqref="K265">
    <cfRule type="expression" priority="349" dxfId="0" stopIfTrue="1">
      <formula>L265="x"</formula>
    </cfRule>
  </conditionalFormatting>
  <conditionalFormatting sqref="K265">
    <cfRule type="expression" priority="350" dxfId="1" stopIfTrue="1">
      <formula>L265="o"</formula>
    </cfRule>
  </conditionalFormatting>
  <conditionalFormatting sqref="G265 M265 O265 Q265">
    <cfRule type="expression" priority="351" dxfId="0" stopIfTrue="1">
      <formula>H265="x"</formula>
    </cfRule>
  </conditionalFormatting>
  <conditionalFormatting sqref="G265 M265 O265 Q265">
    <cfRule type="expression" priority="352" dxfId="1" stopIfTrue="1">
      <formula>H265="o"</formula>
    </cfRule>
  </conditionalFormatting>
  <conditionalFormatting sqref="I265">
    <cfRule type="expression" priority="353" dxfId="0" stopIfTrue="1">
      <formula>J265="x"</formula>
    </cfRule>
  </conditionalFormatting>
  <conditionalFormatting sqref="I265">
    <cfRule type="expression" priority="354" dxfId="1" stopIfTrue="1">
      <formula>J265="o"</formula>
    </cfRule>
  </conditionalFormatting>
  <conditionalFormatting sqref="M197 O197 Q197 G197">
    <cfRule type="expression" priority="355" dxfId="0" stopIfTrue="1">
      <formula>H197="x"</formula>
    </cfRule>
  </conditionalFormatting>
  <conditionalFormatting sqref="M197 O197 Q197 G197">
    <cfRule type="expression" priority="356" dxfId="1" stopIfTrue="1">
      <formula>H197="o"</formula>
    </cfRule>
  </conditionalFormatting>
  <conditionalFormatting sqref="I197">
    <cfRule type="expression" priority="357" dxfId="0" stopIfTrue="1">
      <formula>J197="x"</formula>
    </cfRule>
  </conditionalFormatting>
  <conditionalFormatting sqref="I197">
    <cfRule type="expression" priority="358" dxfId="1" stopIfTrue="1">
      <formula>J197="o"</formula>
    </cfRule>
  </conditionalFormatting>
  <conditionalFormatting sqref="K197">
    <cfRule type="expression" priority="359" dxfId="0" stopIfTrue="1">
      <formula>L197="x"</formula>
    </cfRule>
  </conditionalFormatting>
  <conditionalFormatting sqref="K197">
    <cfRule type="expression" priority="360" dxfId="1" stopIfTrue="1">
      <formula>L197="o"</formula>
    </cfRule>
  </conditionalFormatting>
  <conditionalFormatting sqref="K223">
    <cfRule type="expression" priority="361" dxfId="0" stopIfTrue="1">
      <formula>L223="x"</formula>
    </cfRule>
  </conditionalFormatting>
  <conditionalFormatting sqref="K223">
    <cfRule type="expression" priority="362" dxfId="1" stopIfTrue="1">
      <formula>L223="o"</formula>
    </cfRule>
  </conditionalFormatting>
  <conditionalFormatting sqref="G223 M223 O223 Q223">
    <cfRule type="expression" priority="363" dxfId="0" stopIfTrue="1">
      <formula>H223="x"</formula>
    </cfRule>
  </conditionalFormatting>
  <conditionalFormatting sqref="G223 M223 O223 Q223">
    <cfRule type="expression" priority="364" dxfId="1" stopIfTrue="1">
      <formula>H223="o"</formula>
    </cfRule>
  </conditionalFormatting>
  <conditionalFormatting sqref="I223">
    <cfRule type="expression" priority="365" dxfId="0" stopIfTrue="1">
      <formula>J223="x"</formula>
    </cfRule>
  </conditionalFormatting>
  <conditionalFormatting sqref="I223">
    <cfRule type="expression" priority="366" dxfId="1" stopIfTrue="1">
      <formula>J223="o"</formula>
    </cfRule>
  </conditionalFormatting>
  <conditionalFormatting sqref="K229">
    <cfRule type="expression" priority="367" dxfId="0" stopIfTrue="1">
      <formula>L229="x"</formula>
    </cfRule>
  </conditionalFormatting>
  <conditionalFormatting sqref="K229">
    <cfRule type="expression" priority="368" dxfId="1" stopIfTrue="1">
      <formula>L229="o"</formula>
    </cfRule>
  </conditionalFormatting>
  <conditionalFormatting sqref="G229 M229 O229 Q229">
    <cfRule type="expression" priority="369" dxfId="0" stopIfTrue="1">
      <formula>H229="x"</formula>
    </cfRule>
  </conditionalFormatting>
  <conditionalFormatting sqref="G229 M229 O229 Q229">
    <cfRule type="expression" priority="370" dxfId="1" stopIfTrue="1">
      <formula>H229="o"</formula>
    </cfRule>
  </conditionalFormatting>
  <conditionalFormatting sqref="I229">
    <cfRule type="expression" priority="371" dxfId="0" stopIfTrue="1">
      <formula>J229="x"</formula>
    </cfRule>
  </conditionalFormatting>
  <conditionalFormatting sqref="I229">
    <cfRule type="expression" priority="372" dxfId="1" stopIfTrue="1">
      <formula>J229="o"</formula>
    </cfRule>
  </conditionalFormatting>
  <conditionalFormatting sqref="K263">
    <cfRule type="expression" priority="373" dxfId="0" stopIfTrue="1">
      <formula>L263="x"</formula>
    </cfRule>
  </conditionalFormatting>
  <conditionalFormatting sqref="K263">
    <cfRule type="expression" priority="374" dxfId="1" stopIfTrue="1">
      <formula>L263="o"</formula>
    </cfRule>
  </conditionalFormatting>
  <conditionalFormatting sqref="G263 M263 O263 Q263">
    <cfRule type="expression" priority="375" dxfId="0" stopIfTrue="1">
      <formula>H263="x"</formula>
    </cfRule>
  </conditionalFormatting>
  <conditionalFormatting sqref="G263 M263 O263 Q263">
    <cfRule type="expression" priority="376" dxfId="1" stopIfTrue="1">
      <formula>H263="o"</formula>
    </cfRule>
  </conditionalFormatting>
  <conditionalFormatting sqref="I263">
    <cfRule type="expression" priority="377" dxfId="0" stopIfTrue="1">
      <formula>J263="x"</formula>
    </cfRule>
  </conditionalFormatting>
  <conditionalFormatting sqref="I263">
    <cfRule type="expression" priority="378" dxfId="1" stopIfTrue="1">
      <formula>J263="o"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J13" sqref="D1:W65536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2.7109375" style="0" customWidth="1"/>
    <col min="4" max="4" width="10.421875" style="0" customWidth="1"/>
    <col min="5" max="5" width="12.8515625" style="0" customWidth="1"/>
    <col min="6" max="6" width="7.00390625" style="0" customWidth="1"/>
  </cols>
  <sheetData>
    <row r="1" spans="1:6" s="176" customFormat="1" ht="18.75">
      <c r="A1" s="174"/>
      <c r="B1" s="174" t="s">
        <v>206</v>
      </c>
      <c r="C1" s="174"/>
      <c r="D1" s="174"/>
      <c r="E1" s="174"/>
      <c r="F1" s="175"/>
    </row>
    <row r="2" spans="1:6" ht="15.75">
      <c r="A2" s="177"/>
      <c r="B2" s="177"/>
      <c r="C2" s="177"/>
      <c r="D2" s="177"/>
      <c r="E2" s="177"/>
      <c r="F2" s="178"/>
    </row>
    <row r="3" spans="1:6" ht="15.75">
      <c r="A3" s="179"/>
      <c r="B3" s="179" t="s">
        <v>207</v>
      </c>
      <c r="C3" s="179" t="s">
        <v>208</v>
      </c>
      <c r="D3" s="179" t="s">
        <v>209</v>
      </c>
      <c r="E3" s="180" t="s">
        <v>210</v>
      </c>
      <c r="F3" s="181" t="s">
        <v>211</v>
      </c>
    </row>
    <row r="4" spans="1:6" ht="16.5">
      <c r="A4" s="179">
        <v>1</v>
      </c>
      <c r="B4" s="182" t="s">
        <v>212</v>
      </c>
      <c r="C4" s="181"/>
      <c r="D4" s="183"/>
      <c r="E4" s="184">
        <v>815.48</v>
      </c>
      <c r="F4" s="185" t="s">
        <v>213</v>
      </c>
    </row>
    <row r="5" spans="1:6" ht="15">
      <c r="A5" s="179"/>
      <c r="B5" s="179" t="s">
        <v>214</v>
      </c>
      <c r="C5" s="181">
        <v>288.11</v>
      </c>
      <c r="D5" s="179"/>
      <c r="E5" s="186"/>
      <c r="F5" s="181"/>
    </row>
    <row r="6" spans="1:6" ht="15">
      <c r="A6" s="179"/>
      <c r="B6" s="179" t="s">
        <v>215</v>
      </c>
      <c r="C6" s="181">
        <v>292.24</v>
      </c>
      <c r="D6" s="179"/>
      <c r="E6" s="179"/>
      <c r="F6" s="181"/>
    </row>
    <row r="7" spans="1:6" ht="15.75">
      <c r="A7" s="179"/>
      <c r="B7" s="179" t="s">
        <v>216</v>
      </c>
      <c r="C7" s="181">
        <v>235.13</v>
      </c>
      <c r="D7" s="179"/>
      <c r="E7" s="187"/>
      <c r="F7" s="181"/>
    </row>
    <row r="8" spans="1:6" ht="16.5">
      <c r="A8" s="179"/>
      <c r="B8" s="188"/>
      <c r="C8" s="179"/>
      <c r="D8" s="183"/>
      <c r="E8" s="189"/>
      <c r="F8" s="185"/>
    </row>
    <row r="9" spans="1:6" ht="16.5">
      <c r="A9" s="179">
        <v>2</v>
      </c>
      <c r="B9" s="182" t="s">
        <v>217</v>
      </c>
      <c r="C9" s="179"/>
      <c r="D9" s="183"/>
      <c r="E9" s="190">
        <v>470.54</v>
      </c>
      <c r="F9" s="191" t="s">
        <v>82</v>
      </c>
    </row>
    <row r="10" spans="1:6" ht="15">
      <c r="A10" s="179"/>
      <c r="B10" s="179" t="s">
        <v>218</v>
      </c>
      <c r="C10" s="181">
        <v>183.33</v>
      </c>
      <c r="D10" s="181" t="s">
        <v>219</v>
      </c>
      <c r="E10" s="186"/>
      <c r="F10" s="181"/>
    </row>
    <row r="11" spans="1:6" ht="15">
      <c r="A11" s="179"/>
      <c r="B11" s="179" t="s">
        <v>220</v>
      </c>
      <c r="C11" s="181">
        <v>196.04</v>
      </c>
      <c r="D11" s="179"/>
      <c r="E11" s="179"/>
      <c r="F11" s="181"/>
    </row>
    <row r="12" spans="1:6" ht="16.5">
      <c r="A12" s="179"/>
      <c r="B12" s="179"/>
      <c r="C12" s="179"/>
      <c r="D12" s="179"/>
      <c r="E12" s="187"/>
      <c r="F12" s="192"/>
    </row>
    <row r="13" spans="1:6" ht="16.5">
      <c r="A13" s="179">
        <v>3</v>
      </c>
      <c r="B13" s="182" t="s">
        <v>221</v>
      </c>
      <c r="C13" s="193"/>
      <c r="D13" s="183"/>
      <c r="E13" s="184">
        <v>501.84</v>
      </c>
      <c r="F13" s="194" t="s">
        <v>53</v>
      </c>
    </row>
    <row r="14" spans="1:6" ht="15">
      <c r="A14" s="179"/>
      <c r="B14" s="179" t="s">
        <v>222</v>
      </c>
      <c r="C14" s="181" t="s">
        <v>223</v>
      </c>
      <c r="D14" s="179"/>
      <c r="E14" s="186"/>
      <c r="F14" s="181"/>
    </row>
    <row r="15" spans="1:6" ht="15">
      <c r="A15" s="179"/>
      <c r="B15" s="179" t="s">
        <v>224</v>
      </c>
      <c r="C15" s="181">
        <v>332.55</v>
      </c>
      <c r="D15" s="179"/>
      <c r="E15" s="179"/>
      <c r="F15" s="181"/>
    </row>
    <row r="16" spans="1:6" ht="15.75">
      <c r="A16" s="179"/>
      <c r="B16" s="179"/>
      <c r="C16" s="181"/>
      <c r="D16" s="179"/>
      <c r="E16" s="180"/>
      <c r="F16" s="181"/>
    </row>
    <row r="17" spans="1:6" ht="16.5">
      <c r="A17" s="179">
        <v>4</v>
      </c>
      <c r="B17" s="182" t="s">
        <v>225</v>
      </c>
      <c r="C17" s="195"/>
      <c r="D17" s="183"/>
      <c r="E17" s="190">
        <v>167.2</v>
      </c>
      <c r="F17" s="196">
        <v>4</v>
      </c>
    </row>
    <row r="18" spans="1:6" ht="15">
      <c r="A18" s="179"/>
      <c r="B18" s="179" t="s">
        <v>226</v>
      </c>
      <c r="C18" s="195">
        <v>50.63</v>
      </c>
      <c r="D18" s="183"/>
      <c r="E18" s="186"/>
      <c r="F18" s="196"/>
    </row>
    <row r="19" spans="1:6" ht="15">
      <c r="A19" s="179"/>
      <c r="B19" s="179" t="s">
        <v>227</v>
      </c>
      <c r="C19" s="195">
        <v>116.57</v>
      </c>
      <c r="D19" s="179"/>
      <c r="E19" s="186"/>
      <c r="F19" s="181"/>
    </row>
    <row r="20" spans="1:6" ht="15.75">
      <c r="A20" s="179"/>
      <c r="B20" s="179"/>
      <c r="C20" s="179"/>
      <c r="D20" s="179"/>
      <c r="E20" s="188"/>
      <c r="F20" s="197"/>
    </row>
    <row r="21" spans="1:6" ht="16.5">
      <c r="A21" s="179"/>
      <c r="B21" s="179"/>
      <c r="C21" s="179"/>
      <c r="D21" s="179"/>
      <c r="E21" s="187"/>
      <c r="F21" s="197"/>
    </row>
    <row r="22" spans="1:6" ht="16.5">
      <c r="A22" s="179"/>
      <c r="B22" s="182"/>
      <c r="C22" s="179"/>
      <c r="D22" s="183"/>
      <c r="E22" s="198"/>
      <c r="F22" s="199"/>
    </row>
    <row r="23" spans="1:6" ht="15">
      <c r="A23" s="179"/>
      <c r="B23" s="179"/>
      <c r="C23" s="179"/>
      <c r="D23" s="179"/>
      <c r="E23" s="186"/>
      <c r="F23" s="181"/>
    </row>
    <row r="24" spans="1:6" ht="15">
      <c r="A24" s="179"/>
      <c r="B24" s="179"/>
      <c r="C24" s="179"/>
      <c r="D24" s="179"/>
      <c r="E24" s="179"/>
      <c r="F24" s="181"/>
    </row>
    <row r="25" spans="1:6" ht="15.75">
      <c r="A25" s="179"/>
      <c r="B25" s="179"/>
      <c r="C25" s="179"/>
      <c r="D25" s="179"/>
      <c r="E25" s="188"/>
      <c r="F25" s="181"/>
    </row>
    <row r="26" spans="1:6" ht="15.75">
      <c r="A26" s="179"/>
      <c r="B26" s="179"/>
      <c r="C26" s="179"/>
      <c r="D26" s="179"/>
      <c r="E26" s="180"/>
      <c r="F26" s="181"/>
    </row>
    <row r="27" spans="1:6" ht="16.5">
      <c r="A27" s="188"/>
      <c r="B27" s="182"/>
      <c r="C27" s="179"/>
      <c r="D27" s="183"/>
      <c r="E27" s="198"/>
      <c r="F27" s="199"/>
    </row>
    <row r="28" spans="1:6" ht="15">
      <c r="A28" s="179"/>
      <c r="B28" s="179"/>
      <c r="C28" s="179"/>
      <c r="D28" s="179"/>
      <c r="E28" s="186"/>
      <c r="F28" s="181"/>
    </row>
    <row r="29" spans="1:6" ht="15">
      <c r="A29" s="179"/>
      <c r="B29" s="179"/>
      <c r="C29" s="179"/>
      <c r="D29" s="179"/>
      <c r="E29" s="179"/>
      <c r="F29" s="181"/>
    </row>
    <row r="30" spans="1:6" ht="16.5">
      <c r="A30" s="179"/>
      <c r="B30" s="179"/>
      <c r="C30" s="179"/>
      <c r="D30" s="179"/>
      <c r="E30" s="187"/>
      <c r="F30" s="181"/>
    </row>
    <row r="31" spans="1:6" ht="16.5">
      <c r="A31" s="188"/>
      <c r="B31" s="188"/>
      <c r="C31" s="179"/>
      <c r="D31" s="183"/>
      <c r="E31" s="198"/>
      <c r="F31" s="199"/>
    </row>
    <row r="32" spans="1:6" ht="15">
      <c r="A32" s="179"/>
      <c r="B32" s="179"/>
      <c r="C32" s="179"/>
      <c r="D32" s="179"/>
      <c r="E32" s="186"/>
      <c r="F32" s="181"/>
    </row>
    <row r="33" spans="1:6" ht="15">
      <c r="A33" s="179"/>
      <c r="B33" s="179"/>
      <c r="C33" s="179"/>
      <c r="D33" s="179"/>
      <c r="E33" s="179"/>
      <c r="F33" s="181"/>
    </row>
    <row r="34" spans="1:6" ht="15.75">
      <c r="A34" s="179"/>
      <c r="B34" s="179"/>
      <c r="C34" s="179"/>
      <c r="D34" s="179"/>
      <c r="E34" s="188"/>
      <c r="F34" s="1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6" sqref="D1:W65536"/>
    </sheetView>
  </sheetViews>
  <sheetFormatPr defaultColWidth="9.140625" defaultRowHeight="12.75"/>
  <cols>
    <col min="1" max="1" width="26.00390625" style="0" customWidth="1"/>
    <col min="2" max="2" width="16.7109375" style="0" customWidth="1"/>
    <col min="3" max="3" width="19.28125" style="0" customWidth="1"/>
    <col min="4" max="4" width="12.7109375" style="0" customWidth="1"/>
    <col min="5" max="6" width="11.7109375" style="0" customWidth="1"/>
  </cols>
  <sheetData>
    <row r="1" spans="1:6" ht="21">
      <c r="A1" s="200"/>
      <c r="B1" s="201" t="s">
        <v>228</v>
      </c>
      <c r="C1" s="202"/>
      <c r="D1" s="200"/>
      <c r="E1" s="203"/>
      <c r="F1" s="203"/>
    </row>
    <row r="2" spans="1:6" ht="21">
      <c r="A2" s="200"/>
      <c r="B2" s="201"/>
      <c r="C2" s="202"/>
      <c r="D2" s="200"/>
      <c r="E2" s="203"/>
      <c r="F2" s="203"/>
    </row>
    <row r="3" spans="1:6" ht="18.75">
      <c r="A3" s="204" t="s">
        <v>9</v>
      </c>
      <c r="B3" s="205" t="s">
        <v>229</v>
      </c>
      <c r="C3" s="206" t="s">
        <v>11</v>
      </c>
      <c r="D3" s="206">
        <v>2022</v>
      </c>
      <c r="E3" s="207" t="s">
        <v>230</v>
      </c>
      <c r="F3" s="207" t="s">
        <v>231</v>
      </c>
    </row>
    <row r="4" spans="1:6" ht="18.75">
      <c r="A4" s="208" t="s">
        <v>61</v>
      </c>
      <c r="B4" s="209">
        <v>39662</v>
      </c>
      <c r="C4" s="210" t="s">
        <v>62</v>
      </c>
      <c r="D4" s="208">
        <v>205.89</v>
      </c>
      <c r="E4" s="211">
        <v>245.8</v>
      </c>
      <c r="F4" s="211">
        <v>39.91</v>
      </c>
    </row>
    <row r="5" spans="1:6" ht="18.75">
      <c r="A5" s="212" t="s">
        <v>70</v>
      </c>
      <c r="B5" s="209" t="s">
        <v>232</v>
      </c>
      <c r="C5" s="210" t="s">
        <v>57</v>
      </c>
      <c r="D5" s="208">
        <v>116.08</v>
      </c>
      <c r="E5" s="211">
        <v>142.72</v>
      </c>
      <c r="F5" s="211">
        <v>26.64</v>
      </c>
    </row>
    <row r="6" spans="1:6" ht="18.75">
      <c r="A6" s="212" t="s">
        <v>141</v>
      </c>
      <c r="B6" s="209" t="s">
        <v>142</v>
      </c>
      <c r="C6" s="210" t="s">
        <v>143</v>
      </c>
      <c r="D6" s="208">
        <v>75.9</v>
      </c>
      <c r="E6" s="211">
        <v>106.5</v>
      </c>
      <c r="F6" s="211">
        <v>30.6</v>
      </c>
    </row>
    <row r="7" spans="1:6" ht="18.75">
      <c r="A7" s="212" t="s">
        <v>129</v>
      </c>
      <c r="B7" s="209" t="s">
        <v>127</v>
      </c>
      <c r="C7" s="210" t="s">
        <v>36</v>
      </c>
      <c r="D7" s="208">
        <v>195.49</v>
      </c>
      <c r="E7" s="211">
        <v>236.83</v>
      </c>
      <c r="F7" s="211">
        <v>41.34</v>
      </c>
    </row>
    <row r="8" spans="1:6" ht="18.75">
      <c r="A8" s="213" t="s">
        <v>140</v>
      </c>
      <c r="B8" s="214" t="s">
        <v>127</v>
      </c>
      <c r="C8" s="215" t="s">
        <v>40</v>
      </c>
      <c r="D8" s="213">
        <v>143.71</v>
      </c>
      <c r="E8" s="216">
        <v>205.34</v>
      </c>
      <c r="F8" s="216">
        <v>61.63</v>
      </c>
    </row>
    <row r="9" spans="1:6" ht="18.75">
      <c r="A9" s="208"/>
      <c r="B9" s="209"/>
      <c r="C9" s="210"/>
      <c r="D9" s="208"/>
      <c r="E9" s="211"/>
      <c r="F9" s="2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3">
      <selection activeCell="G29" sqref="D1:W65536"/>
    </sheetView>
  </sheetViews>
  <sheetFormatPr defaultColWidth="9.140625" defaultRowHeight="12.75"/>
  <cols>
    <col min="1" max="1" width="3.57421875" style="0" customWidth="1"/>
    <col min="2" max="2" width="29.7109375" style="0" customWidth="1"/>
    <col min="3" max="5" width="9.8515625" style="0" customWidth="1"/>
    <col min="6" max="6" width="10.421875" style="0" customWidth="1"/>
    <col min="7" max="12" width="9.8515625" style="0" customWidth="1"/>
    <col min="13" max="14" width="10.7109375" style="0" customWidth="1"/>
    <col min="15" max="15" width="11.7109375" style="0" customWidth="1"/>
    <col min="16" max="16" width="6.8515625" style="0" customWidth="1"/>
  </cols>
  <sheetData>
    <row r="1" spans="2:13" ht="12.75">
      <c r="B1" s="217"/>
      <c r="M1" s="15"/>
    </row>
    <row r="2" spans="2:16" ht="20.25">
      <c r="B2" s="218"/>
      <c r="C2" s="219"/>
      <c r="D2" s="219" t="s">
        <v>233</v>
      </c>
      <c r="E2" s="219"/>
      <c r="F2" s="219"/>
      <c r="G2" s="219"/>
      <c r="H2" s="219"/>
      <c r="I2" s="219"/>
      <c r="J2" s="219"/>
      <c r="K2" s="219" t="s">
        <v>234</v>
      </c>
      <c r="L2" s="219"/>
      <c r="M2" s="219"/>
      <c r="N2" s="219"/>
      <c r="O2" s="219"/>
      <c r="P2" s="220"/>
    </row>
    <row r="3" spans="2:15" ht="20.25"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2:15" ht="20.25">
      <c r="B4" s="218"/>
      <c r="C4" s="219" t="s">
        <v>235</v>
      </c>
      <c r="D4" s="219"/>
      <c r="E4" s="219"/>
      <c r="F4" s="219"/>
      <c r="G4" s="219" t="s">
        <v>236</v>
      </c>
      <c r="H4" s="219"/>
      <c r="I4" s="219"/>
      <c r="J4" s="219"/>
      <c r="K4" s="219"/>
      <c r="L4" s="219"/>
      <c r="M4" s="219"/>
      <c r="N4" s="219"/>
      <c r="O4" s="220"/>
    </row>
    <row r="5" spans="2:15" ht="21"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</row>
    <row r="6" spans="1:16" ht="27" customHeight="1">
      <c r="A6" s="221" t="s">
        <v>237</v>
      </c>
      <c r="B6" s="222" t="s">
        <v>11</v>
      </c>
      <c r="C6" s="223" t="s">
        <v>238</v>
      </c>
      <c r="D6" s="224" t="s">
        <v>239</v>
      </c>
      <c r="E6" s="225" t="s">
        <v>240</v>
      </c>
      <c r="F6" s="225" t="s">
        <v>241</v>
      </c>
      <c r="G6" s="223" t="s">
        <v>242</v>
      </c>
      <c r="H6" s="224" t="s">
        <v>243</v>
      </c>
      <c r="I6" s="226" t="s">
        <v>244</v>
      </c>
      <c r="J6" s="222" t="s">
        <v>245</v>
      </c>
      <c r="K6" s="223" t="s">
        <v>246</v>
      </c>
      <c r="L6" s="224" t="s">
        <v>247</v>
      </c>
      <c r="M6" s="223" t="s">
        <v>248</v>
      </c>
      <c r="N6" s="224" t="s">
        <v>249</v>
      </c>
      <c r="O6" s="227" t="s">
        <v>250</v>
      </c>
      <c r="P6" s="228" t="s">
        <v>211</v>
      </c>
    </row>
    <row r="7" spans="1:16" ht="18">
      <c r="A7" s="229">
        <v>1</v>
      </c>
      <c r="B7" s="230" t="s">
        <v>251</v>
      </c>
      <c r="C7" s="231" t="s">
        <v>25</v>
      </c>
      <c r="D7" s="232">
        <v>200.25</v>
      </c>
      <c r="E7" s="233">
        <v>196.04</v>
      </c>
      <c r="F7" s="233" t="s">
        <v>252</v>
      </c>
      <c r="G7" s="234">
        <v>119.08</v>
      </c>
      <c r="H7" s="232">
        <v>130.31</v>
      </c>
      <c r="I7" s="235">
        <v>142.72</v>
      </c>
      <c r="J7" s="236" t="s">
        <v>25</v>
      </c>
      <c r="K7" s="231" t="s">
        <v>25</v>
      </c>
      <c r="L7" s="232">
        <v>183.33</v>
      </c>
      <c r="M7" s="231" t="s">
        <v>25</v>
      </c>
      <c r="N7" s="232">
        <v>368.41</v>
      </c>
      <c r="O7" s="235">
        <v>1221.06</v>
      </c>
      <c r="P7" s="237" t="s">
        <v>213</v>
      </c>
    </row>
    <row r="8" spans="1:16" ht="20.25">
      <c r="A8" s="229">
        <v>2</v>
      </c>
      <c r="B8" s="238" t="s">
        <v>253</v>
      </c>
      <c r="C8" s="234">
        <v>116.57</v>
      </c>
      <c r="D8" s="232">
        <v>169.29</v>
      </c>
      <c r="E8" s="233" t="s">
        <v>25</v>
      </c>
      <c r="F8" s="233">
        <v>225.64</v>
      </c>
      <c r="G8" s="231" t="s">
        <v>25</v>
      </c>
      <c r="H8" s="232" t="s">
        <v>25</v>
      </c>
      <c r="I8" s="235">
        <v>115.22</v>
      </c>
      <c r="J8" s="236" t="s">
        <v>25</v>
      </c>
      <c r="K8" s="231" t="s">
        <v>25</v>
      </c>
      <c r="L8" s="232" t="s">
        <v>25</v>
      </c>
      <c r="M8" s="234">
        <v>329.25</v>
      </c>
      <c r="N8" s="232">
        <v>332.33</v>
      </c>
      <c r="O8" s="235">
        <v>842.48</v>
      </c>
      <c r="P8" s="239" t="s">
        <v>53</v>
      </c>
    </row>
    <row r="9" spans="1:16" ht="20.25">
      <c r="A9" s="229">
        <v>3</v>
      </c>
      <c r="B9" s="240" t="s">
        <v>254</v>
      </c>
      <c r="C9" s="241">
        <v>120.83</v>
      </c>
      <c r="D9" s="242" t="s">
        <v>25</v>
      </c>
      <c r="E9" s="243">
        <v>197.07</v>
      </c>
      <c r="F9" s="244">
        <v>309.08</v>
      </c>
      <c r="G9" s="241" t="s">
        <v>25</v>
      </c>
      <c r="H9" s="242">
        <v>139.43</v>
      </c>
      <c r="I9" s="245" t="s">
        <v>25</v>
      </c>
      <c r="J9" s="246" t="s">
        <v>25</v>
      </c>
      <c r="K9" s="241" t="s">
        <v>25</v>
      </c>
      <c r="L9" s="242" t="s">
        <v>25</v>
      </c>
      <c r="M9" s="241" t="s">
        <v>25</v>
      </c>
      <c r="N9" s="242">
        <v>256.57</v>
      </c>
      <c r="O9" s="235">
        <v>825.91</v>
      </c>
      <c r="P9" s="247" t="s">
        <v>82</v>
      </c>
    </row>
    <row r="10" spans="1:16" ht="20.25">
      <c r="A10" s="229">
        <v>4</v>
      </c>
      <c r="B10" s="238" t="s">
        <v>255</v>
      </c>
      <c r="C10" s="231" t="s">
        <v>25</v>
      </c>
      <c r="D10" s="232">
        <v>154.5</v>
      </c>
      <c r="E10" s="233" t="s">
        <v>25</v>
      </c>
      <c r="F10" s="233">
        <v>256.64</v>
      </c>
      <c r="G10" s="231" t="s">
        <v>25</v>
      </c>
      <c r="H10" s="232" t="s">
        <v>25</v>
      </c>
      <c r="I10" s="235">
        <v>147.72</v>
      </c>
      <c r="J10" s="248">
        <v>93.54</v>
      </c>
      <c r="K10" s="231" t="s">
        <v>25</v>
      </c>
      <c r="L10" s="232" t="s">
        <v>25</v>
      </c>
      <c r="M10" s="231">
        <v>237.58</v>
      </c>
      <c r="N10" s="232" t="s">
        <v>25</v>
      </c>
      <c r="O10" s="235">
        <v>796.44</v>
      </c>
      <c r="P10" s="249">
        <v>4</v>
      </c>
    </row>
    <row r="11" spans="1:16" ht="20.25">
      <c r="A11" s="229">
        <v>5</v>
      </c>
      <c r="B11" s="250" t="s">
        <v>256</v>
      </c>
      <c r="C11" s="251" t="s">
        <v>25</v>
      </c>
      <c r="D11" s="252" t="s">
        <v>25</v>
      </c>
      <c r="E11" s="253">
        <v>122.43</v>
      </c>
      <c r="F11" s="253" t="s">
        <v>25</v>
      </c>
      <c r="G11" s="251" t="s">
        <v>25</v>
      </c>
      <c r="H11" s="252" t="s">
        <v>25</v>
      </c>
      <c r="I11" s="254" t="s">
        <v>25</v>
      </c>
      <c r="J11" s="255">
        <v>177.07</v>
      </c>
      <c r="K11" s="251" t="s">
        <v>25</v>
      </c>
      <c r="L11" s="252">
        <v>214.98</v>
      </c>
      <c r="M11" s="251" t="s">
        <v>25</v>
      </c>
      <c r="N11" s="252">
        <v>261.31</v>
      </c>
      <c r="O11" s="235">
        <f>SUM(E11:N11)</f>
        <v>775.79</v>
      </c>
      <c r="P11" s="256">
        <v>5</v>
      </c>
    </row>
    <row r="12" spans="1:16" ht="20.25">
      <c r="A12" s="229">
        <v>6</v>
      </c>
      <c r="B12" s="238" t="s">
        <v>257</v>
      </c>
      <c r="C12" s="231">
        <v>129.43</v>
      </c>
      <c r="D12" s="232" t="s">
        <v>25</v>
      </c>
      <c r="E12" s="257">
        <v>185.4</v>
      </c>
      <c r="F12" s="233">
        <v>236.83</v>
      </c>
      <c r="G12" s="231">
        <v>122.92</v>
      </c>
      <c r="H12" s="232" t="s">
        <v>25</v>
      </c>
      <c r="I12" s="235" t="s">
        <v>25</v>
      </c>
      <c r="J12" s="236" t="s">
        <v>25</v>
      </c>
      <c r="K12" s="231">
        <v>173.21</v>
      </c>
      <c r="L12" s="232" t="s">
        <v>25</v>
      </c>
      <c r="M12" s="231" t="s">
        <v>25</v>
      </c>
      <c r="N12" s="232" t="s">
        <v>25</v>
      </c>
      <c r="O12" s="235">
        <v>662.39</v>
      </c>
      <c r="P12" s="258">
        <v>6</v>
      </c>
    </row>
    <row r="13" spans="1:16" ht="20.25">
      <c r="A13" s="229">
        <v>7</v>
      </c>
      <c r="B13" s="238" t="s">
        <v>258</v>
      </c>
      <c r="C13" s="231" t="s">
        <v>25</v>
      </c>
      <c r="D13" s="232">
        <v>126.06</v>
      </c>
      <c r="E13" s="233">
        <v>112.1</v>
      </c>
      <c r="F13" s="233" t="s">
        <v>25</v>
      </c>
      <c r="G13" s="231" t="s">
        <v>25</v>
      </c>
      <c r="H13" s="232" t="s">
        <v>25</v>
      </c>
      <c r="I13" s="235">
        <v>85.23</v>
      </c>
      <c r="J13" s="236" t="s">
        <v>25</v>
      </c>
      <c r="K13" s="231" t="s">
        <v>25</v>
      </c>
      <c r="L13" s="232" t="s">
        <v>25</v>
      </c>
      <c r="M13" s="231" t="s">
        <v>259</v>
      </c>
      <c r="N13" s="232" t="s">
        <v>25</v>
      </c>
      <c r="O13" s="235">
        <v>508.23</v>
      </c>
      <c r="P13" s="259">
        <v>7</v>
      </c>
    </row>
    <row r="14" spans="1:16" ht="20.25">
      <c r="A14" s="229">
        <v>8</v>
      </c>
      <c r="B14" s="240" t="s">
        <v>260</v>
      </c>
      <c r="C14" s="241">
        <v>128.69</v>
      </c>
      <c r="D14" s="242" t="s">
        <v>25</v>
      </c>
      <c r="E14" s="244" t="s">
        <v>25</v>
      </c>
      <c r="F14" s="244">
        <v>168.34</v>
      </c>
      <c r="G14" s="241" t="s">
        <v>25</v>
      </c>
      <c r="H14" s="242" t="s">
        <v>25</v>
      </c>
      <c r="I14" s="245">
        <v>119.67</v>
      </c>
      <c r="J14" s="246" t="s">
        <v>25</v>
      </c>
      <c r="K14" s="241" t="s">
        <v>25</v>
      </c>
      <c r="L14" s="242" t="s">
        <v>25</v>
      </c>
      <c r="M14" s="241" t="s">
        <v>25</v>
      </c>
      <c r="N14" s="242" t="s">
        <v>25</v>
      </c>
      <c r="O14" s="235">
        <f>SUM(C14:N14)</f>
        <v>416.7</v>
      </c>
      <c r="P14" s="260">
        <v>8</v>
      </c>
    </row>
    <row r="15" spans="1:16" s="176" customFormat="1" ht="18">
      <c r="A15" s="261">
        <v>9</v>
      </c>
      <c r="B15" s="230" t="s">
        <v>261</v>
      </c>
      <c r="C15" s="231" t="s">
        <v>25</v>
      </c>
      <c r="D15" s="232" t="s">
        <v>25</v>
      </c>
      <c r="E15" s="233" t="s">
        <v>25</v>
      </c>
      <c r="F15" s="233" t="s">
        <v>25</v>
      </c>
      <c r="G15" s="231" t="s">
        <v>25</v>
      </c>
      <c r="H15" s="232" t="s">
        <v>25</v>
      </c>
      <c r="I15" s="235" t="s">
        <v>25</v>
      </c>
      <c r="J15" s="236" t="s">
        <v>25</v>
      </c>
      <c r="K15" s="231" t="s">
        <v>25</v>
      </c>
      <c r="L15" s="232" t="s">
        <v>25</v>
      </c>
      <c r="M15" s="234">
        <v>245.32</v>
      </c>
      <c r="N15" s="232">
        <v>370.02</v>
      </c>
      <c r="O15" s="235">
        <v>370.02</v>
      </c>
      <c r="P15" s="262">
        <v>9</v>
      </c>
    </row>
    <row r="16" spans="1:16" ht="20.25">
      <c r="A16" s="229">
        <v>10</v>
      </c>
      <c r="B16" s="238" t="s">
        <v>262</v>
      </c>
      <c r="C16" s="263" t="s">
        <v>25</v>
      </c>
      <c r="D16" s="264" t="s">
        <v>25</v>
      </c>
      <c r="E16" s="265" t="s">
        <v>25</v>
      </c>
      <c r="F16" s="265">
        <v>106.5</v>
      </c>
      <c r="G16" s="263" t="s">
        <v>25</v>
      </c>
      <c r="H16" s="264" t="s">
        <v>25</v>
      </c>
      <c r="I16" s="266" t="s">
        <v>25</v>
      </c>
      <c r="J16" s="267" t="s">
        <v>25</v>
      </c>
      <c r="K16" s="263" t="s">
        <v>25</v>
      </c>
      <c r="L16" s="264" t="s">
        <v>25</v>
      </c>
      <c r="M16" s="263" t="s">
        <v>25</v>
      </c>
      <c r="N16" s="264">
        <v>210.78</v>
      </c>
      <c r="O16" s="235">
        <f>SUM(F16:N16)</f>
        <v>317.28</v>
      </c>
      <c r="P16" s="262">
        <v>10</v>
      </c>
    </row>
    <row r="17" spans="1:16" ht="20.25">
      <c r="A17" s="229">
        <v>11</v>
      </c>
      <c r="B17" s="240" t="s">
        <v>263</v>
      </c>
      <c r="C17" s="241" t="s">
        <v>25</v>
      </c>
      <c r="D17" s="242" t="s">
        <v>25</v>
      </c>
      <c r="E17" s="243">
        <v>97.84</v>
      </c>
      <c r="F17" s="244">
        <v>98.12</v>
      </c>
      <c r="G17" s="241" t="s">
        <v>25</v>
      </c>
      <c r="H17" s="242" t="s">
        <v>25</v>
      </c>
      <c r="I17" s="245" t="s">
        <v>25</v>
      </c>
      <c r="J17" s="246" t="s">
        <v>25</v>
      </c>
      <c r="K17" s="241" t="s">
        <v>25</v>
      </c>
      <c r="L17" s="242" t="s">
        <v>25</v>
      </c>
      <c r="M17" s="241" t="s">
        <v>25</v>
      </c>
      <c r="N17" s="242">
        <v>218.01</v>
      </c>
      <c r="O17" s="235">
        <v>316.56</v>
      </c>
      <c r="P17" s="260">
        <v>11</v>
      </c>
    </row>
    <row r="18" spans="1:16" ht="20.25">
      <c r="A18" s="229">
        <v>12</v>
      </c>
      <c r="B18" s="240" t="s">
        <v>264</v>
      </c>
      <c r="C18" s="268">
        <v>129.95</v>
      </c>
      <c r="D18" s="242">
        <v>194.33</v>
      </c>
      <c r="E18" s="244" t="s">
        <v>25</v>
      </c>
      <c r="F18" s="244" t="s">
        <v>25</v>
      </c>
      <c r="G18" s="241">
        <v>121.28</v>
      </c>
      <c r="H18" s="242" t="s">
        <v>25</v>
      </c>
      <c r="I18" s="245" t="s">
        <v>25</v>
      </c>
      <c r="J18" s="246" t="s">
        <v>25</v>
      </c>
      <c r="K18" s="241" t="s">
        <v>25</v>
      </c>
      <c r="L18" s="242" t="s">
        <v>25</v>
      </c>
      <c r="M18" s="241" t="s">
        <v>25</v>
      </c>
      <c r="N18" s="242" t="s">
        <v>25</v>
      </c>
      <c r="O18" s="235">
        <v>315.61</v>
      </c>
      <c r="P18" s="260">
        <v>12</v>
      </c>
    </row>
    <row r="19" spans="1:16" ht="20.25">
      <c r="A19" s="229">
        <v>13</v>
      </c>
      <c r="B19" s="238" t="s">
        <v>265</v>
      </c>
      <c r="C19" s="231">
        <v>78.13</v>
      </c>
      <c r="D19" s="232" t="s">
        <v>25</v>
      </c>
      <c r="E19" s="233" t="s">
        <v>25</v>
      </c>
      <c r="F19" s="233">
        <v>202.56</v>
      </c>
      <c r="G19" s="231" t="s">
        <v>25</v>
      </c>
      <c r="H19" s="232" t="s">
        <v>25</v>
      </c>
      <c r="I19" s="235" t="s">
        <v>25</v>
      </c>
      <c r="J19" s="236" t="s">
        <v>25</v>
      </c>
      <c r="K19" s="231" t="s">
        <v>25</v>
      </c>
      <c r="L19" s="232" t="s">
        <v>25</v>
      </c>
      <c r="M19" s="231" t="s">
        <v>25</v>
      </c>
      <c r="N19" s="232" t="s">
        <v>25</v>
      </c>
      <c r="O19" s="235">
        <f>SUM(C19:N19)</f>
        <v>280.69</v>
      </c>
      <c r="P19" s="262">
        <v>13</v>
      </c>
    </row>
    <row r="20" spans="1:16" ht="20.25">
      <c r="A20" s="269">
        <v>14</v>
      </c>
      <c r="B20" s="250" t="s">
        <v>266</v>
      </c>
      <c r="C20" s="251" t="s">
        <v>25</v>
      </c>
      <c r="D20" s="252" t="s">
        <v>25</v>
      </c>
      <c r="E20" s="253" t="s">
        <v>25</v>
      </c>
      <c r="F20" s="253" t="s">
        <v>25</v>
      </c>
      <c r="G20" s="251" t="s">
        <v>25</v>
      </c>
      <c r="H20" s="252" t="s">
        <v>25</v>
      </c>
      <c r="I20" s="254" t="s">
        <v>25</v>
      </c>
      <c r="J20" s="255">
        <v>258.17</v>
      </c>
      <c r="K20" s="251" t="s">
        <v>25</v>
      </c>
      <c r="L20" s="252" t="s">
        <v>25</v>
      </c>
      <c r="M20" s="251" t="s">
        <v>25</v>
      </c>
      <c r="N20" s="252" t="s">
        <v>25</v>
      </c>
      <c r="O20" s="270">
        <f>SUM(J20:N20)</f>
        <v>258.17</v>
      </c>
      <c r="P20" s="271">
        <v>14</v>
      </c>
    </row>
    <row r="21" spans="1:16" ht="20.25">
      <c r="A21" s="229">
        <v>15</v>
      </c>
      <c r="B21" s="240" t="s">
        <v>267</v>
      </c>
      <c r="C21" s="241" t="s">
        <v>25</v>
      </c>
      <c r="D21" s="242" t="s">
        <v>25</v>
      </c>
      <c r="E21" s="244">
        <v>245.8</v>
      </c>
      <c r="F21" s="244" t="s">
        <v>25</v>
      </c>
      <c r="G21" s="241" t="s">
        <v>25</v>
      </c>
      <c r="H21" s="242" t="s">
        <v>25</v>
      </c>
      <c r="I21" s="245" t="s">
        <v>25</v>
      </c>
      <c r="J21" s="246" t="s">
        <v>25</v>
      </c>
      <c r="K21" s="241" t="s">
        <v>25</v>
      </c>
      <c r="L21" s="242" t="s">
        <v>25</v>
      </c>
      <c r="M21" s="241" t="s">
        <v>25</v>
      </c>
      <c r="N21" s="242" t="s">
        <v>25</v>
      </c>
      <c r="O21" s="235">
        <f>SUM(E21:N21)</f>
        <v>245.8</v>
      </c>
      <c r="P21" s="260">
        <v>15</v>
      </c>
    </row>
    <row r="22" spans="1:16" ht="20.25">
      <c r="A22" s="229">
        <v>18</v>
      </c>
      <c r="B22" s="238" t="s">
        <v>268</v>
      </c>
      <c r="C22" s="263" t="s">
        <v>25</v>
      </c>
      <c r="D22" s="264" t="s">
        <v>25</v>
      </c>
      <c r="E22" s="265" t="s">
        <v>25</v>
      </c>
      <c r="F22" s="233">
        <v>216.56</v>
      </c>
      <c r="G22" s="263" t="s">
        <v>25</v>
      </c>
      <c r="H22" s="264" t="s">
        <v>25</v>
      </c>
      <c r="I22" s="266" t="s">
        <v>25</v>
      </c>
      <c r="J22" s="267" t="s">
        <v>25</v>
      </c>
      <c r="K22" s="263" t="s">
        <v>25</v>
      </c>
      <c r="L22" s="264" t="s">
        <v>25</v>
      </c>
      <c r="M22" s="263" t="s">
        <v>25</v>
      </c>
      <c r="N22" s="264" t="s">
        <v>25</v>
      </c>
      <c r="O22" s="235">
        <f>SUM(F22:N22)</f>
        <v>216.56</v>
      </c>
      <c r="P22" s="262">
        <v>16</v>
      </c>
    </row>
    <row r="23" spans="1:16" ht="21">
      <c r="A23" s="272">
        <v>17</v>
      </c>
      <c r="B23" s="273" t="s">
        <v>269</v>
      </c>
      <c r="C23" s="274" t="s">
        <v>25</v>
      </c>
      <c r="D23" s="275">
        <v>114.75</v>
      </c>
      <c r="E23" s="276" t="s">
        <v>25</v>
      </c>
      <c r="F23" s="276" t="s">
        <v>25</v>
      </c>
      <c r="G23" s="274" t="s">
        <v>25</v>
      </c>
      <c r="H23" s="275" t="s">
        <v>25</v>
      </c>
      <c r="I23" s="277" t="s">
        <v>25</v>
      </c>
      <c r="J23" s="278" t="s">
        <v>25</v>
      </c>
      <c r="K23" s="274" t="s">
        <v>25</v>
      </c>
      <c r="L23" s="275" t="s">
        <v>25</v>
      </c>
      <c r="M23" s="274" t="s">
        <v>25</v>
      </c>
      <c r="N23" s="275" t="s">
        <v>25</v>
      </c>
      <c r="O23" s="277">
        <f>SUM(D23:N23)</f>
        <v>114.75</v>
      </c>
      <c r="P23" s="279">
        <v>17</v>
      </c>
    </row>
    <row r="24" ht="18">
      <c r="O24" s="253"/>
    </row>
    <row r="25" spans="3:5" s="280" customFormat="1" ht="18">
      <c r="C25" s="281">
        <v>93.54</v>
      </c>
      <c r="E25" s="282" t="s">
        <v>270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2023-06-01T07:12:10Z</cp:lastPrinted>
  <dcterms:created xsi:type="dcterms:W3CDTF">2009-02-01T09:46:56Z</dcterms:created>
  <dcterms:modified xsi:type="dcterms:W3CDTF">2023-12-05T23:44:21Z</dcterms:modified>
  <cp:category/>
  <cp:version/>
  <cp:contentType/>
  <cp:contentStatus/>
  <cp:revision>2</cp:revision>
</cp:coreProperties>
</file>