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TL_võistluse_blankett" sheetId="1" r:id="rId1"/>
    <sheet name="Meltzer" sheetId="2" r:id="rId2"/>
    <sheet name="Kaalud" sheetId="3" r:id="rId3"/>
    <sheet name="Parameetrid" sheetId="4" r:id="rId4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1" authorId="0">
      <text>
        <r>
          <rPr>
            <sz val="10"/>
            <rFont val="Arial"/>
            <family val="0"/>
          </rPr>
          <t>Allikas: http://www.iwfmasters.net/formula/meltzer_faber_age_coefficients.pdf</t>
        </r>
      </text>
    </comment>
    <comment ref="G1" authorId="0">
      <text>
        <r>
          <rPr>
            <sz val="10"/>
            <rFont val="Arial"/>
            <family val="0"/>
          </rPr>
          <t>Aasta, millal võistlus toimus, selle järgi arvutatakse sünniaasta vastavalt vanusele</t>
        </r>
      </text>
    </comment>
  </commentList>
</comments>
</file>

<file path=xl/sharedStrings.xml><?xml version="1.0" encoding="utf-8"?>
<sst xmlns="http://schemas.openxmlformats.org/spreadsheetml/2006/main" count="237" uniqueCount="80">
  <si>
    <t>VÕISTLUSE NIMI</t>
  </si>
  <si>
    <t>KUUPÄEV</t>
  </si>
  <si>
    <t>KOHT</t>
  </si>
  <si>
    <t>I Grupp</t>
  </si>
  <si>
    <t>Kaalumine: 8.30-9.30</t>
  </si>
  <si>
    <t>Võistluse algus 10.30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</si>
  <si>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</si>
  <si>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</si>
  <si>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</si>
  <si>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</si>
  <si>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</si>
  <si>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</si>
  <si>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</si>
  <si>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</si>
  <si>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</si>
  <si>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</si>
  <si>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</si>
  <si>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</si>
  <si>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</si>
  <si>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</si>
  <si>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</si>
  <si>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</si>
  <si>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Melz. koef.</t>
  </si>
  <si>
    <t>Melz. sinclair</t>
  </si>
  <si>
    <t>Üks naine</t>
  </si>
  <si>
    <t>Žürii:</t>
  </si>
  <si>
    <t>Kohtunikud:</t>
  </si>
  <si>
    <t>Sekretär:</t>
  </si>
  <si>
    <t>Aeg:</t>
  </si>
  <si>
    <t>II Grupp</t>
  </si>
  <si>
    <t>Kaalumine 10.00-11.00</t>
  </si>
  <si>
    <t>Võistluse algus 12.00</t>
  </si>
  <si>
    <t>Üks mees</t>
  </si>
  <si>
    <t>III Grupp</t>
  </si>
  <si>
    <t>Kaalumine 12.00-13.00</t>
  </si>
  <si>
    <t>Võistluse algus 14.00</t>
  </si>
  <si>
    <t>Kettavahetajad</t>
  </si>
  <si>
    <t>IV Grupp</t>
  </si>
  <si>
    <t>Kaalumine 14.00-15.00</t>
  </si>
  <si>
    <t>Võistluse algus 16.10</t>
  </si>
  <si>
    <t>Naised: Sinclair</t>
  </si>
  <si>
    <t>Vanus</t>
  </si>
  <si>
    <t>Sünniaasta</t>
  </si>
  <si>
    <t>Meltzer</t>
  </si>
  <si>
    <t>Klass: M</t>
  </si>
  <si>
    <t>Klass: N</t>
  </si>
  <si>
    <t>AASTA</t>
  </si>
  <si>
    <t>M35</t>
  </si>
  <si>
    <t>W35</t>
  </si>
  <si>
    <t>M40</t>
  </si>
  <si>
    <t>W40</t>
  </si>
  <si>
    <t>M45</t>
  </si>
  <si>
    <t>W45</t>
  </si>
  <si>
    <t>M50</t>
  </si>
  <si>
    <t>W50</t>
  </si>
  <si>
    <t>M55</t>
  </si>
  <si>
    <t>W55</t>
  </si>
  <si>
    <t>M60</t>
  </si>
  <si>
    <t>W60</t>
  </si>
  <si>
    <t>M65</t>
  </si>
  <si>
    <t>W65</t>
  </si>
  <si>
    <t>M70</t>
  </si>
  <si>
    <t>W70</t>
  </si>
  <si>
    <t>M75</t>
  </si>
  <si>
    <t>W75</t>
  </si>
  <si>
    <t>M80</t>
  </si>
  <si>
    <t>W80</t>
  </si>
  <si>
    <t>M85</t>
  </si>
  <si>
    <t>W85</t>
  </si>
  <si>
    <t>M90</t>
  </si>
  <si>
    <t>W90</t>
  </si>
  <si>
    <t>Naised</t>
  </si>
  <si>
    <t xml:space="preserve"> .+87</t>
  </si>
  <si>
    <t>Mehed</t>
  </si>
  <si>
    <t>.+109</t>
  </si>
  <si>
    <t>Sinclair</t>
  </si>
  <si>
    <t>Allikas:</t>
  </si>
  <si>
    <t>https://bcweightlifting.ca/sinclair-formula</t>
  </si>
  <si>
    <t>Koefitsient</t>
  </si>
  <si>
    <t>Max kehakaal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</si>
</sst>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0.000000"/>
    <numFmt numFmtId="168" formatCode="0.000"/>
    <numFmt numFmtId="169" formatCode="General"/>
  </numFmts>
  <fonts count="9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2" borderId="1" applyNumberFormat="0" applyProtection="0">
      <alignment horizontal="center"/>
    </xf>
    <xf numFmtId="164" fontId="2" fillId="3" borderId="1" applyNumberFormat="0" applyProtection="0">
      <alignment horizontal="center"/>
    </xf>
  </cellStyleXfs>
  <cellXfs count="63">
    <xf numFmtId="164" fontId="0" fillId="0" borderId="1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left"/>
      <protection locked="0"/>
    </xf>
    <xf numFmtId="164" fontId="0" fillId="0" borderId="2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3" xfId="0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5" fontId="0" fillId="0" borderId="3" xfId="0" applyNumberFormat="1" applyFont="1" applyBorder="1" applyAlignment="1" applyProtection="1">
      <alignment horizontal="center" vertical="center" wrapText="1"/>
      <protection locked="0"/>
    </xf>
    <xf numFmtId="168" fontId="0" fillId="0" borderId="3" xfId="0" applyNumberFormat="1" applyFont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5" borderId="3" xfId="0" applyNumberFormat="1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4" fontId="0" fillId="5" borderId="3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Fill="1" applyBorder="1" applyAlignment="1">
      <alignment wrapText="1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6" borderId="1" xfId="0" applyFill="1" applyAlignment="1">
      <alignment horizontal="center"/>
    </xf>
    <xf numFmtId="164" fontId="3" fillId="0" borderId="1" xfId="0" applyFont="1" applyAlignment="1">
      <alignment horizontal="center"/>
    </xf>
    <xf numFmtId="164" fontId="8" fillId="0" borderId="1" xfId="0" applyFont="1" applyAlignment="1">
      <alignment horizontal="center"/>
    </xf>
    <xf numFmtId="164" fontId="0" fillId="0" borderId="1" xfId="0" applyFont="1" applyAlignment="1">
      <alignment horizontal="center"/>
    </xf>
    <xf numFmtId="164" fontId="0" fillId="0" borderId="1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Record" xfId="21"/>
    <cellStyle name="Success" xfId="22"/>
  </cellStyles>
  <dxfs count="3"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D7D7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5"/>
  <sheetViews>
    <sheetView tabSelected="1" zoomScale="110" zoomScaleNormal="110" workbookViewId="0" topLeftCell="A1">
      <selection activeCell="A4" sqref="A4"/>
    </sheetView>
  </sheetViews>
  <sheetFormatPr defaultColWidth="9.140625" defaultRowHeight="12.75"/>
  <cols>
    <col min="1" max="1" width="4.421875" style="1" customWidth="1"/>
    <col min="2" max="2" width="19.8515625" style="1" customWidth="1"/>
    <col min="3" max="3" width="12.00390625" style="2" customWidth="1"/>
    <col min="4" max="4" width="12.8515625" style="3" customWidth="1"/>
    <col min="5" max="5" width="7.421875" style="4" customWidth="1"/>
    <col min="6" max="6" width="10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00390625" style="1" customWidth="1"/>
    <col min="22" max="22" width="7.00390625" style="5" customWidth="1"/>
    <col min="23" max="23" width="7.421875" style="1" customWidth="1"/>
    <col min="24" max="16384" width="8.8515625" style="1" customWidth="1"/>
  </cols>
  <sheetData>
    <row r="1" spans="1:23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6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4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4.25">
      <c r="A5" s="9"/>
      <c r="B5" s="5"/>
      <c r="D5" s="10"/>
      <c r="E5" s="11"/>
      <c r="F5" s="9"/>
      <c r="G5" s="9"/>
      <c r="H5" s="9"/>
      <c r="I5" s="9"/>
      <c r="J5" s="9"/>
      <c r="K5" s="9"/>
      <c r="L5" s="9"/>
      <c r="M5" s="12" t="s">
        <v>3</v>
      </c>
      <c r="N5" s="12"/>
      <c r="O5" s="12"/>
      <c r="P5" s="13"/>
      <c r="Q5" s="14" t="s">
        <v>4</v>
      </c>
      <c r="R5" s="14"/>
      <c r="S5" s="14"/>
      <c r="T5" s="14"/>
      <c r="U5" s="15" t="s">
        <v>5</v>
      </c>
      <c r="V5" s="15"/>
      <c r="W5" s="15"/>
    </row>
    <row r="6" spans="1:25" ht="14.25">
      <c r="A6" s="16" t="s">
        <v>6</v>
      </c>
      <c r="B6" s="16"/>
      <c r="C6" s="16"/>
      <c r="D6" s="16"/>
      <c r="E6" s="16"/>
      <c r="F6" s="16"/>
      <c r="G6" s="16" t="s">
        <v>7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 t="s">
        <v>8</v>
      </c>
      <c r="T6" s="16"/>
      <c r="U6" s="16"/>
      <c r="V6" s="16"/>
      <c r="W6" s="16"/>
      <c r="X6" s="16"/>
      <c r="Y6" s="16"/>
    </row>
    <row r="7" spans="1:25" ht="12.75" customHeight="1">
      <c r="A7" s="17" t="s">
        <v>9</v>
      </c>
      <c r="B7" s="17" t="s">
        <v>10</v>
      </c>
      <c r="C7" s="18" t="s">
        <v>11</v>
      </c>
      <c r="D7" s="17" t="s">
        <v>12</v>
      </c>
      <c r="E7" s="19" t="s">
        <v>13</v>
      </c>
      <c r="F7" s="20" t="s">
        <v>14</v>
      </c>
      <c r="G7" s="21" t="s">
        <v>15</v>
      </c>
      <c r="H7" s="21"/>
      <c r="I7" s="21"/>
      <c r="J7" s="21"/>
      <c r="K7" s="21"/>
      <c r="L7" s="21"/>
      <c r="M7" s="21" t="s">
        <v>16</v>
      </c>
      <c r="N7" s="21"/>
      <c r="O7" s="21"/>
      <c r="P7" s="21"/>
      <c r="Q7" s="21"/>
      <c r="R7" s="21"/>
      <c r="S7" s="21" t="s">
        <v>17</v>
      </c>
      <c r="T7" s="21" t="s">
        <v>18</v>
      </c>
      <c r="U7" s="21" t="s">
        <v>19</v>
      </c>
      <c r="V7" s="22" t="s">
        <v>20</v>
      </c>
      <c r="W7" s="23" t="s">
        <v>21</v>
      </c>
      <c r="X7" s="24" t="s">
        <v>22</v>
      </c>
      <c r="Y7" s="24" t="s">
        <v>23</v>
      </c>
    </row>
    <row r="8" spans="1:25" ht="14.25">
      <c r="A8" s="17"/>
      <c r="B8" s="17"/>
      <c r="C8" s="18"/>
      <c r="D8" s="17"/>
      <c r="E8" s="19"/>
      <c r="F8" s="20"/>
      <c r="G8" s="21">
        <v>1</v>
      </c>
      <c r="H8" s="21"/>
      <c r="I8" s="21">
        <v>2</v>
      </c>
      <c r="J8" s="21"/>
      <c r="K8" s="21">
        <v>3</v>
      </c>
      <c r="L8" s="21"/>
      <c r="M8" s="21">
        <v>1</v>
      </c>
      <c r="N8" s="21"/>
      <c r="O8" s="21">
        <v>2</v>
      </c>
      <c r="P8" s="21"/>
      <c r="Q8" s="21">
        <v>3</v>
      </c>
      <c r="R8" s="21"/>
      <c r="S8" s="21"/>
      <c r="T8" s="21"/>
      <c r="U8" s="21"/>
      <c r="V8" s="22"/>
      <c r="W8" s="23"/>
      <c r="X8" s="24"/>
      <c r="Y8" s="24"/>
    </row>
    <row r="9" spans="1:27" s="37" customFormat="1" ht="14.25">
      <c r="A9" s="25"/>
      <c r="B9" s="26" t="s">
        <v>24</v>
      </c>
      <c r="C9" s="27">
        <v>1981</v>
      </c>
      <c r="D9" s="24"/>
      <c r="E9" s="28">
        <v>65</v>
      </c>
      <c r="F9" s="29">
        <f>POWER(10,(Parameetrid!$C$2*(LOG10(E9/Parameetrid!$C$3))^2))</f>
        <v>1.2883588241128636</v>
      </c>
      <c r="G9" s="25">
        <v>50</v>
      </c>
      <c r="H9" s="30"/>
      <c r="I9" s="31"/>
      <c r="J9" s="30"/>
      <c r="K9" s="25"/>
      <c r="L9" s="30"/>
      <c r="M9" s="25">
        <v>65</v>
      </c>
      <c r="N9" s="30"/>
      <c r="O9" s="25"/>
      <c r="P9" s="30"/>
      <c r="Q9" s="25"/>
      <c r="R9" s="30"/>
      <c r="S9" s="32">
        <f aca="true" t="shared" si="0" ref="S9:S28">MAX(IF(H9="x",0,G9),IF(J9="x",0,I9),IF(L9="x",0,K9))</f>
        <v>50</v>
      </c>
      <c r="T9" s="32">
        <f aca="true" t="shared" si="1" ref="T9:T28">MAX(IF(N9="x",0,M9),IF(P9="x",0,O9),IF(R9="x",0,Q9))</f>
        <v>65</v>
      </c>
      <c r="U9" s="33">
        <f aca="true" t="shared" si="2" ref="U9:U28">S9+T9</f>
        <v>115</v>
      </c>
      <c r="V9" s="34"/>
      <c r="W9" s="35">
        <f aca="true" t="shared" si="3" ref="W9:W28">U9*F9</f>
        <v>148.1612647729793</v>
      </c>
      <c r="X9" s="36">
        <f>VLOOKUP(C9,Meltzer!B$2:C$57,2,FALSE)</f>
        <v>1.162</v>
      </c>
      <c r="Y9" s="27">
        <f aca="true" t="shared" si="4" ref="Y9:Y28">W9*X9</f>
        <v>172.16338966620194</v>
      </c>
      <c r="Z9" s="1" t="e">
        <f>VLOOKUP(C9-0.001,Meltzer!B$2:E$57,4,FALSE)</f>
        <v>#N/A</v>
      </c>
      <c r="AA9" s="37">
        <f>VLOOKUP(E9-0.01,Kaalud!A$2:B$11,2,TRUE)</f>
        <v>71</v>
      </c>
    </row>
    <row r="10" spans="1:27" ht="14.25">
      <c r="A10" s="25"/>
      <c r="B10" s="26"/>
      <c r="C10" s="27"/>
      <c r="D10" s="24"/>
      <c r="E10" s="28"/>
      <c r="F10" s="29" t="e">
        <f>POWER(10,(Parameetrid!$C$2*(LOG10(E10/Parameetrid!$C$3))^2))</f>
        <v>#VALUE!</v>
      </c>
      <c r="G10" s="25"/>
      <c r="H10" s="30"/>
      <c r="I10" s="31"/>
      <c r="J10" s="30"/>
      <c r="K10" s="25"/>
      <c r="L10" s="30"/>
      <c r="M10" s="25"/>
      <c r="N10" s="30"/>
      <c r="O10" s="25"/>
      <c r="P10" s="30"/>
      <c r="Q10" s="25"/>
      <c r="R10" s="30"/>
      <c r="S10" s="32">
        <f t="shared" si="0"/>
        <v>0</v>
      </c>
      <c r="T10" s="32">
        <f t="shared" si="1"/>
        <v>0</v>
      </c>
      <c r="U10" s="33">
        <f t="shared" si="2"/>
        <v>0</v>
      </c>
      <c r="V10" s="34"/>
      <c r="W10" s="35" t="e">
        <f t="shared" si="3"/>
        <v>#VALUE!</v>
      </c>
      <c r="X10" s="36" t="e">
        <f>VLOOKUP(C10,Meltzer!B$2:C$57,2,FALSE)</f>
        <v>#N/A</v>
      </c>
      <c r="Y10" s="27" t="e">
        <f t="shared" si="4"/>
        <v>#VALUE!</v>
      </c>
      <c r="Z10" s="1" t="e">
        <f>VLOOKUP(C10,Meltzer!B$2:E$57,4,FALSE)</f>
        <v>#N/A</v>
      </c>
      <c r="AA10" s="37" t="e">
        <f>VLOOKUP(E10-0.01,Kaalud!A$2:B$11,2,TRUE)</f>
        <v>#N/A</v>
      </c>
    </row>
    <row r="11" spans="1:27" ht="14.25">
      <c r="A11" s="25"/>
      <c r="B11" s="26"/>
      <c r="C11" s="27"/>
      <c r="D11" s="24"/>
      <c r="E11" s="28"/>
      <c r="F11" s="29" t="e">
        <f>POWER(10,(Parameetrid!$C$2*(LOG10(E11/Parameetrid!$C$3))^2))</f>
        <v>#VALUE!</v>
      </c>
      <c r="G11" s="25"/>
      <c r="H11" s="30"/>
      <c r="I11" s="31"/>
      <c r="J11" s="30"/>
      <c r="K11" s="25"/>
      <c r="L11" s="30"/>
      <c r="M11" s="25"/>
      <c r="N11" s="30"/>
      <c r="O11" s="25"/>
      <c r="P11" s="30"/>
      <c r="Q11" s="25"/>
      <c r="R11" s="30"/>
      <c r="S11" s="32">
        <f t="shared" si="0"/>
        <v>0</v>
      </c>
      <c r="T11" s="32">
        <f t="shared" si="1"/>
        <v>0</v>
      </c>
      <c r="U11" s="33">
        <f t="shared" si="2"/>
        <v>0</v>
      </c>
      <c r="V11" s="34"/>
      <c r="W11" s="35" t="e">
        <f t="shared" si="3"/>
        <v>#VALUE!</v>
      </c>
      <c r="X11" s="36" t="e">
        <f>VLOOKUP(C11,Meltzer!B$2:C$57,2,FALSE)</f>
        <v>#N/A</v>
      </c>
      <c r="Y11" s="27" t="e">
        <f t="shared" si="4"/>
        <v>#VALUE!</v>
      </c>
      <c r="Z11" s="1" t="e">
        <f>VLOOKUP(C11,Meltzer!B$2:E$57,4,FALSE)</f>
        <v>#N/A</v>
      </c>
      <c r="AA11" s="37" t="e">
        <f>VLOOKUP(E11-0.01,Kaalud!A$2:B$11,2,TRUE)</f>
        <v>#N/A</v>
      </c>
    </row>
    <row r="12" spans="1:27" ht="14.25">
      <c r="A12" s="25"/>
      <c r="B12" s="26"/>
      <c r="C12" s="27"/>
      <c r="D12" s="24"/>
      <c r="E12" s="28"/>
      <c r="F12" s="29" t="e">
        <f>POWER(10,(Parameetrid!$C$2*(LOG10(E12/Parameetrid!$C$3))^2))</f>
        <v>#VALUE!</v>
      </c>
      <c r="G12" s="25"/>
      <c r="H12" s="30"/>
      <c r="I12" s="31"/>
      <c r="J12" s="30"/>
      <c r="K12" s="25"/>
      <c r="L12" s="30"/>
      <c r="M12" s="25"/>
      <c r="N12" s="30"/>
      <c r="O12" s="25"/>
      <c r="P12" s="30"/>
      <c r="Q12" s="25"/>
      <c r="R12" s="30"/>
      <c r="S12" s="32">
        <f t="shared" si="0"/>
        <v>0</v>
      </c>
      <c r="T12" s="32">
        <f t="shared" si="1"/>
        <v>0</v>
      </c>
      <c r="U12" s="33">
        <f t="shared" si="2"/>
        <v>0</v>
      </c>
      <c r="V12" s="34"/>
      <c r="W12" s="35" t="e">
        <f t="shared" si="3"/>
        <v>#VALUE!</v>
      </c>
      <c r="X12" s="36" t="e">
        <f>VLOOKUP(C12,Meltzer!B$2:C$57,2,FALSE)</f>
        <v>#N/A</v>
      </c>
      <c r="Y12" s="27" t="e">
        <f t="shared" si="4"/>
        <v>#VALUE!</v>
      </c>
      <c r="Z12" s="1" t="e">
        <f>VLOOKUP(C12,Meltzer!B$2:E$57,4,FALSE)</f>
        <v>#N/A</v>
      </c>
      <c r="AA12" s="37" t="e">
        <f>VLOOKUP(E12-0.01,Kaalud!A$2:B$11,2,TRUE)</f>
        <v>#N/A</v>
      </c>
    </row>
    <row r="13" spans="1:27" ht="14.25">
      <c r="A13" s="25"/>
      <c r="B13" s="26"/>
      <c r="C13" s="27"/>
      <c r="D13" s="24"/>
      <c r="E13" s="28"/>
      <c r="F13" s="29" t="e">
        <f>POWER(10,(Parameetrid!$C$2*(LOG10(E13/Parameetrid!$C$3))^2))</f>
        <v>#VALUE!</v>
      </c>
      <c r="G13" s="25"/>
      <c r="H13" s="30"/>
      <c r="I13" s="31"/>
      <c r="J13" s="30"/>
      <c r="K13" s="25"/>
      <c r="L13" s="30"/>
      <c r="M13" s="25"/>
      <c r="N13" s="30"/>
      <c r="O13" s="25"/>
      <c r="P13" s="30"/>
      <c r="Q13" s="25"/>
      <c r="R13" s="30"/>
      <c r="S13" s="32">
        <f t="shared" si="0"/>
        <v>0</v>
      </c>
      <c r="T13" s="32">
        <f t="shared" si="1"/>
        <v>0</v>
      </c>
      <c r="U13" s="33">
        <f t="shared" si="2"/>
        <v>0</v>
      </c>
      <c r="V13" s="34"/>
      <c r="W13" s="35" t="e">
        <f t="shared" si="3"/>
        <v>#VALUE!</v>
      </c>
      <c r="X13" s="36" t="e">
        <f>VLOOKUP(C13,Meltzer!B$2:C$57,2,FALSE)</f>
        <v>#N/A</v>
      </c>
      <c r="Y13" s="27" t="e">
        <f t="shared" si="4"/>
        <v>#VALUE!</v>
      </c>
      <c r="Z13" s="1" t="e">
        <f>VLOOKUP(C13,Meltzer!B$2:E$57,4,FALSE)</f>
        <v>#N/A</v>
      </c>
      <c r="AA13" s="37" t="e">
        <f>VLOOKUP(E13-0.01,Kaalud!A$2:B$11,2,TRUE)</f>
        <v>#N/A</v>
      </c>
    </row>
    <row r="14" spans="1:27" ht="14.25">
      <c r="A14" s="25"/>
      <c r="B14" s="26"/>
      <c r="C14" s="27"/>
      <c r="D14" s="24"/>
      <c r="E14" s="28"/>
      <c r="F14" s="29" t="e">
        <f>POWER(10,(Parameetrid!$C$2*(LOG10(E14/Parameetrid!$C$3))^2))</f>
        <v>#VALUE!</v>
      </c>
      <c r="G14" s="25"/>
      <c r="H14" s="30"/>
      <c r="I14" s="31"/>
      <c r="J14" s="30"/>
      <c r="K14" s="25"/>
      <c r="L14" s="30"/>
      <c r="M14" s="25"/>
      <c r="N14" s="30"/>
      <c r="O14" s="25"/>
      <c r="P14" s="30"/>
      <c r="Q14" s="25"/>
      <c r="R14" s="30"/>
      <c r="S14" s="32">
        <f t="shared" si="0"/>
        <v>0</v>
      </c>
      <c r="T14" s="32">
        <f t="shared" si="1"/>
        <v>0</v>
      </c>
      <c r="U14" s="33">
        <f t="shared" si="2"/>
        <v>0</v>
      </c>
      <c r="V14" s="34"/>
      <c r="W14" s="35" t="e">
        <f t="shared" si="3"/>
        <v>#VALUE!</v>
      </c>
      <c r="X14" s="36" t="e">
        <f>VLOOKUP(C14,Meltzer!B$2:C$57,2,FALSE)</f>
        <v>#N/A</v>
      </c>
      <c r="Y14" s="27" t="e">
        <f t="shared" si="4"/>
        <v>#VALUE!</v>
      </c>
      <c r="Z14" s="1" t="e">
        <f>VLOOKUP(C14,Meltzer!B$2:E$57,4,FALSE)</f>
        <v>#N/A</v>
      </c>
      <c r="AA14" s="37" t="e">
        <f>VLOOKUP(E14-0.01,Kaalud!A$2:B$11,2,TRUE)</f>
        <v>#N/A</v>
      </c>
    </row>
    <row r="15" spans="1:27" ht="14.25">
      <c r="A15" s="25"/>
      <c r="B15" s="26"/>
      <c r="C15" s="27"/>
      <c r="D15" s="24"/>
      <c r="E15" s="28"/>
      <c r="F15" s="29" t="e">
        <f>POWER(10,(Parameetrid!$C$2*(LOG10(E15/Parameetrid!$C$3))^2))</f>
        <v>#VALUE!</v>
      </c>
      <c r="G15" s="25"/>
      <c r="H15" s="30"/>
      <c r="I15" s="31"/>
      <c r="J15" s="30"/>
      <c r="K15" s="25"/>
      <c r="L15" s="30"/>
      <c r="M15" s="25"/>
      <c r="N15" s="30"/>
      <c r="O15" s="25"/>
      <c r="P15" s="30"/>
      <c r="Q15" s="25"/>
      <c r="R15" s="30"/>
      <c r="S15" s="32">
        <f t="shared" si="0"/>
        <v>0</v>
      </c>
      <c r="T15" s="32">
        <f t="shared" si="1"/>
        <v>0</v>
      </c>
      <c r="U15" s="33">
        <f t="shared" si="2"/>
        <v>0</v>
      </c>
      <c r="V15" s="34"/>
      <c r="W15" s="35" t="e">
        <f t="shared" si="3"/>
        <v>#VALUE!</v>
      </c>
      <c r="X15" s="36" t="e">
        <f>VLOOKUP(C15,Meltzer!B$2:C$57,2,FALSE)</f>
        <v>#N/A</v>
      </c>
      <c r="Y15" s="27" t="e">
        <f t="shared" si="4"/>
        <v>#VALUE!</v>
      </c>
      <c r="Z15" s="1" t="e">
        <f>VLOOKUP(C15,Meltzer!B$2:E$57,4,FALSE)</f>
        <v>#N/A</v>
      </c>
      <c r="AA15" s="37" t="e">
        <f>VLOOKUP(E15-0.01,Kaalud!A$2:B$11,2,TRUE)</f>
        <v>#N/A</v>
      </c>
    </row>
    <row r="16" spans="1:27" ht="14.25">
      <c r="A16" s="25"/>
      <c r="B16" s="26"/>
      <c r="C16" s="27"/>
      <c r="D16" s="24"/>
      <c r="E16" s="28"/>
      <c r="F16" s="29" t="e">
        <f>POWER(10,(Parameetrid!$C$2*(LOG10(E16/Parameetrid!$C$3))^2))</f>
        <v>#VALUE!</v>
      </c>
      <c r="G16" s="25"/>
      <c r="H16" s="30"/>
      <c r="I16" s="31"/>
      <c r="J16" s="30"/>
      <c r="K16" s="25"/>
      <c r="L16" s="30"/>
      <c r="M16" s="25"/>
      <c r="N16" s="30"/>
      <c r="O16" s="25"/>
      <c r="P16" s="30"/>
      <c r="Q16" s="25"/>
      <c r="R16" s="30"/>
      <c r="S16" s="32">
        <f t="shared" si="0"/>
        <v>0</v>
      </c>
      <c r="T16" s="32">
        <f t="shared" si="1"/>
        <v>0</v>
      </c>
      <c r="U16" s="33">
        <f t="shared" si="2"/>
        <v>0</v>
      </c>
      <c r="V16" s="34"/>
      <c r="W16" s="35" t="e">
        <f t="shared" si="3"/>
        <v>#VALUE!</v>
      </c>
      <c r="X16" s="36" t="e">
        <f>VLOOKUP(C16,Meltzer!B$2:C$57,2,FALSE)</f>
        <v>#N/A</v>
      </c>
      <c r="Y16" s="27" t="e">
        <f t="shared" si="4"/>
        <v>#VALUE!</v>
      </c>
      <c r="Z16" s="1" t="e">
        <f>VLOOKUP(C16,Meltzer!B$2:E$57,4,FALSE)</f>
        <v>#N/A</v>
      </c>
      <c r="AA16" s="37" t="e">
        <f>VLOOKUP(E16-0.01,Kaalud!A$2:B$11,2,TRUE)</f>
        <v>#N/A</v>
      </c>
    </row>
    <row r="17" spans="1:27" ht="14.25">
      <c r="A17" s="25"/>
      <c r="B17" s="26"/>
      <c r="C17" s="27"/>
      <c r="D17" s="24"/>
      <c r="E17" s="28"/>
      <c r="F17" s="29" t="e">
        <f>POWER(10,(Parameetrid!$C$2*(LOG10(E17/Parameetrid!$C$3))^2))</f>
        <v>#VALUE!</v>
      </c>
      <c r="G17" s="25"/>
      <c r="H17" s="30"/>
      <c r="I17" s="31"/>
      <c r="J17" s="30"/>
      <c r="K17" s="25"/>
      <c r="L17" s="30"/>
      <c r="M17" s="25"/>
      <c r="N17" s="30"/>
      <c r="O17" s="25"/>
      <c r="P17" s="30"/>
      <c r="Q17" s="25"/>
      <c r="R17" s="30"/>
      <c r="S17" s="32">
        <f t="shared" si="0"/>
        <v>0</v>
      </c>
      <c r="T17" s="32">
        <f t="shared" si="1"/>
        <v>0</v>
      </c>
      <c r="U17" s="33">
        <f t="shared" si="2"/>
        <v>0</v>
      </c>
      <c r="V17" s="34"/>
      <c r="W17" s="35" t="e">
        <f t="shared" si="3"/>
        <v>#VALUE!</v>
      </c>
      <c r="X17" s="36" t="e">
        <f>VLOOKUP(C17,Meltzer!B$2:C$57,2,FALSE)</f>
        <v>#N/A</v>
      </c>
      <c r="Y17" s="27" t="e">
        <f t="shared" si="4"/>
        <v>#VALUE!</v>
      </c>
      <c r="Z17" s="1" t="e">
        <f>VLOOKUP(C17,Meltzer!B$2:E$57,4,FALSE)</f>
        <v>#N/A</v>
      </c>
      <c r="AA17" s="37" t="e">
        <f>VLOOKUP(E17-0.01,Kaalud!A$2:B$11,2,TRUE)</f>
        <v>#N/A</v>
      </c>
    </row>
    <row r="18" spans="1:27" ht="14.25">
      <c r="A18" s="25"/>
      <c r="B18" s="26"/>
      <c r="C18" s="27"/>
      <c r="D18" s="24"/>
      <c r="E18" s="28"/>
      <c r="F18" s="29" t="e">
        <f>POWER(10,(Parameetrid!$C$2*(LOG10(E18/Parameetrid!$C$3))^2))</f>
        <v>#VALUE!</v>
      </c>
      <c r="G18" s="25"/>
      <c r="H18" s="30"/>
      <c r="I18" s="31"/>
      <c r="J18" s="30"/>
      <c r="K18" s="25"/>
      <c r="L18" s="30"/>
      <c r="M18" s="25"/>
      <c r="N18" s="30"/>
      <c r="O18" s="25"/>
      <c r="P18" s="30"/>
      <c r="Q18" s="25"/>
      <c r="R18" s="30"/>
      <c r="S18" s="32">
        <f t="shared" si="0"/>
        <v>0</v>
      </c>
      <c r="T18" s="32">
        <f t="shared" si="1"/>
        <v>0</v>
      </c>
      <c r="U18" s="33">
        <f t="shared" si="2"/>
        <v>0</v>
      </c>
      <c r="V18" s="34"/>
      <c r="W18" s="35" t="e">
        <f t="shared" si="3"/>
        <v>#VALUE!</v>
      </c>
      <c r="X18" s="36" t="e">
        <f>VLOOKUP(C18,Meltzer!B$2:C$57,2,FALSE)</f>
        <v>#N/A</v>
      </c>
      <c r="Y18" s="27" t="e">
        <f t="shared" si="4"/>
        <v>#VALUE!</v>
      </c>
      <c r="Z18" s="1" t="e">
        <f>VLOOKUP(C18,Meltzer!B$2:E$57,4,FALSE)</f>
        <v>#N/A</v>
      </c>
      <c r="AA18" s="37" t="e">
        <f>VLOOKUP(E18-0.01,Kaalud!A$2:B$11,2,TRUE)</f>
        <v>#N/A</v>
      </c>
    </row>
    <row r="19" spans="1:27" ht="14.25">
      <c r="A19" s="25"/>
      <c r="B19" s="26"/>
      <c r="C19" s="27"/>
      <c r="D19" s="24"/>
      <c r="E19" s="28"/>
      <c r="F19" s="29" t="e">
        <f>POWER(10,(Parameetrid!$C$2*(LOG10(E19/Parameetrid!$C$3))^2))</f>
        <v>#VALUE!</v>
      </c>
      <c r="G19" s="25"/>
      <c r="H19" s="30"/>
      <c r="I19" s="31"/>
      <c r="J19" s="30"/>
      <c r="K19" s="25"/>
      <c r="L19" s="30"/>
      <c r="M19" s="25"/>
      <c r="N19" s="30"/>
      <c r="O19" s="25"/>
      <c r="P19" s="30"/>
      <c r="Q19" s="25"/>
      <c r="R19" s="30"/>
      <c r="S19" s="32">
        <f t="shared" si="0"/>
        <v>0</v>
      </c>
      <c r="T19" s="32">
        <f t="shared" si="1"/>
        <v>0</v>
      </c>
      <c r="U19" s="33">
        <f t="shared" si="2"/>
        <v>0</v>
      </c>
      <c r="V19" s="34"/>
      <c r="W19" s="35" t="e">
        <f t="shared" si="3"/>
        <v>#VALUE!</v>
      </c>
      <c r="X19" s="36" t="e">
        <f>VLOOKUP(C19,Meltzer!B$2:C$57,2,FALSE)</f>
        <v>#N/A</v>
      </c>
      <c r="Y19" s="27" t="e">
        <f t="shared" si="4"/>
        <v>#VALUE!</v>
      </c>
      <c r="Z19" s="1" t="e">
        <f>VLOOKUP(C19,Meltzer!B$2:E$57,4,FALSE)</f>
        <v>#N/A</v>
      </c>
      <c r="AA19" s="37" t="e">
        <f>VLOOKUP(E19-0.01,Kaalud!A$2:B$11,2,TRUE)</f>
        <v>#N/A</v>
      </c>
    </row>
    <row r="20" spans="1:27" ht="14.25">
      <c r="A20" s="25"/>
      <c r="B20" s="26"/>
      <c r="C20" s="27"/>
      <c r="D20" s="24"/>
      <c r="E20" s="28"/>
      <c r="F20" s="29" t="e">
        <f>POWER(10,(Parameetrid!$C$2*(LOG10(E20/Parameetrid!$C$3))^2))</f>
        <v>#VALUE!</v>
      </c>
      <c r="G20" s="25"/>
      <c r="H20" s="30"/>
      <c r="I20" s="31"/>
      <c r="J20" s="30"/>
      <c r="K20" s="25"/>
      <c r="L20" s="30"/>
      <c r="M20" s="25"/>
      <c r="N20" s="30"/>
      <c r="O20" s="25"/>
      <c r="P20" s="30"/>
      <c r="Q20" s="25"/>
      <c r="R20" s="30"/>
      <c r="S20" s="32">
        <f t="shared" si="0"/>
        <v>0</v>
      </c>
      <c r="T20" s="32">
        <f t="shared" si="1"/>
        <v>0</v>
      </c>
      <c r="U20" s="33">
        <f t="shared" si="2"/>
        <v>0</v>
      </c>
      <c r="V20" s="34"/>
      <c r="W20" s="35" t="e">
        <f t="shared" si="3"/>
        <v>#VALUE!</v>
      </c>
      <c r="X20" s="36" t="e">
        <f>VLOOKUP(C20,Meltzer!B$2:C$57,2,FALSE)</f>
        <v>#N/A</v>
      </c>
      <c r="Y20" s="27" t="e">
        <f t="shared" si="4"/>
        <v>#VALUE!</v>
      </c>
      <c r="Z20" s="1" t="e">
        <f>VLOOKUP(C20,Meltzer!B$2:E$57,4,FALSE)</f>
        <v>#N/A</v>
      </c>
      <c r="AA20" s="37" t="e">
        <f>VLOOKUP(E20-0.01,Kaalud!A$2:B$11,2,TRUE)</f>
        <v>#N/A</v>
      </c>
    </row>
    <row r="21" spans="1:27" ht="14.25">
      <c r="A21" s="25"/>
      <c r="B21" s="26"/>
      <c r="C21" s="27"/>
      <c r="D21" s="24"/>
      <c r="E21" s="28"/>
      <c r="F21" s="29" t="e">
        <f>POWER(10,(Parameetrid!$C$2*(LOG10(E21/Parameetrid!$C$3))^2))</f>
        <v>#VALUE!</v>
      </c>
      <c r="G21" s="25"/>
      <c r="H21" s="30"/>
      <c r="I21" s="31"/>
      <c r="J21" s="30"/>
      <c r="K21" s="25"/>
      <c r="L21" s="30"/>
      <c r="M21" s="25"/>
      <c r="N21" s="30"/>
      <c r="O21" s="25"/>
      <c r="P21" s="30"/>
      <c r="Q21" s="25"/>
      <c r="R21" s="30"/>
      <c r="S21" s="32">
        <f t="shared" si="0"/>
        <v>0</v>
      </c>
      <c r="T21" s="32">
        <f t="shared" si="1"/>
        <v>0</v>
      </c>
      <c r="U21" s="33">
        <f t="shared" si="2"/>
        <v>0</v>
      </c>
      <c r="V21" s="34"/>
      <c r="W21" s="35" t="e">
        <f t="shared" si="3"/>
        <v>#VALUE!</v>
      </c>
      <c r="X21" s="36" t="e">
        <f>VLOOKUP(C21,Meltzer!B$2:C$57,2,FALSE)</f>
        <v>#N/A</v>
      </c>
      <c r="Y21" s="27" t="e">
        <f t="shared" si="4"/>
        <v>#VALUE!</v>
      </c>
      <c r="Z21" s="1" t="e">
        <f>VLOOKUP(C21,Meltzer!B$2:E$57,4,FALSE)</f>
        <v>#N/A</v>
      </c>
      <c r="AA21" s="37" t="e">
        <f>VLOOKUP(E21-0.01,Kaalud!A$2:B$11,2,TRUE)</f>
        <v>#N/A</v>
      </c>
    </row>
    <row r="22" spans="1:27" ht="14.25">
      <c r="A22" s="25"/>
      <c r="B22" s="26"/>
      <c r="C22" s="27"/>
      <c r="D22" s="24"/>
      <c r="E22" s="28"/>
      <c r="F22" s="29" t="e">
        <f>POWER(10,(Parameetrid!$C$2*(LOG10(E22/Parameetrid!$C$3))^2))</f>
        <v>#VALUE!</v>
      </c>
      <c r="G22" s="25"/>
      <c r="H22" s="30"/>
      <c r="I22" s="31"/>
      <c r="J22" s="30"/>
      <c r="K22" s="25"/>
      <c r="L22" s="30"/>
      <c r="M22" s="25"/>
      <c r="N22" s="30"/>
      <c r="O22" s="25"/>
      <c r="P22" s="30"/>
      <c r="Q22" s="25"/>
      <c r="R22" s="30"/>
      <c r="S22" s="32">
        <f t="shared" si="0"/>
        <v>0</v>
      </c>
      <c r="T22" s="32">
        <f t="shared" si="1"/>
        <v>0</v>
      </c>
      <c r="U22" s="33">
        <f t="shared" si="2"/>
        <v>0</v>
      </c>
      <c r="V22" s="34"/>
      <c r="W22" s="35" t="e">
        <f t="shared" si="3"/>
        <v>#VALUE!</v>
      </c>
      <c r="X22" s="36" t="e">
        <f>VLOOKUP(C22,Meltzer!B$2:C$57,2,FALSE)</f>
        <v>#N/A</v>
      </c>
      <c r="Y22" s="27" t="e">
        <f t="shared" si="4"/>
        <v>#VALUE!</v>
      </c>
      <c r="Z22" s="1" t="e">
        <f>VLOOKUP(C22,Meltzer!B$2:E$57,4,FALSE)</f>
        <v>#N/A</v>
      </c>
      <c r="AA22" s="37" t="e">
        <f>VLOOKUP(E22-0.01,Kaalud!A$2:B$11,2,TRUE)</f>
        <v>#N/A</v>
      </c>
    </row>
    <row r="23" spans="1:27" ht="14.25">
      <c r="A23" s="25"/>
      <c r="B23" s="26"/>
      <c r="C23" s="27"/>
      <c r="D23" s="24"/>
      <c r="E23" s="28"/>
      <c r="F23" s="29" t="e">
        <f>POWER(10,(Parameetrid!$C$2*(LOG10(E23/Parameetrid!$C$3))^2))</f>
        <v>#VALUE!</v>
      </c>
      <c r="G23" s="25"/>
      <c r="H23" s="30"/>
      <c r="I23" s="31"/>
      <c r="J23" s="30"/>
      <c r="K23" s="25"/>
      <c r="L23" s="30"/>
      <c r="M23" s="25"/>
      <c r="N23" s="30"/>
      <c r="O23" s="25"/>
      <c r="P23" s="30"/>
      <c r="Q23" s="25"/>
      <c r="R23" s="30"/>
      <c r="S23" s="32">
        <f t="shared" si="0"/>
        <v>0</v>
      </c>
      <c r="T23" s="32">
        <f t="shared" si="1"/>
        <v>0</v>
      </c>
      <c r="U23" s="33">
        <f t="shared" si="2"/>
        <v>0</v>
      </c>
      <c r="V23" s="34"/>
      <c r="W23" s="35" t="e">
        <f t="shared" si="3"/>
        <v>#VALUE!</v>
      </c>
      <c r="X23" s="36" t="e">
        <f>VLOOKUP(C23,Meltzer!B$2:C$57,2,FALSE)</f>
        <v>#N/A</v>
      </c>
      <c r="Y23" s="27" t="e">
        <f t="shared" si="4"/>
        <v>#VALUE!</v>
      </c>
      <c r="Z23" s="1" t="e">
        <f>VLOOKUP(C23,Meltzer!B$2:E$57,4,FALSE)</f>
        <v>#N/A</v>
      </c>
      <c r="AA23" s="37" t="e">
        <f>VLOOKUP(E23-0.01,Kaalud!A$2:B$11,2,TRUE)</f>
        <v>#N/A</v>
      </c>
    </row>
    <row r="24" spans="1:27" ht="14.25">
      <c r="A24" s="25"/>
      <c r="B24" s="26"/>
      <c r="C24" s="27"/>
      <c r="D24" s="24"/>
      <c r="E24" s="28"/>
      <c r="F24" s="29" t="e">
        <f>POWER(10,(Parameetrid!$C$2*(LOG10(E24/Parameetrid!$C$3))^2))</f>
        <v>#VALUE!</v>
      </c>
      <c r="G24" s="25"/>
      <c r="H24" s="30"/>
      <c r="I24" s="31"/>
      <c r="J24" s="30"/>
      <c r="K24" s="25"/>
      <c r="L24" s="30"/>
      <c r="M24" s="25"/>
      <c r="N24" s="30"/>
      <c r="O24" s="25"/>
      <c r="P24" s="30"/>
      <c r="Q24" s="25"/>
      <c r="R24" s="30"/>
      <c r="S24" s="32">
        <f t="shared" si="0"/>
        <v>0</v>
      </c>
      <c r="T24" s="32">
        <f t="shared" si="1"/>
        <v>0</v>
      </c>
      <c r="U24" s="33">
        <f t="shared" si="2"/>
        <v>0</v>
      </c>
      <c r="V24" s="34"/>
      <c r="W24" s="35" t="e">
        <f t="shared" si="3"/>
        <v>#VALUE!</v>
      </c>
      <c r="X24" s="36" t="e">
        <f>VLOOKUP(C24,Meltzer!B$2:C$57,2,FALSE)</f>
        <v>#N/A</v>
      </c>
      <c r="Y24" s="27" t="e">
        <f t="shared" si="4"/>
        <v>#VALUE!</v>
      </c>
      <c r="Z24" s="1" t="e">
        <f>VLOOKUP(C24,Meltzer!B$2:E$57,4,FALSE)</f>
        <v>#N/A</v>
      </c>
      <c r="AA24" s="37" t="e">
        <f>VLOOKUP(E24-0.01,Kaalud!A$2:B$11,2,TRUE)</f>
        <v>#N/A</v>
      </c>
    </row>
    <row r="25" spans="1:27" ht="14.25">
      <c r="A25" s="25"/>
      <c r="B25" s="26"/>
      <c r="C25" s="27"/>
      <c r="D25" s="24"/>
      <c r="E25" s="28"/>
      <c r="F25" s="29" t="e">
        <f>POWER(10,(Parameetrid!$C$2*(LOG10(E25/Parameetrid!$C$3))^2))</f>
        <v>#VALUE!</v>
      </c>
      <c r="G25" s="25"/>
      <c r="H25" s="30"/>
      <c r="I25" s="31"/>
      <c r="J25" s="30"/>
      <c r="K25" s="25"/>
      <c r="L25" s="30"/>
      <c r="M25" s="25"/>
      <c r="N25" s="30"/>
      <c r="O25" s="25"/>
      <c r="P25" s="30"/>
      <c r="Q25" s="25"/>
      <c r="R25" s="30"/>
      <c r="S25" s="32">
        <f t="shared" si="0"/>
        <v>0</v>
      </c>
      <c r="T25" s="32">
        <f t="shared" si="1"/>
        <v>0</v>
      </c>
      <c r="U25" s="33">
        <f t="shared" si="2"/>
        <v>0</v>
      </c>
      <c r="V25" s="34"/>
      <c r="W25" s="35" t="e">
        <f t="shared" si="3"/>
        <v>#VALUE!</v>
      </c>
      <c r="X25" s="36" t="e">
        <f>VLOOKUP(C25,Meltzer!B$2:C$57,2,FALSE)</f>
        <v>#N/A</v>
      </c>
      <c r="Y25" s="27" t="e">
        <f t="shared" si="4"/>
        <v>#VALUE!</v>
      </c>
      <c r="Z25" s="1" t="e">
        <f>VLOOKUP(C25,Meltzer!B$2:E$57,4,FALSE)</f>
        <v>#N/A</v>
      </c>
      <c r="AA25" s="37" t="e">
        <f>VLOOKUP(E25-0.01,Kaalud!A$2:B$11,2,TRUE)</f>
        <v>#N/A</v>
      </c>
    </row>
    <row r="26" spans="1:27" ht="14.25">
      <c r="A26" s="25"/>
      <c r="B26" s="26"/>
      <c r="C26" s="27"/>
      <c r="D26" s="24"/>
      <c r="E26" s="28"/>
      <c r="F26" s="29" t="e">
        <f>POWER(10,(Parameetrid!$C$2*(LOG10(E26/Parameetrid!$C$3))^2))</f>
        <v>#VALUE!</v>
      </c>
      <c r="G26" s="25"/>
      <c r="H26" s="30"/>
      <c r="I26" s="31"/>
      <c r="J26" s="30"/>
      <c r="K26" s="25"/>
      <c r="L26" s="30"/>
      <c r="M26" s="25"/>
      <c r="N26" s="30"/>
      <c r="O26" s="25"/>
      <c r="P26" s="30"/>
      <c r="Q26" s="25"/>
      <c r="R26" s="30"/>
      <c r="S26" s="32">
        <f t="shared" si="0"/>
        <v>0</v>
      </c>
      <c r="T26" s="32">
        <f t="shared" si="1"/>
        <v>0</v>
      </c>
      <c r="U26" s="33">
        <f t="shared" si="2"/>
        <v>0</v>
      </c>
      <c r="V26" s="34"/>
      <c r="W26" s="35" t="e">
        <f t="shared" si="3"/>
        <v>#VALUE!</v>
      </c>
      <c r="X26" s="36" t="e">
        <f>VLOOKUP(C26,Meltzer!B$2:C$57,2,FALSE)</f>
        <v>#N/A</v>
      </c>
      <c r="Y26" s="27" t="e">
        <f t="shared" si="4"/>
        <v>#VALUE!</v>
      </c>
      <c r="Z26" s="1" t="e">
        <f>VLOOKUP(C26,Meltzer!B$2:E$57,4,FALSE)</f>
        <v>#N/A</v>
      </c>
      <c r="AA26" s="37" t="e">
        <f>VLOOKUP(E26-0.01,Kaalud!A$2:B$11,2,TRUE)</f>
        <v>#N/A</v>
      </c>
    </row>
    <row r="27" spans="1:27" ht="14.25">
      <c r="A27" s="25"/>
      <c r="B27" s="26"/>
      <c r="C27" s="27"/>
      <c r="D27" s="24"/>
      <c r="E27" s="28"/>
      <c r="F27" s="29" t="e">
        <f>POWER(10,(Parameetrid!$C$2*(LOG10(E27/Parameetrid!$C$3))^2))</f>
        <v>#VALUE!</v>
      </c>
      <c r="G27" s="25"/>
      <c r="H27" s="30"/>
      <c r="I27" s="31"/>
      <c r="J27" s="30"/>
      <c r="K27" s="25"/>
      <c r="L27" s="30"/>
      <c r="M27" s="25"/>
      <c r="N27" s="30"/>
      <c r="O27" s="25"/>
      <c r="P27" s="30"/>
      <c r="Q27" s="25"/>
      <c r="R27" s="30"/>
      <c r="S27" s="32">
        <f t="shared" si="0"/>
        <v>0</v>
      </c>
      <c r="T27" s="32">
        <f t="shared" si="1"/>
        <v>0</v>
      </c>
      <c r="U27" s="33">
        <f t="shared" si="2"/>
        <v>0</v>
      </c>
      <c r="V27" s="34"/>
      <c r="W27" s="35" t="e">
        <f t="shared" si="3"/>
        <v>#VALUE!</v>
      </c>
      <c r="X27" s="36" t="e">
        <f>VLOOKUP(C27,Meltzer!B$2:C$57,2,FALSE)</f>
        <v>#N/A</v>
      </c>
      <c r="Y27" s="27" t="e">
        <f t="shared" si="4"/>
        <v>#VALUE!</v>
      </c>
      <c r="Z27" s="1" t="e">
        <f>VLOOKUP(C27,Meltzer!B$2:E$57,4,FALSE)</f>
        <v>#N/A</v>
      </c>
      <c r="AA27" s="37" t="e">
        <f>VLOOKUP(E27-0.01,Kaalud!A$2:B$11,2,TRUE)</f>
        <v>#N/A</v>
      </c>
    </row>
    <row r="28" spans="1:27" ht="14.25">
      <c r="A28" s="25"/>
      <c r="B28" s="26"/>
      <c r="C28" s="27"/>
      <c r="D28" s="24"/>
      <c r="E28" s="28"/>
      <c r="F28" s="29" t="e">
        <f>POWER(10,(Parameetrid!$C$2*(LOG10(E28/Parameetrid!$C$3))^2))</f>
        <v>#VALUE!</v>
      </c>
      <c r="G28" s="25"/>
      <c r="H28" s="30"/>
      <c r="I28" s="31"/>
      <c r="J28" s="30"/>
      <c r="K28" s="25"/>
      <c r="L28" s="30"/>
      <c r="M28" s="25"/>
      <c r="N28" s="30"/>
      <c r="O28" s="25"/>
      <c r="P28" s="30"/>
      <c r="Q28" s="25"/>
      <c r="R28" s="30"/>
      <c r="S28" s="32">
        <f t="shared" si="0"/>
        <v>0</v>
      </c>
      <c r="T28" s="32">
        <f t="shared" si="1"/>
        <v>0</v>
      </c>
      <c r="U28" s="33">
        <f t="shared" si="2"/>
        <v>0</v>
      </c>
      <c r="V28" s="34"/>
      <c r="W28" s="35" t="e">
        <f t="shared" si="3"/>
        <v>#VALUE!</v>
      </c>
      <c r="X28" s="36" t="e">
        <f>VLOOKUP(C28,Meltzer!B$2:C$57,2,FALSE)</f>
        <v>#N/A</v>
      </c>
      <c r="Y28" s="27" t="e">
        <f t="shared" si="4"/>
        <v>#VALUE!</v>
      </c>
      <c r="Z28" s="1" t="e">
        <f>VLOOKUP(C28,Meltzer!B$2:E$57,4,FALSE)</f>
        <v>#N/A</v>
      </c>
      <c r="AA28" s="37" t="e">
        <f>VLOOKUP(E28-0.01,Kaalud!A$2:B$11,2,TRUE)</f>
        <v>#N/A</v>
      </c>
    </row>
    <row r="29" spans="2:15" ht="14.25">
      <c r="B29" s="38"/>
      <c r="E29" s="39"/>
      <c r="O29" s="40"/>
    </row>
    <row r="30" spans="2:19" ht="14.25">
      <c r="B30" s="38" t="s">
        <v>25</v>
      </c>
      <c r="E30" s="39" t="s">
        <v>26</v>
      </c>
      <c r="F30" s="41"/>
      <c r="G30" s="41"/>
      <c r="H30" s="41"/>
      <c r="O30" s="40" t="s">
        <v>27</v>
      </c>
      <c r="P30" s="41"/>
      <c r="Q30" s="41"/>
      <c r="R30" s="41"/>
      <c r="S30" s="41"/>
    </row>
    <row r="31" spans="2:19" ht="14.25">
      <c r="B31" s="38"/>
      <c r="F31" s="42"/>
      <c r="G31" s="42"/>
      <c r="H31" s="42"/>
      <c r="O31" s="40" t="s">
        <v>28</v>
      </c>
      <c r="P31" s="41"/>
      <c r="Q31" s="41"/>
      <c r="R31" s="41"/>
      <c r="S31" s="41"/>
    </row>
    <row r="32" spans="2:15" ht="14.25">
      <c r="B32" s="38"/>
      <c r="F32" s="42"/>
      <c r="G32" s="42"/>
      <c r="H32" s="42"/>
      <c r="O32" s="40"/>
    </row>
    <row r="33" spans="2:15" ht="14.25">
      <c r="B33" s="38"/>
      <c r="O33" s="40"/>
    </row>
    <row r="34" ht="14.25">
      <c r="B34" s="38"/>
    </row>
    <row r="35" spans="1:23" ht="14.25">
      <c r="A35" s="43"/>
      <c r="B35" s="44"/>
      <c r="C35" s="45"/>
      <c r="E35" s="46"/>
      <c r="M35" s="12" t="s">
        <v>29</v>
      </c>
      <c r="N35" s="12"/>
      <c r="O35" s="12"/>
      <c r="P35" s="47"/>
      <c r="Q35" s="15" t="s">
        <v>30</v>
      </c>
      <c r="R35" s="15"/>
      <c r="S35" s="15"/>
      <c r="T35" s="15"/>
      <c r="U35" s="48" t="s">
        <v>31</v>
      </c>
      <c r="V35" s="48"/>
      <c r="W35" s="48"/>
    </row>
    <row r="36" spans="1:25" ht="14.25">
      <c r="A36" s="16" t="s">
        <v>6</v>
      </c>
      <c r="B36" s="16"/>
      <c r="C36" s="16"/>
      <c r="D36" s="16"/>
      <c r="E36" s="16"/>
      <c r="F36" s="16"/>
      <c r="G36" s="16" t="s">
        <v>7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 t="s">
        <v>8</v>
      </c>
      <c r="T36" s="16"/>
      <c r="U36" s="16"/>
      <c r="V36" s="16"/>
      <c r="W36" s="16"/>
      <c r="X36" s="16"/>
      <c r="Y36" s="16"/>
    </row>
    <row r="37" spans="1:25" ht="12.75" customHeight="1">
      <c r="A37" s="17" t="s">
        <v>9</v>
      </c>
      <c r="B37" s="17" t="s">
        <v>10</v>
      </c>
      <c r="C37" s="18" t="s">
        <v>11</v>
      </c>
      <c r="D37" s="17" t="s">
        <v>12</v>
      </c>
      <c r="E37" s="19" t="s">
        <v>13</v>
      </c>
      <c r="F37" s="20" t="s">
        <v>14</v>
      </c>
      <c r="G37" s="21" t="s">
        <v>15</v>
      </c>
      <c r="H37" s="21"/>
      <c r="I37" s="21"/>
      <c r="J37" s="21"/>
      <c r="K37" s="21"/>
      <c r="L37" s="21"/>
      <c r="M37" s="21" t="s">
        <v>16</v>
      </c>
      <c r="N37" s="21"/>
      <c r="O37" s="21"/>
      <c r="P37" s="21"/>
      <c r="Q37" s="21"/>
      <c r="R37" s="21"/>
      <c r="S37" s="21" t="s">
        <v>17</v>
      </c>
      <c r="T37" s="21" t="s">
        <v>18</v>
      </c>
      <c r="U37" s="21" t="s">
        <v>19</v>
      </c>
      <c r="V37" s="22" t="s">
        <v>20</v>
      </c>
      <c r="W37" s="23" t="s">
        <v>21</v>
      </c>
      <c r="X37" s="24" t="s">
        <v>22</v>
      </c>
      <c r="Y37" s="24" t="s">
        <v>23</v>
      </c>
    </row>
    <row r="38" spans="1:25" ht="14.25">
      <c r="A38" s="17"/>
      <c r="B38" s="17"/>
      <c r="C38" s="18"/>
      <c r="D38" s="17"/>
      <c r="E38" s="19"/>
      <c r="F38" s="20"/>
      <c r="G38" s="21">
        <v>1</v>
      </c>
      <c r="H38" s="21"/>
      <c r="I38" s="21">
        <v>2</v>
      </c>
      <c r="J38" s="21"/>
      <c r="K38" s="21">
        <v>3</v>
      </c>
      <c r="L38" s="21"/>
      <c r="M38" s="21">
        <v>1</v>
      </c>
      <c r="N38" s="21"/>
      <c r="O38" s="21">
        <v>2</v>
      </c>
      <c r="P38" s="21"/>
      <c r="Q38" s="21">
        <v>3</v>
      </c>
      <c r="R38" s="21"/>
      <c r="S38" s="21"/>
      <c r="T38" s="21"/>
      <c r="U38" s="21"/>
      <c r="V38" s="22"/>
      <c r="W38" s="23"/>
      <c r="X38" s="24"/>
      <c r="Y38" s="24"/>
    </row>
    <row r="39" spans="1:27" ht="14.25">
      <c r="A39" s="25"/>
      <c r="B39" s="49" t="s">
        <v>32</v>
      </c>
      <c r="C39" s="27">
        <v>1981</v>
      </c>
      <c r="D39" s="24"/>
      <c r="E39" s="28"/>
      <c r="F39" s="29" t="e">
        <f>POWER(10,(Parameetrid!$B$2*(LOG10(E39/Parameetrid!$B$3))^2))</f>
        <v>#VALUE!</v>
      </c>
      <c r="G39" s="25">
        <v>150</v>
      </c>
      <c r="H39" s="30"/>
      <c r="I39" s="31"/>
      <c r="J39" s="30"/>
      <c r="K39" s="25"/>
      <c r="L39" s="30"/>
      <c r="M39" s="25">
        <v>180</v>
      </c>
      <c r="N39" s="30"/>
      <c r="O39" s="25"/>
      <c r="P39" s="30"/>
      <c r="Q39" s="25"/>
      <c r="R39" s="30"/>
      <c r="S39" s="32">
        <f aca="true" t="shared" si="5" ref="S39:S58">MAX(IF(H39="x",0,G39),IF(J39="x",0,I39),IF(L39="x",0,K39))</f>
        <v>150</v>
      </c>
      <c r="T39" s="32">
        <f aca="true" t="shared" si="6" ref="T39:T58">MAX(IF(N39="x",0,M39),IF(P39="x",0,O39),IF(R39="x",0,Q39))</f>
        <v>180</v>
      </c>
      <c r="U39" s="33">
        <f aca="true" t="shared" si="7" ref="U39:U58">S39+T39</f>
        <v>330</v>
      </c>
      <c r="V39" s="34"/>
      <c r="W39" s="35" t="e">
        <f aca="true" t="shared" si="8" ref="W39:W58">U39*F39</f>
        <v>#VALUE!</v>
      </c>
      <c r="X39" s="36">
        <f>VLOOKUP(C39,Meltzer!B$2:C$57,2,FALSE)</f>
        <v>1.162</v>
      </c>
      <c r="Y39" s="27" t="e">
        <f aca="true" t="shared" si="9" ref="Y39:Y58">W39*X39</f>
        <v>#VALUE!</v>
      </c>
      <c r="Z39" s="2">
        <f>VLOOKUP(C39,Meltzer!B$2:E$57,3,FALSE)</f>
        <v>0</v>
      </c>
      <c r="AA39" s="37" t="e">
        <f>VLOOKUP(E39-0.01,Kaalud!A$15:B$24,2,TRUE)</f>
        <v>#N/A</v>
      </c>
    </row>
    <row r="40" spans="1:27" ht="14.25">
      <c r="A40" s="25"/>
      <c r="B40" s="49"/>
      <c r="C40" s="27"/>
      <c r="D40" s="24"/>
      <c r="E40" s="28"/>
      <c r="F40" s="29" t="e">
        <f>POWER(10,(Parameetrid!$B$2*(LOG10(E40/Parameetrid!$B$3))^2))</f>
        <v>#VALUE!</v>
      </c>
      <c r="G40" s="25"/>
      <c r="H40" s="30"/>
      <c r="I40" s="31"/>
      <c r="J40" s="30"/>
      <c r="K40" s="25"/>
      <c r="L40" s="30"/>
      <c r="M40" s="25"/>
      <c r="N40" s="30"/>
      <c r="O40" s="25"/>
      <c r="P40" s="30"/>
      <c r="Q40" s="25"/>
      <c r="R40" s="30"/>
      <c r="S40" s="32">
        <f t="shared" si="5"/>
        <v>0</v>
      </c>
      <c r="T40" s="32">
        <f t="shared" si="6"/>
        <v>0</v>
      </c>
      <c r="U40" s="33">
        <f t="shared" si="7"/>
        <v>0</v>
      </c>
      <c r="V40" s="34"/>
      <c r="W40" s="35" t="e">
        <f t="shared" si="8"/>
        <v>#VALUE!</v>
      </c>
      <c r="X40" s="36" t="e">
        <f>VLOOKUP(C40,Meltzer!B$2:C$57,2,FALSE)</f>
        <v>#N/A</v>
      </c>
      <c r="Y40" s="27" t="e">
        <f t="shared" si="9"/>
        <v>#VALUE!</v>
      </c>
      <c r="Z40" s="1" t="e">
        <f>VLOOKUP(C40,Meltzer!B$2:E$57,3,FALSE)</f>
        <v>#N/A</v>
      </c>
      <c r="AA40" s="37" t="e">
        <f>VLOOKUP(E40-0.01,Kaalud!A$15:B$24,2,TRUE)</f>
        <v>#N/A</v>
      </c>
    </row>
    <row r="41" spans="1:27" ht="14.25">
      <c r="A41" s="25"/>
      <c r="B41" s="49"/>
      <c r="C41" s="27"/>
      <c r="D41" s="24"/>
      <c r="E41" s="28"/>
      <c r="F41" s="29" t="e">
        <f>POWER(10,(Parameetrid!$B$2*(LOG10(E41/Parameetrid!$B$3))^2))</f>
        <v>#VALUE!</v>
      </c>
      <c r="G41" s="25"/>
      <c r="H41" s="30"/>
      <c r="I41" s="31"/>
      <c r="J41" s="30"/>
      <c r="K41" s="25"/>
      <c r="L41" s="30"/>
      <c r="M41" s="25"/>
      <c r="N41" s="30"/>
      <c r="O41" s="25"/>
      <c r="P41" s="30"/>
      <c r="Q41" s="25"/>
      <c r="R41" s="30"/>
      <c r="S41" s="32">
        <f t="shared" si="5"/>
        <v>0</v>
      </c>
      <c r="T41" s="32">
        <f t="shared" si="6"/>
        <v>0</v>
      </c>
      <c r="U41" s="33">
        <f t="shared" si="7"/>
        <v>0</v>
      </c>
      <c r="V41" s="34"/>
      <c r="W41" s="35" t="e">
        <f t="shared" si="8"/>
        <v>#VALUE!</v>
      </c>
      <c r="X41" s="36" t="e">
        <f>VLOOKUP(C41,Meltzer!B$2:C$57,2,FALSE)</f>
        <v>#N/A</v>
      </c>
      <c r="Y41" s="27" t="e">
        <f t="shared" si="9"/>
        <v>#VALUE!</v>
      </c>
      <c r="Z41" s="1" t="e">
        <f>VLOOKUP(C41,Meltzer!B$2:E$57,3,FALSE)</f>
        <v>#N/A</v>
      </c>
      <c r="AA41" s="37" t="e">
        <f>VLOOKUP(E41-0.01,Kaalud!A$15:B$24,2,TRUE)</f>
        <v>#N/A</v>
      </c>
    </row>
    <row r="42" spans="1:27" ht="14.25">
      <c r="A42" s="25"/>
      <c r="B42" s="49"/>
      <c r="C42" s="27"/>
      <c r="D42" s="24"/>
      <c r="E42" s="28"/>
      <c r="F42" s="29" t="e">
        <f>POWER(10,(Parameetrid!$B$2*(LOG10(E42/Parameetrid!$B$3))^2))</f>
        <v>#VALUE!</v>
      </c>
      <c r="G42" s="25"/>
      <c r="H42" s="30"/>
      <c r="I42" s="31"/>
      <c r="J42" s="30"/>
      <c r="K42" s="25"/>
      <c r="L42" s="30"/>
      <c r="M42" s="25"/>
      <c r="N42" s="30"/>
      <c r="O42" s="25"/>
      <c r="P42" s="30"/>
      <c r="Q42" s="25"/>
      <c r="R42" s="30"/>
      <c r="S42" s="32">
        <f t="shared" si="5"/>
        <v>0</v>
      </c>
      <c r="T42" s="32">
        <f t="shared" si="6"/>
        <v>0</v>
      </c>
      <c r="U42" s="33">
        <f t="shared" si="7"/>
        <v>0</v>
      </c>
      <c r="V42" s="34"/>
      <c r="W42" s="35" t="e">
        <f t="shared" si="8"/>
        <v>#VALUE!</v>
      </c>
      <c r="X42" s="36" t="e">
        <f>VLOOKUP(C42,Meltzer!B$2:C$57,2,FALSE)</f>
        <v>#N/A</v>
      </c>
      <c r="Y42" s="27" t="e">
        <f t="shared" si="9"/>
        <v>#VALUE!</v>
      </c>
      <c r="Z42" s="1" t="e">
        <f>VLOOKUP(C42,Meltzer!B$2:E$57,3,FALSE)</f>
        <v>#N/A</v>
      </c>
      <c r="AA42" s="37" t="e">
        <f>VLOOKUP(E42-0.01,Kaalud!A$15:B$24,2,TRUE)</f>
        <v>#N/A</v>
      </c>
    </row>
    <row r="43" spans="1:27" ht="14.25">
      <c r="A43" s="25"/>
      <c r="B43" s="49"/>
      <c r="C43" s="27"/>
      <c r="D43" s="24"/>
      <c r="E43" s="28"/>
      <c r="F43" s="29" t="e">
        <f>POWER(10,(Parameetrid!$B$2*(LOG10(E43/Parameetrid!$B$3))^2))</f>
        <v>#VALUE!</v>
      </c>
      <c r="G43" s="25"/>
      <c r="H43" s="30"/>
      <c r="I43" s="31"/>
      <c r="J43" s="30"/>
      <c r="K43" s="25"/>
      <c r="L43" s="30"/>
      <c r="M43" s="25"/>
      <c r="N43" s="30"/>
      <c r="O43" s="25"/>
      <c r="P43" s="30"/>
      <c r="Q43" s="25"/>
      <c r="R43" s="30"/>
      <c r="S43" s="32">
        <f t="shared" si="5"/>
        <v>0</v>
      </c>
      <c r="T43" s="32">
        <f t="shared" si="6"/>
        <v>0</v>
      </c>
      <c r="U43" s="33">
        <f t="shared" si="7"/>
        <v>0</v>
      </c>
      <c r="V43" s="34"/>
      <c r="W43" s="35" t="e">
        <f t="shared" si="8"/>
        <v>#VALUE!</v>
      </c>
      <c r="X43" s="36" t="e">
        <f>VLOOKUP(C43,Meltzer!B$2:C$57,2,FALSE)</f>
        <v>#N/A</v>
      </c>
      <c r="Y43" s="27" t="e">
        <f t="shared" si="9"/>
        <v>#VALUE!</v>
      </c>
      <c r="Z43" s="1" t="e">
        <f>VLOOKUP(C43,Meltzer!B$2:E$57,3,FALSE)</f>
        <v>#N/A</v>
      </c>
      <c r="AA43" s="37" t="e">
        <f>VLOOKUP(E43-0.01,Kaalud!A$15:B$24,2,TRUE)</f>
        <v>#N/A</v>
      </c>
    </row>
    <row r="44" spans="1:27" ht="14.25">
      <c r="A44" s="25"/>
      <c r="B44" s="49"/>
      <c r="C44" s="27"/>
      <c r="D44" s="24"/>
      <c r="E44" s="28"/>
      <c r="F44" s="29" t="e">
        <f>POWER(10,(Parameetrid!$B$2*(LOG10(E44/Parameetrid!$B$3))^2))</f>
        <v>#VALUE!</v>
      </c>
      <c r="G44" s="25"/>
      <c r="H44" s="30"/>
      <c r="I44" s="31"/>
      <c r="J44" s="30"/>
      <c r="K44" s="25"/>
      <c r="L44" s="30"/>
      <c r="M44" s="25"/>
      <c r="N44" s="30"/>
      <c r="O44" s="25"/>
      <c r="P44" s="30"/>
      <c r="Q44" s="25"/>
      <c r="R44" s="30"/>
      <c r="S44" s="32">
        <f t="shared" si="5"/>
        <v>0</v>
      </c>
      <c r="T44" s="32">
        <f t="shared" si="6"/>
        <v>0</v>
      </c>
      <c r="U44" s="33">
        <f t="shared" si="7"/>
        <v>0</v>
      </c>
      <c r="V44" s="34"/>
      <c r="W44" s="35" t="e">
        <f t="shared" si="8"/>
        <v>#VALUE!</v>
      </c>
      <c r="X44" s="36" t="e">
        <f>VLOOKUP(C44,Meltzer!B$2:C$57,2,FALSE)</f>
        <v>#N/A</v>
      </c>
      <c r="Y44" s="27" t="e">
        <f t="shared" si="9"/>
        <v>#VALUE!</v>
      </c>
      <c r="Z44" s="1" t="e">
        <f>VLOOKUP(C44,Meltzer!B$2:E$57,3,FALSE)</f>
        <v>#N/A</v>
      </c>
      <c r="AA44" s="37" t="e">
        <f>VLOOKUP(E44-0.01,Kaalud!A$15:B$24,2,TRUE)</f>
        <v>#N/A</v>
      </c>
    </row>
    <row r="45" spans="1:27" ht="14.25">
      <c r="A45" s="25"/>
      <c r="B45" s="49"/>
      <c r="C45" s="27"/>
      <c r="D45" s="24"/>
      <c r="E45" s="28"/>
      <c r="F45" s="29" t="e">
        <f>POWER(10,(Parameetrid!$B$2*(LOG10(E45/Parameetrid!$B$3))^2))</f>
        <v>#VALUE!</v>
      </c>
      <c r="G45" s="25"/>
      <c r="H45" s="30"/>
      <c r="I45" s="31"/>
      <c r="J45" s="30"/>
      <c r="K45" s="25"/>
      <c r="L45" s="30"/>
      <c r="M45" s="25"/>
      <c r="N45" s="30"/>
      <c r="O45" s="25"/>
      <c r="P45" s="30"/>
      <c r="Q45" s="25"/>
      <c r="R45" s="30"/>
      <c r="S45" s="32">
        <f t="shared" si="5"/>
        <v>0</v>
      </c>
      <c r="T45" s="32">
        <f t="shared" si="6"/>
        <v>0</v>
      </c>
      <c r="U45" s="33">
        <f t="shared" si="7"/>
        <v>0</v>
      </c>
      <c r="V45" s="34"/>
      <c r="W45" s="35" t="e">
        <f t="shared" si="8"/>
        <v>#VALUE!</v>
      </c>
      <c r="X45" s="36" t="e">
        <f>VLOOKUP(C45,Meltzer!B$2:C$57,2,FALSE)</f>
        <v>#N/A</v>
      </c>
      <c r="Y45" s="27" t="e">
        <f t="shared" si="9"/>
        <v>#VALUE!</v>
      </c>
      <c r="Z45" s="1" t="e">
        <f>VLOOKUP(C45,Meltzer!B$2:E$57,3,FALSE)</f>
        <v>#N/A</v>
      </c>
      <c r="AA45" s="37" t="e">
        <f>VLOOKUP(E45-0.01,Kaalud!A$15:B$24,2,TRUE)</f>
        <v>#N/A</v>
      </c>
    </row>
    <row r="46" spans="1:27" ht="14.25">
      <c r="A46" s="25"/>
      <c r="B46" s="49"/>
      <c r="C46" s="27"/>
      <c r="D46" s="24"/>
      <c r="E46" s="28"/>
      <c r="F46" s="29" t="e">
        <f>POWER(10,(Parameetrid!$B$2*(LOG10(E46/Parameetrid!$B$3))^2))</f>
        <v>#VALUE!</v>
      </c>
      <c r="G46" s="25"/>
      <c r="H46" s="30"/>
      <c r="I46" s="31"/>
      <c r="J46" s="30"/>
      <c r="K46" s="25"/>
      <c r="L46" s="30"/>
      <c r="M46" s="25"/>
      <c r="N46" s="30"/>
      <c r="O46" s="25"/>
      <c r="P46" s="30"/>
      <c r="Q46" s="25"/>
      <c r="R46" s="30"/>
      <c r="S46" s="32">
        <f t="shared" si="5"/>
        <v>0</v>
      </c>
      <c r="T46" s="32">
        <f t="shared" si="6"/>
        <v>0</v>
      </c>
      <c r="U46" s="33">
        <f t="shared" si="7"/>
        <v>0</v>
      </c>
      <c r="V46" s="34"/>
      <c r="W46" s="35" t="e">
        <f t="shared" si="8"/>
        <v>#VALUE!</v>
      </c>
      <c r="X46" s="36" t="e">
        <f>VLOOKUP(C46,Meltzer!B$2:C$57,2,FALSE)</f>
        <v>#N/A</v>
      </c>
      <c r="Y46" s="27" t="e">
        <f t="shared" si="9"/>
        <v>#VALUE!</v>
      </c>
      <c r="Z46" s="1" t="e">
        <f>VLOOKUP(C46,Meltzer!B$2:E$57,3,FALSE)</f>
        <v>#N/A</v>
      </c>
      <c r="AA46" s="37" t="e">
        <f>VLOOKUP(E46-0.01,Kaalud!A$15:B$24,2,TRUE)</f>
        <v>#N/A</v>
      </c>
    </row>
    <row r="47" spans="1:27" ht="14.25">
      <c r="A47" s="25"/>
      <c r="B47" s="49"/>
      <c r="C47" s="27"/>
      <c r="D47" s="24"/>
      <c r="E47" s="28"/>
      <c r="F47" s="29" t="e">
        <f>POWER(10,(Parameetrid!$B$2*(LOG10(E47/Parameetrid!$B$3))^2))</f>
        <v>#VALUE!</v>
      </c>
      <c r="G47" s="25"/>
      <c r="H47" s="30"/>
      <c r="I47" s="31"/>
      <c r="J47" s="30"/>
      <c r="K47" s="25"/>
      <c r="L47" s="30"/>
      <c r="M47" s="25"/>
      <c r="N47" s="30"/>
      <c r="O47" s="25"/>
      <c r="P47" s="30"/>
      <c r="Q47" s="25"/>
      <c r="R47" s="30"/>
      <c r="S47" s="32">
        <f t="shared" si="5"/>
        <v>0</v>
      </c>
      <c r="T47" s="32">
        <f t="shared" si="6"/>
        <v>0</v>
      </c>
      <c r="U47" s="33">
        <f t="shared" si="7"/>
        <v>0</v>
      </c>
      <c r="V47" s="34"/>
      <c r="W47" s="35" t="e">
        <f t="shared" si="8"/>
        <v>#VALUE!</v>
      </c>
      <c r="X47" s="36" t="e">
        <f>VLOOKUP(C47,Meltzer!B$2:C$57,2,FALSE)</f>
        <v>#N/A</v>
      </c>
      <c r="Y47" s="27" t="e">
        <f t="shared" si="9"/>
        <v>#VALUE!</v>
      </c>
      <c r="Z47" s="1" t="e">
        <f>VLOOKUP(C47,Meltzer!B$2:E$57,3,FALSE)</f>
        <v>#N/A</v>
      </c>
      <c r="AA47" s="37" t="e">
        <f>VLOOKUP(E47-0.01,Kaalud!A$15:B$24,2,TRUE)</f>
        <v>#N/A</v>
      </c>
    </row>
    <row r="48" spans="1:27" ht="14.25">
      <c r="A48" s="25"/>
      <c r="B48" s="49"/>
      <c r="C48" s="27"/>
      <c r="D48" s="24"/>
      <c r="E48" s="28"/>
      <c r="F48" s="29" t="e">
        <f>POWER(10,(Parameetrid!$B$2*(LOG10(E48/Parameetrid!$B$3))^2))</f>
        <v>#VALUE!</v>
      </c>
      <c r="G48" s="25"/>
      <c r="H48" s="30"/>
      <c r="I48" s="31"/>
      <c r="J48" s="30"/>
      <c r="K48" s="25"/>
      <c r="L48" s="30"/>
      <c r="M48" s="25"/>
      <c r="N48" s="30"/>
      <c r="O48" s="25"/>
      <c r="P48" s="30"/>
      <c r="Q48" s="25"/>
      <c r="R48" s="30"/>
      <c r="S48" s="32">
        <f t="shared" si="5"/>
        <v>0</v>
      </c>
      <c r="T48" s="32">
        <f t="shared" si="6"/>
        <v>0</v>
      </c>
      <c r="U48" s="33">
        <f t="shared" si="7"/>
        <v>0</v>
      </c>
      <c r="V48" s="34"/>
      <c r="W48" s="35" t="e">
        <f t="shared" si="8"/>
        <v>#VALUE!</v>
      </c>
      <c r="X48" s="36" t="e">
        <f>VLOOKUP(C48,Meltzer!B$2:C$57,2,FALSE)</f>
        <v>#N/A</v>
      </c>
      <c r="Y48" s="27" t="e">
        <f t="shared" si="9"/>
        <v>#VALUE!</v>
      </c>
      <c r="Z48" s="1" t="e">
        <f>VLOOKUP(C48,Meltzer!B$2:E$57,3,FALSE)</f>
        <v>#N/A</v>
      </c>
      <c r="AA48" s="37" t="e">
        <f>VLOOKUP(E48-0.01,Kaalud!A$15:B$24,2,TRUE)</f>
        <v>#N/A</v>
      </c>
    </row>
    <row r="49" spans="1:27" ht="14.25">
      <c r="A49" s="25"/>
      <c r="B49" s="49"/>
      <c r="C49" s="27"/>
      <c r="D49" s="24"/>
      <c r="E49" s="28"/>
      <c r="F49" s="29" t="e">
        <f>POWER(10,(Parameetrid!$B$2*(LOG10(E49/Parameetrid!$B$3))^2))</f>
        <v>#VALUE!</v>
      </c>
      <c r="G49" s="25"/>
      <c r="H49" s="30"/>
      <c r="I49" s="31"/>
      <c r="J49" s="30"/>
      <c r="K49" s="25"/>
      <c r="L49" s="30"/>
      <c r="M49" s="25"/>
      <c r="N49" s="30"/>
      <c r="O49" s="25"/>
      <c r="P49" s="30"/>
      <c r="Q49" s="25"/>
      <c r="R49" s="30"/>
      <c r="S49" s="32">
        <f t="shared" si="5"/>
        <v>0</v>
      </c>
      <c r="T49" s="32">
        <f t="shared" si="6"/>
        <v>0</v>
      </c>
      <c r="U49" s="33">
        <f t="shared" si="7"/>
        <v>0</v>
      </c>
      <c r="V49" s="34"/>
      <c r="W49" s="35" t="e">
        <f t="shared" si="8"/>
        <v>#VALUE!</v>
      </c>
      <c r="X49" s="36" t="e">
        <f>VLOOKUP(C49,Meltzer!B$2:C$57,2,FALSE)</f>
        <v>#N/A</v>
      </c>
      <c r="Y49" s="27" t="e">
        <f t="shared" si="9"/>
        <v>#VALUE!</v>
      </c>
      <c r="Z49" s="1" t="e">
        <f>VLOOKUP(C49,Meltzer!B$2:E$57,3,FALSE)</f>
        <v>#N/A</v>
      </c>
      <c r="AA49" s="37" t="e">
        <f>VLOOKUP(E49-0.01,Kaalud!A$15:B$24,2,TRUE)</f>
        <v>#N/A</v>
      </c>
    </row>
    <row r="50" spans="1:27" ht="14.25">
      <c r="A50" s="25"/>
      <c r="B50" s="49"/>
      <c r="C50" s="27"/>
      <c r="D50" s="24"/>
      <c r="E50" s="28"/>
      <c r="F50" s="29" t="e">
        <f>POWER(10,(Parameetrid!$B$2*(LOG10(E50/Parameetrid!$B$3))^2))</f>
        <v>#VALUE!</v>
      </c>
      <c r="G50" s="25"/>
      <c r="H50" s="30"/>
      <c r="I50" s="31"/>
      <c r="J50" s="30"/>
      <c r="K50" s="25"/>
      <c r="L50" s="30"/>
      <c r="M50" s="25"/>
      <c r="N50" s="30"/>
      <c r="O50" s="25"/>
      <c r="P50" s="30"/>
      <c r="Q50" s="25"/>
      <c r="R50" s="30"/>
      <c r="S50" s="32">
        <f t="shared" si="5"/>
        <v>0</v>
      </c>
      <c r="T50" s="32">
        <f t="shared" si="6"/>
        <v>0</v>
      </c>
      <c r="U50" s="33">
        <f t="shared" si="7"/>
        <v>0</v>
      </c>
      <c r="V50" s="34"/>
      <c r="W50" s="35" t="e">
        <f t="shared" si="8"/>
        <v>#VALUE!</v>
      </c>
      <c r="X50" s="36" t="e">
        <f>VLOOKUP(C50,Meltzer!B$2:C$57,2,FALSE)</f>
        <v>#N/A</v>
      </c>
      <c r="Y50" s="27" t="e">
        <f t="shared" si="9"/>
        <v>#VALUE!</v>
      </c>
      <c r="Z50" s="1" t="e">
        <f>VLOOKUP(C50,Meltzer!B$2:E$57,3,FALSE)</f>
        <v>#N/A</v>
      </c>
      <c r="AA50" s="37" t="e">
        <f>VLOOKUP(E50-0.01,Kaalud!A$15:B$24,2,TRUE)</f>
        <v>#N/A</v>
      </c>
    </row>
    <row r="51" spans="1:27" ht="14.25">
      <c r="A51" s="25"/>
      <c r="B51" s="49"/>
      <c r="C51" s="27"/>
      <c r="D51" s="24"/>
      <c r="E51" s="28"/>
      <c r="F51" s="29" t="e">
        <f>POWER(10,(Parameetrid!$B$2*(LOG10(E51/Parameetrid!$B$3))^2))</f>
        <v>#VALUE!</v>
      </c>
      <c r="G51" s="25"/>
      <c r="H51" s="30"/>
      <c r="I51" s="31"/>
      <c r="J51" s="30"/>
      <c r="K51" s="25"/>
      <c r="L51" s="30"/>
      <c r="M51" s="25"/>
      <c r="N51" s="30"/>
      <c r="O51" s="25"/>
      <c r="P51" s="30"/>
      <c r="Q51" s="25"/>
      <c r="R51" s="30"/>
      <c r="S51" s="32">
        <f t="shared" si="5"/>
        <v>0</v>
      </c>
      <c r="T51" s="32">
        <f t="shared" si="6"/>
        <v>0</v>
      </c>
      <c r="U51" s="33">
        <f t="shared" si="7"/>
        <v>0</v>
      </c>
      <c r="V51" s="34"/>
      <c r="W51" s="35" t="e">
        <f t="shared" si="8"/>
        <v>#VALUE!</v>
      </c>
      <c r="X51" s="36" t="e">
        <f>VLOOKUP(C51,Meltzer!B$2:C$57,2,FALSE)</f>
        <v>#N/A</v>
      </c>
      <c r="Y51" s="27" t="e">
        <f t="shared" si="9"/>
        <v>#VALUE!</v>
      </c>
      <c r="Z51" s="1" t="e">
        <f>VLOOKUP(C51,Meltzer!B$2:E$57,3,FALSE)</f>
        <v>#N/A</v>
      </c>
      <c r="AA51" s="37" t="e">
        <f>VLOOKUP(E51-0.01,Kaalud!A$15:B$24,2,TRUE)</f>
        <v>#N/A</v>
      </c>
    </row>
    <row r="52" spans="1:27" ht="14.25">
      <c r="A52" s="25"/>
      <c r="B52" s="49"/>
      <c r="C52" s="27"/>
      <c r="D52" s="24"/>
      <c r="E52" s="28"/>
      <c r="F52" s="29" t="e">
        <f>POWER(10,(Parameetrid!$B$2*(LOG10(E52/Parameetrid!$B$3))^2))</f>
        <v>#VALUE!</v>
      </c>
      <c r="G52" s="25"/>
      <c r="H52" s="30"/>
      <c r="I52" s="31"/>
      <c r="J52" s="30"/>
      <c r="K52" s="25"/>
      <c r="L52" s="30"/>
      <c r="M52" s="25"/>
      <c r="N52" s="30"/>
      <c r="O52" s="25"/>
      <c r="P52" s="30"/>
      <c r="Q52" s="25"/>
      <c r="R52" s="30"/>
      <c r="S52" s="32">
        <f t="shared" si="5"/>
        <v>0</v>
      </c>
      <c r="T52" s="32">
        <f t="shared" si="6"/>
        <v>0</v>
      </c>
      <c r="U52" s="33">
        <f t="shared" si="7"/>
        <v>0</v>
      </c>
      <c r="V52" s="34"/>
      <c r="W52" s="35" t="e">
        <f t="shared" si="8"/>
        <v>#VALUE!</v>
      </c>
      <c r="X52" s="36" t="e">
        <f>VLOOKUP(C52,Meltzer!B$2:C$57,2,FALSE)</f>
        <v>#N/A</v>
      </c>
      <c r="Y52" s="27" t="e">
        <f t="shared" si="9"/>
        <v>#VALUE!</v>
      </c>
      <c r="Z52" s="1" t="e">
        <f>VLOOKUP(C52,Meltzer!B$2:E$57,3,FALSE)</f>
        <v>#N/A</v>
      </c>
      <c r="AA52" s="37" t="e">
        <f>VLOOKUP(E52-0.01,Kaalud!A$15:B$24,2,TRUE)</f>
        <v>#N/A</v>
      </c>
    </row>
    <row r="53" spans="1:27" ht="14.25">
      <c r="A53" s="25"/>
      <c r="B53" s="49"/>
      <c r="C53" s="27"/>
      <c r="D53" s="24"/>
      <c r="E53" s="28"/>
      <c r="F53" s="29" t="e">
        <f>POWER(10,(Parameetrid!$B$2*(LOG10(E53/Parameetrid!$B$3))^2))</f>
        <v>#VALUE!</v>
      </c>
      <c r="G53" s="25"/>
      <c r="H53" s="30"/>
      <c r="I53" s="31"/>
      <c r="J53" s="30"/>
      <c r="K53" s="25"/>
      <c r="L53" s="30"/>
      <c r="M53" s="25"/>
      <c r="N53" s="30"/>
      <c r="O53" s="25"/>
      <c r="P53" s="30"/>
      <c r="Q53" s="25"/>
      <c r="R53" s="30"/>
      <c r="S53" s="32">
        <f t="shared" si="5"/>
        <v>0</v>
      </c>
      <c r="T53" s="32">
        <f t="shared" si="6"/>
        <v>0</v>
      </c>
      <c r="U53" s="33">
        <f t="shared" si="7"/>
        <v>0</v>
      </c>
      <c r="V53" s="34"/>
      <c r="W53" s="35" t="e">
        <f t="shared" si="8"/>
        <v>#VALUE!</v>
      </c>
      <c r="X53" s="36" t="e">
        <f>VLOOKUP(C53,Meltzer!B$2:C$57,2,FALSE)</f>
        <v>#N/A</v>
      </c>
      <c r="Y53" s="27" t="e">
        <f t="shared" si="9"/>
        <v>#VALUE!</v>
      </c>
      <c r="Z53" s="1" t="e">
        <f>VLOOKUP(C53,Meltzer!B$2:E$57,3,FALSE)</f>
        <v>#N/A</v>
      </c>
      <c r="AA53" s="37" t="e">
        <f>VLOOKUP(E53-0.01,Kaalud!A$15:B$24,2,TRUE)</f>
        <v>#N/A</v>
      </c>
    </row>
    <row r="54" spans="1:27" ht="14.25">
      <c r="A54" s="25"/>
      <c r="B54" s="49"/>
      <c r="C54" s="27"/>
      <c r="D54" s="24"/>
      <c r="E54" s="28"/>
      <c r="F54" s="29" t="e">
        <f>POWER(10,(Parameetrid!$B$2*(LOG10(E54/Parameetrid!$B$3))^2))</f>
        <v>#VALUE!</v>
      </c>
      <c r="G54" s="25"/>
      <c r="H54" s="30"/>
      <c r="I54" s="31"/>
      <c r="J54" s="30"/>
      <c r="K54" s="25"/>
      <c r="L54" s="30"/>
      <c r="M54" s="25"/>
      <c r="N54" s="30"/>
      <c r="O54" s="25"/>
      <c r="P54" s="30"/>
      <c r="Q54" s="25"/>
      <c r="R54" s="30"/>
      <c r="S54" s="32">
        <f t="shared" si="5"/>
        <v>0</v>
      </c>
      <c r="T54" s="32">
        <f t="shared" si="6"/>
        <v>0</v>
      </c>
      <c r="U54" s="33">
        <f t="shared" si="7"/>
        <v>0</v>
      </c>
      <c r="V54" s="34"/>
      <c r="W54" s="35" t="e">
        <f t="shared" si="8"/>
        <v>#VALUE!</v>
      </c>
      <c r="X54" s="36" t="e">
        <f>VLOOKUP(C54,Meltzer!B$2:C$57,2,FALSE)</f>
        <v>#N/A</v>
      </c>
      <c r="Y54" s="27" t="e">
        <f t="shared" si="9"/>
        <v>#VALUE!</v>
      </c>
      <c r="Z54" s="1" t="e">
        <f>VLOOKUP(C54,Meltzer!B$2:E$57,3,FALSE)</f>
        <v>#N/A</v>
      </c>
      <c r="AA54" s="37" t="e">
        <f>VLOOKUP(E54-0.01,Kaalud!A$15:B$24,2,TRUE)</f>
        <v>#N/A</v>
      </c>
    </row>
    <row r="55" spans="1:27" ht="14.25">
      <c r="A55" s="25"/>
      <c r="B55" s="49"/>
      <c r="C55" s="27"/>
      <c r="D55" s="24"/>
      <c r="E55" s="28"/>
      <c r="F55" s="29" t="e">
        <f>POWER(10,(Parameetrid!$B$2*(LOG10(E55/Parameetrid!$B$3))^2))</f>
        <v>#VALUE!</v>
      </c>
      <c r="G55" s="25"/>
      <c r="H55" s="30"/>
      <c r="I55" s="31"/>
      <c r="J55" s="30"/>
      <c r="K55" s="25"/>
      <c r="L55" s="30"/>
      <c r="M55" s="25"/>
      <c r="N55" s="30"/>
      <c r="O55" s="25"/>
      <c r="P55" s="30"/>
      <c r="Q55" s="25"/>
      <c r="R55" s="30"/>
      <c r="S55" s="32">
        <f t="shared" si="5"/>
        <v>0</v>
      </c>
      <c r="T55" s="32">
        <f t="shared" si="6"/>
        <v>0</v>
      </c>
      <c r="U55" s="33">
        <f t="shared" si="7"/>
        <v>0</v>
      </c>
      <c r="V55" s="34"/>
      <c r="W55" s="35" t="e">
        <f t="shared" si="8"/>
        <v>#VALUE!</v>
      </c>
      <c r="X55" s="36" t="e">
        <f>VLOOKUP(C55,Meltzer!B$2:C$57,2,FALSE)</f>
        <v>#N/A</v>
      </c>
      <c r="Y55" s="27" t="e">
        <f t="shared" si="9"/>
        <v>#VALUE!</v>
      </c>
      <c r="Z55" s="1" t="e">
        <f>VLOOKUP(C55,Meltzer!B$2:E$57,3,FALSE)</f>
        <v>#N/A</v>
      </c>
      <c r="AA55" s="37" t="e">
        <f>VLOOKUP(E55-0.01,Kaalud!A$15:B$24,2,TRUE)</f>
        <v>#N/A</v>
      </c>
    </row>
    <row r="56" spans="1:27" ht="14.25">
      <c r="A56" s="25"/>
      <c r="B56" s="49"/>
      <c r="C56" s="27"/>
      <c r="D56" s="24"/>
      <c r="E56" s="28"/>
      <c r="F56" s="29" t="e">
        <f>POWER(10,(Parameetrid!$B$2*(LOG10(E56/Parameetrid!$B$3))^2))</f>
        <v>#VALUE!</v>
      </c>
      <c r="G56" s="25"/>
      <c r="H56" s="30"/>
      <c r="I56" s="31"/>
      <c r="J56" s="30"/>
      <c r="K56" s="25"/>
      <c r="L56" s="30"/>
      <c r="M56" s="25"/>
      <c r="N56" s="30"/>
      <c r="O56" s="25"/>
      <c r="P56" s="30"/>
      <c r="Q56" s="25"/>
      <c r="R56" s="30"/>
      <c r="S56" s="32">
        <f t="shared" si="5"/>
        <v>0</v>
      </c>
      <c r="T56" s="32">
        <f t="shared" si="6"/>
        <v>0</v>
      </c>
      <c r="U56" s="33">
        <f t="shared" si="7"/>
        <v>0</v>
      </c>
      <c r="V56" s="34"/>
      <c r="W56" s="35" t="e">
        <f t="shared" si="8"/>
        <v>#VALUE!</v>
      </c>
      <c r="X56" s="36" t="e">
        <f>VLOOKUP(C56,Meltzer!B$2:C$57,2,FALSE)</f>
        <v>#N/A</v>
      </c>
      <c r="Y56" s="27" t="e">
        <f t="shared" si="9"/>
        <v>#VALUE!</v>
      </c>
      <c r="Z56" s="1" t="e">
        <f>VLOOKUP(C56,Meltzer!B$2:E$57,3,FALSE)</f>
        <v>#N/A</v>
      </c>
      <c r="AA56" s="37" t="e">
        <f>VLOOKUP(E56-0.01,Kaalud!A$15:B$24,2,TRUE)</f>
        <v>#N/A</v>
      </c>
    </row>
    <row r="57" spans="1:27" ht="14.25">
      <c r="A57" s="25"/>
      <c r="B57" s="49"/>
      <c r="C57" s="27"/>
      <c r="D57" s="24"/>
      <c r="E57" s="28"/>
      <c r="F57" s="29" t="e">
        <f>POWER(10,(Parameetrid!$B$2*(LOG10(E57/Parameetrid!$B$3))^2))</f>
        <v>#VALUE!</v>
      </c>
      <c r="G57" s="25"/>
      <c r="H57" s="30"/>
      <c r="I57" s="31"/>
      <c r="J57" s="30"/>
      <c r="K57" s="25"/>
      <c r="L57" s="30"/>
      <c r="M57" s="25"/>
      <c r="N57" s="30"/>
      <c r="O57" s="25"/>
      <c r="P57" s="30"/>
      <c r="Q57" s="25"/>
      <c r="R57" s="30"/>
      <c r="S57" s="32">
        <f t="shared" si="5"/>
        <v>0</v>
      </c>
      <c r="T57" s="32">
        <f t="shared" si="6"/>
        <v>0</v>
      </c>
      <c r="U57" s="33">
        <f t="shared" si="7"/>
        <v>0</v>
      </c>
      <c r="V57" s="34"/>
      <c r="W57" s="35" t="e">
        <f t="shared" si="8"/>
        <v>#VALUE!</v>
      </c>
      <c r="X57" s="36" t="e">
        <f>VLOOKUP(C57,Meltzer!B$2:C$57,2,FALSE)</f>
        <v>#N/A</v>
      </c>
      <c r="Y57" s="27" t="e">
        <f t="shared" si="9"/>
        <v>#VALUE!</v>
      </c>
      <c r="Z57" s="1" t="e">
        <f>VLOOKUP(C57,Meltzer!B$2:E$57,3,FALSE)</f>
        <v>#N/A</v>
      </c>
      <c r="AA57" s="37" t="e">
        <f>VLOOKUP(E57-0.01,Kaalud!A$15:B$24,2,TRUE)</f>
        <v>#N/A</v>
      </c>
    </row>
    <row r="58" spans="1:27" ht="14.25">
      <c r="A58" s="25"/>
      <c r="B58" s="49"/>
      <c r="C58" s="27"/>
      <c r="D58" s="24"/>
      <c r="E58" s="28"/>
      <c r="F58" s="29" t="e">
        <f>POWER(10,(Parameetrid!$B$2*(LOG10(E58/Parameetrid!$B$3))^2))</f>
        <v>#VALUE!</v>
      </c>
      <c r="G58" s="25"/>
      <c r="H58" s="30"/>
      <c r="I58" s="31"/>
      <c r="J58" s="30"/>
      <c r="K58" s="25"/>
      <c r="L58" s="30"/>
      <c r="M58" s="25"/>
      <c r="N58" s="30"/>
      <c r="O58" s="25"/>
      <c r="P58" s="30"/>
      <c r="Q58" s="25"/>
      <c r="R58" s="30"/>
      <c r="S58" s="32">
        <f t="shared" si="5"/>
        <v>0</v>
      </c>
      <c r="T58" s="32">
        <f t="shared" si="6"/>
        <v>0</v>
      </c>
      <c r="U58" s="33">
        <f t="shared" si="7"/>
        <v>0</v>
      </c>
      <c r="V58" s="34"/>
      <c r="W58" s="35" t="e">
        <f t="shared" si="8"/>
        <v>#VALUE!</v>
      </c>
      <c r="X58" s="36" t="e">
        <f>VLOOKUP(C58,Meltzer!B$2:C$57,2,FALSE)</f>
        <v>#N/A</v>
      </c>
      <c r="Y58" s="27" t="e">
        <f t="shared" si="9"/>
        <v>#VALUE!</v>
      </c>
      <c r="Z58" s="1" t="e">
        <f>VLOOKUP(C58,Meltzer!B$2:E$57,3,FALSE)</f>
        <v>#N/A</v>
      </c>
      <c r="AA58" s="37" t="e">
        <f>VLOOKUP(E58-0.01,Kaalud!A$15:B$24,2,TRUE)</f>
        <v>#N/A</v>
      </c>
    </row>
    <row r="59" spans="13:21" ht="14.25">
      <c r="M59" s="5"/>
      <c r="N59" s="5"/>
      <c r="Q59" s="50"/>
      <c r="R59" s="50"/>
      <c r="U59" s="50"/>
    </row>
    <row r="60" spans="2:21" ht="14.25">
      <c r="B60" s="38" t="s">
        <v>25</v>
      </c>
      <c r="F60" s="39" t="s">
        <v>26</v>
      </c>
      <c r="G60" s="41"/>
      <c r="H60" s="41"/>
      <c r="I60" s="41"/>
      <c r="J60" s="41"/>
      <c r="M60" s="5"/>
      <c r="N60" s="5"/>
      <c r="O60" s="38" t="s">
        <v>27</v>
      </c>
      <c r="P60" s="41"/>
      <c r="Q60" s="41"/>
      <c r="R60" s="41"/>
      <c r="S60" s="41"/>
      <c r="U60" s="50"/>
    </row>
    <row r="61" spans="2:21" ht="14.25">
      <c r="B61" s="38"/>
      <c r="F61" s="39"/>
      <c r="G61" s="41"/>
      <c r="H61" s="41"/>
      <c r="I61" s="41"/>
      <c r="J61" s="41"/>
      <c r="M61" s="5"/>
      <c r="N61" s="5"/>
      <c r="O61" s="40" t="s">
        <v>28</v>
      </c>
      <c r="P61" s="51"/>
      <c r="Q61" s="51"/>
      <c r="R61" s="51"/>
      <c r="S61" s="51"/>
      <c r="U61" s="50"/>
    </row>
    <row r="62" spans="2:21" ht="14.25">
      <c r="B62" s="38"/>
      <c r="F62" s="39"/>
      <c r="G62" s="41"/>
      <c r="H62" s="41"/>
      <c r="I62" s="41"/>
      <c r="J62" s="41"/>
      <c r="M62" s="5"/>
      <c r="N62" s="5"/>
      <c r="O62" s="38"/>
      <c r="Q62" s="50"/>
      <c r="R62" s="50"/>
      <c r="U62" s="50"/>
    </row>
    <row r="63" spans="2:21" ht="14.25">
      <c r="B63" s="38"/>
      <c r="F63" s="39"/>
      <c r="G63" s="41"/>
      <c r="H63" s="41"/>
      <c r="I63" s="41"/>
      <c r="J63" s="41"/>
      <c r="M63" s="5"/>
      <c r="N63" s="5"/>
      <c r="O63" s="38"/>
      <c r="Q63" s="50"/>
      <c r="R63" s="50"/>
      <c r="U63" s="50"/>
    </row>
    <row r="64" spans="13:23" ht="14.25">
      <c r="M64" s="12" t="s">
        <v>33</v>
      </c>
      <c r="N64" s="12"/>
      <c r="O64" s="12"/>
      <c r="P64" s="47"/>
      <c r="Q64" s="15" t="s">
        <v>34</v>
      </c>
      <c r="R64" s="15"/>
      <c r="S64" s="15"/>
      <c r="T64" s="15"/>
      <c r="U64" s="15" t="s">
        <v>35</v>
      </c>
      <c r="V64" s="15"/>
      <c r="W64" s="15"/>
    </row>
    <row r="65" spans="1:25" ht="14.25">
      <c r="A65" s="16" t="s">
        <v>6</v>
      </c>
      <c r="B65" s="16"/>
      <c r="C65" s="16"/>
      <c r="D65" s="16"/>
      <c r="E65" s="16"/>
      <c r="F65" s="16"/>
      <c r="G65" s="16" t="s">
        <v>7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 t="s">
        <v>8</v>
      </c>
      <c r="T65" s="16"/>
      <c r="U65" s="16"/>
      <c r="V65" s="16"/>
      <c r="W65" s="16"/>
      <c r="X65" s="16"/>
      <c r="Y65" s="16"/>
    </row>
    <row r="66" spans="1:25" ht="12.75" customHeight="1">
      <c r="A66" s="17" t="s">
        <v>9</v>
      </c>
      <c r="B66" s="17" t="s">
        <v>10</v>
      </c>
      <c r="C66" s="18" t="s">
        <v>11</v>
      </c>
      <c r="D66" s="17" t="s">
        <v>12</v>
      </c>
      <c r="E66" s="19" t="s">
        <v>13</v>
      </c>
      <c r="F66" s="20" t="s">
        <v>14</v>
      </c>
      <c r="G66" s="21" t="s">
        <v>15</v>
      </c>
      <c r="H66" s="21"/>
      <c r="I66" s="21"/>
      <c r="J66" s="21"/>
      <c r="K66" s="21"/>
      <c r="L66" s="21"/>
      <c r="M66" s="21" t="s">
        <v>16</v>
      </c>
      <c r="N66" s="21"/>
      <c r="O66" s="21"/>
      <c r="P66" s="21"/>
      <c r="Q66" s="21"/>
      <c r="R66" s="21"/>
      <c r="S66" s="21" t="s">
        <v>17</v>
      </c>
      <c r="T66" s="21" t="s">
        <v>18</v>
      </c>
      <c r="U66" s="21" t="s">
        <v>19</v>
      </c>
      <c r="V66" s="22" t="s">
        <v>20</v>
      </c>
      <c r="W66" s="23" t="s">
        <v>21</v>
      </c>
      <c r="X66" s="24" t="s">
        <v>22</v>
      </c>
      <c r="Y66" s="24" t="s">
        <v>23</v>
      </c>
    </row>
    <row r="67" spans="1:25" ht="14.25">
      <c r="A67" s="17"/>
      <c r="B67" s="17"/>
      <c r="C67" s="18"/>
      <c r="D67" s="17"/>
      <c r="E67" s="19"/>
      <c r="F67" s="20"/>
      <c r="G67" s="21">
        <v>1</v>
      </c>
      <c r="H67" s="21"/>
      <c r="I67" s="21">
        <v>2</v>
      </c>
      <c r="J67" s="21"/>
      <c r="K67" s="21">
        <v>3</v>
      </c>
      <c r="L67" s="21"/>
      <c r="M67" s="21">
        <v>1</v>
      </c>
      <c r="N67" s="21"/>
      <c r="O67" s="21">
        <v>2</v>
      </c>
      <c r="P67" s="21"/>
      <c r="Q67" s="21">
        <v>3</v>
      </c>
      <c r="R67" s="21"/>
      <c r="S67" s="21"/>
      <c r="T67" s="21"/>
      <c r="U67" s="21"/>
      <c r="V67" s="22"/>
      <c r="W67" s="23"/>
      <c r="X67" s="24"/>
      <c r="Y67" s="24"/>
    </row>
    <row r="68" spans="1:27" ht="14.25">
      <c r="A68" s="25"/>
      <c r="B68" s="49"/>
      <c r="C68" s="27"/>
      <c r="D68" s="24"/>
      <c r="E68" s="28"/>
      <c r="F68" s="29" t="e">
        <f>POWER(10,(Parameetrid!$B$2*(LOG10(E68/Parameetrid!$B$3))^2))</f>
        <v>#VALUE!</v>
      </c>
      <c r="G68" s="25">
        <v>40</v>
      </c>
      <c r="H68" s="30"/>
      <c r="I68" s="31"/>
      <c r="J68" s="30"/>
      <c r="K68" s="25"/>
      <c r="L68" s="30"/>
      <c r="M68" s="25">
        <v>50</v>
      </c>
      <c r="N68" s="30"/>
      <c r="O68" s="25"/>
      <c r="P68" s="30"/>
      <c r="Q68" s="25"/>
      <c r="R68" s="30"/>
      <c r="S68" s="32">
        <f aca="true" t="shared" si="10" ref="S68:S86">MAX(IF(H68="x",0,G68),IF(J68="x",0,I68),IF(L68="x",0,K68))</f>
        <v>40</v>
      </c>
      <c r="T68" s="32">
        <f aca="true" t="shared" si="11" ref="T68:T86">MAX(IF(N68="x",0,M68),IF(P68="x",0,O68),IF(R68="x",0,Q68))</f>
        <v>50</v>
      </c>
      <c r="U68" s="33">
        <f aca="true" t="shared" si="12" ref="U68:U86">S68+T68</f>
        <v>90</v>
      </c>
      <c r="V68" s="34"/>
      <c r="W68" s="35" t="e">
        <f aca="true" t="shared" si="13" ref="W68:W86">U68*F68</f>
        <v>#VALUE!</v>
      </c>
      <c r="X68" s="36" t="e">
        <f>VLOOKUP(C68,Meltzer!B$2:C$57,2,FALSE)</f>
        <v>#N/A</v>
      </c>
      <c r="Y68" s="27" t="e">
        <f aca="true" t="shared" si="14" ref="Y68:Y86">W68*X68</f>
        <v>#VALUE!</v>
      </c>
      <c r="Z68" s="1" t="e">
        <f>VLOOKUP(C68,Meltzer!B$2:E$57,3,FALSE)</f>
        <v>#N/A</v>
      </c>
      <c r="AA68" s="37" t="e">
        <f>VLOOKUP(E68-0.01,Kaalud!A$15:B$24,2,TRUE)</f>
        <v>#N/A</v>
      </c>
    </row>
    <row r="69" spans="1:27" ht="14.25">
      <c r="A69" s="25"/>
      <c r="B69" s="49"/>
      <c r="C69" s="27"/>
      <c r="D69" s="24"/>
      <c r="E69" s="28"/>
      <c r="F69" s="29" t="e">
        <f>POWER(10,(Parameetrid!$B$2*(LOG10(E69/Parameetrid!$B$3))^2))</f>
        <v>#VALUE!</v>
      </c>
      <c r="G69" s="25"/>
      <c r="H69" s="30"/>
      <c r="I69" s="31"/>
      <c r="J69" s="30"/>
      <c r="K69" s="25"/>
      <c r="L69" s="30"/>
      <c r="M69" s="25"/>
      <c r="N69" s="30"/>
      <c r="O69" s="25"/>
      <c r="P69" s="30"/>
      <c r="Q69" s="25"/>
      <c r="R69" s="30"/>
      <c r="S69" s="32">
        <f t="shared" si="10"/>
        <v>0</v>
      </c>
      <c r="T69" s="32">
        <f t="shared" si="11"/>
        <v>0</v>
      </c>
      <c r="U69" s="33">
        <f t="shared" si="12"/>
        <v>0</v>
      </c>
      <c r="V69" s="34"/>
      <c r="W69" s="35" t="e">
        <f t="shared" si="13"/>
        <v>#VALUE!</v>
      </c>
      <c r="X69" s="36" t="e">
        <f>VLOOKUP(C69,Meltzer!B$2:C$57,2,FALSE)</f>
        <v>#N/A</v>
      </c>
      <c r="Y69" s="27" t="e">
        <f t="shared" si="14"/>
        <v>#VALUE!</v>
      </c>
      <c r="Z69" s="1" t="e">
        <f>VLOOKUP(C69,Meltzer!B$2:E$57,3,FALSE)</f>
        <v>#N/A</v>
      </c>
      <c r="AA69" s="37" t="e">
        <f>VLOOKUP(E69-0.01,Kaalud!A$15:B$24,2,TRUE)</f>
        <v>#N/A</v>
      </c>
    </row>
    <row r="70" spans="1:27" ht="14.25">
      <c r="A70" s="25"/>
      <c r="B70" s="49"/>
      <c r="C70" s="27"/>
      <c r="D70" s="24"/>
      <c r="E70" s="28"/>
      <c r="F70" s="29" t="e">
        <f>POWER(10,(Parameetrid!$B$2*(LOG10(E70/Parameetrid!$B$3))^2))</f>
        <v>#VALUE!</v>
      </c>
      <c r="G70" s="25"/>
      <c r="H70" s="30"/>
      <c r="I70" s="31"/>
      <c r="J70" s="30"/>
      <c r="K70" s="25"/>
      <c r="L70" s="30"/>
      <c r="M70" s="25"/>
      <c r="N70" s="30"/>
      <c r="O70" s="25"/>
      <c r="P70" s="30"/>
      <c r="Q70" s="25"/>
      <c r="R70" s="30"/>
      <c r="S70" s="32">
        <f t="shared" si="10"/>
        <v>0</v>
      </c>
      <c r="T70" s="32">
        <f t="shared" si="11"/>
        <v>0</v>
      </c>
      <c r="U70" s="33">
        <f t="shared" si="12"/>
        <v>0</v>
      </c>
      <c r="V70" s="34"/>
      <c r="W70" s="35" t="e">
        <f t="shared" si="13"/>
        <v>#VALUE!</v>
      </c>
      <c r="X70" s="36" t="e">
        <f>VLOOKUP(C70,Meltzer!B$2:C$57,2,FALSE)</f>
        <v>#N/A</v>
      </c>
      <c r="Y70" s="27" t="e">
        <f t="shared" si="14"/>
        <v>#VALUE!</v>
      </c>
      <c r="Z70" s="1" t="e">
        <f>VLOOKUP(C70,Meltzer!B$2:E$57,3,FALSE)</f>
        <v>#N/A</v>
      </c>
      <c r="AA70" s="37" t="e">
        <f>VLOOKUP(E70-0.01,Kaalud!A$15:B$24,2,TRUE)</f>
        <v>#N/A</v>
      </c>
    </row>
    <row r="71" spans="1:27" ht="14.25">
      <c r="A71" s="25"/>
      <c r="B71" s="49"/>
      <c r="C71" s="27"/>
      <c r="D71" s="24"/>
      <c r="E71" s="28"/>
      <c r="F71" s="29" t="e">
        <f>POWER(10,(Parameetrid!$B$2*(LOG10(E71/Parameetrid!$B$3))^2))</f>
        <v>#VALUE!</v>
      </c>
      <c r="G71" s="25"/>
      <c r="H71" s="30"/>
      <c r="I71" s="31"/>
      <c r="J71" s="30"/>
      <c r="K71" s="25"/>
      <c r="L71" s="30"/>
      <c r="M71" s="25"/>
      <c r="N71" s="30"/>
      <c r="O71" s="25"/>
      <c r="P71" s="30"/>
      <c r="Q71" s="25"/>
      <c r="R71" s="30"/>
      <c r="S71" s="32">
        <f t="shared" si="10"/>
        <v>0</v>
      </c>
      <c r="T71" s="32">
        <f t="shared" si="11"/>
        <v>0</v>
      </c>
      <c r="U71" s="33">
        <f t="shared" si="12"/>
        <v>0</v>
      </c>
      <c r="V71" s="34"/>
      <c r="W71" s="35" t="e">
        <f t="shared" si="13"/>
        <v>#VALUE!</v>
      </c>
      <c r="X71" s="36" t="e">
        <f>VLOOKUP(C71,Meltzer!B$2:C$57,2,FALSE)</f>
        <v>#N/A</v>
      </c>
      <c r="Y71" s="27" t="e">
        <f t="shared" si="14"/>
        <v>#VALUE!</v>
      </c>
      <c r="Z71" s="1" t="e">
        <f>VLOOKUP(C71,Meltzer!B$2:E$57,3,FALSE)</f>
        <v>#N/A</v>
      </c>
      <c r="AA71" s="37" t="e">
        <f>VLOOKUP(E71-0.01,Kaalud!A$15:B$24,2,TRUE)</f>
        <v>#N/A</v>
      </c>
    </row>
    <row r="72" spans="1:27" ht="14.25">
      <c r="A72" s="25"/>
      <c r="B72" s="49"/>
      <c r="C72" s="27"/>
      <c r="D72" s="24"/>
      <c r="E72" s="28"/>
      <c r="F72" s="29" t="e">
        <f>POWER(10,(Parameetrid!$B$2*(LOG10(E72/Parameetrid!$B$3))^2))</f>
        <v>#VALUE!</v>
      </c>
      <c r="G72" s="25"/>
      <c r="H72" s="30"/>
      <c r="I72" s="31"/>
      <c r="J72" s="30"/>
      <c r="K72" s="25"/>
      <c r="L72" s="30"/>
      <c r="M72" s="25"/>
      <c r="N72" s="30"/>
      <c r="O72" s="25"/>
      <c r="P72" s="30"/>
      <c r="Q72" s="25"/>
      <c r="R72" s="30"/>
      <c r="S72" s="32">
        <f t="shared" si="10"/>
        <v>0</v>
      </c>
      <c r="T72" s="32">
        <f t="shared" si="11"/>
        <v>0</v>
      </c>
      <c r="U72" s="33">
        <f t="shared" si="12"/>
        <v>0</v>
      </c>
      <c r="V72" s="34"/>
      <c r="W72" s="35" t="e">
        <f t="shared" si="13"/>
        <v>#VALUE!</v>
      </c>
      <c r="X72" s="36" t="e">
        <f>VLOOKUP(C72,Meltzer!B$2:C$57,2,FALSE)</f>
        <v>#N/A</v>
      </c>
      <c r="Y72" s="27" t="e">
        <f t="shared" si="14"/>
        <v>#VALUE!</v>
      </c>
      <c r="Z72" s="1" t="e">
        <f>VLOOKUP(C72,Meltzer!B$2:E$57,3,FALSE)</f>
        <v>#N/A</v>
      </c>
      <c r="AA72" s="37" t="e">
        <f>VLOOKUP(E72-0.01,Kaalud!A$15:B$24,2,TRUE)</f>
        <v>#N/A</v>
      </c>
    </row>
    <row r="73" spans="1:27" ht="14.25">
      <c r="A73" s="25"/>
      <c r="B73" s="49"/>
      <c r="C73" s="27"/>
      <c r="D73" s="24"/>
      <c r="E73" s="28"/>
      <c r="F73" s="29" t="e">
        <f>POWER(10,(Parameetrid!$B$2*(LOG10(E73/Parameetrid!$B$3))^2))</f>
        <v>#VALUE!</v>
      </c>
      <c r="G73" s="25"/>
      <c r="H73" s="30"/>
      <c r="I73" s="31"/>
      <c r="J73" s="30"/>
      <c r="K73" s="25"/>
      <c r="L73" s="30"/>
      <c r="M73" s="25"/>
      <c r="N73" s="30"/>
      <c r="O73" s="25"/>
      <c r="P73" s="30"/>
      <c r="Q73" s="25"/>
      <c r="R73" s="30"/>
      <c r="S73" s="32">
        <f t="shared" si="10"/>
        <v>0</v>
      </c>
      <c r="T73" s="32">
        <f t="shared" si="11"/>
        <v>0</v>
      </c>
      <c r="U73" s="33">
        <f t="shared" si="12"/>
        <v>0</v>
      </c>
      <c r="V73" s="34"/>
      <c r="W73" s="35" t="e">
        <f t="shared" si="13"/>
        <v>#VALUE!</v>
      </c>
      <c r="X73" s="36" t="e">
        <f>VLOOKUP(C73,Meltzer!B$2:C$57,2,FALSE)</f>
        <v>#N/A</v>
      </c>
      <c r="Y73" s="27" t="e">
        <f t="shared" si="14"/>
        <v>#VALUE!</v>
      </c>
      <c r="Z73" s="1" t="e">
        <f>VLOOKUP(C73,Meltzer!B$2:E$57,3,FALSE)</f>
        <v>#N/A</v>
      </c>
      <c r="AA73" s="37" t="e">
        <f>VLOOKUP(E73-0.01,Kaalud!A$15:B$24,2,TRUE)</f>
        <v>#N/A</v>
      </c>
    </row>
    <row r="74" spans="1:27" ht="14.25">
      <c r="A74" s="25"/>
      <c r="B74" s="49"/>
      <c r="C74" s="27"/>
      <c r="D74" s="24"/>
      <c r="E74" s="28"/>
      <c r="F74" s="29" t="e">
        <f>POWER(10,(Parameetrid!$B$2*(LOG10(E74/Parameetrid!$B$3))^2))</f>
        <v>#VALUE!</v>
      </c>
      <c r="G74" s="25"/>
      <c r="H74" s="30"/>
      <c r="I74" s="31"/>
      <c r="J74" s="30"/>
      <c r="K74" s="25"/>
      <c r="L74" s="30"/>
      <c r="M74" s="25"/>
      <c r="N74" s="30"/>
      <c r="O74" s="25"/>
      <c r="P74" s="30"/>
      <c r="Q74" s="25"/>
      <c r="R74" s="30"/>
      <c r="S74" s="32">
        <f t="shared" si="10"/>
        <v>0</v>
      </c>
      <c r="T74" s="32">
        <f t="shared" si="11"/>
        <v>0</v>
      </c>
      <c r="U74" s="33">
        <f t="shared" si="12"/>
        <v>0</v>
      </c>
      <c r="V74" s="34"/>
      <c r="W74" s="35" t="e">
        <f t="shared" si="13"/>
        <v>#VALUE!</v>
      </c>
      <c r="X74" s="36" t="e">
        <f>VLOOKUP(C74,Meltzer!B$2:C$57,2,FALSE)</f>
        <v>#N/A</v>
      </c>
      <c r="Y74" s="27" t="e">
        <f t="shared" si="14"/>
        <v>#VALUE!</v>
      </c>
      <c r="Z74" s="1" t="e">
        <f>VLOOKUP(C74,Meltzer!B$2:E$57,3,FALSE)</f>
        <v>#N/A</v>
      </c>
      <c r="AA74" s="37" t="e">
        <f>VLOOKUP(E74-0.01,Kaalud!A$15:B$24,2,TRUE)</f>
        <v>#N/A</v>
      </c>
    </row>
    <row r="75" spans="1:27" ht="14.25">
      <c r="A75" s="25"/>
      <c r="B75" s="49"/>
      <c r="C75" s="27"/>
      <c r="D75" s="24"/>
      <c r="E75" s="28"/>
      <c r="F75" s="29" t="e">
        <f>POWER(10,(Parameetrid!$B$2*(LOG10(E75/Parameetrid!$B$3))^2))</f>
        <v>#VALUE!</v>
      </c>
      <c r="G75" s="25"/>
      <c r="H75" s="30"/>
      <c r="I75" s="31"/>
      <c r="J75" s="30"/>
      <c r="K75" s="25"/>
      <c r="L75" s="30"/>
      <c r="M75" s="25"/>
      <c r="N75" s="30"/>
      <c r="O75" s="25"/>
      <c r="P75" s="30"/>
      <c r="Q75" s="25"/>
      <c r="R75" s="30"/>
      <c r="S75" s="32">
        <f t="shared" si="10"/>
        <v>0</v>
      </c>
      <c r="T75" s="32">
        <f t="shared" si="11"/>
        <v>0</v>
      </c>
      <c r="U75" s="33">
        <f t="shared" si="12"/>
        <v>0</v>
      </c>
      <c r="V75" s="34"/>
      <c r="W75" s="35" t="e">
        <f t="shared" si="13"/>
        <v>#VALUE!</v>
      </c>
      <c r="X75" s="36" t="e">
        <f>VLOOKUP(C75,Meltzer!B$2:C$57,2,FALSE)</f>
        <v>#N/A</v>
      </c>
      <c r="Y75" s="27" t="e">
        <f t="shared" si="14"/>
        <v>#VALUE!</v>
      </c>
      <c r="Z75" s="1" t="e">
        <f>VLOOKUP(C75,Meltzer!B$2:E$57,3,FALSE)</f>
        <v>#N/A</v>
      </c>
      <c r="AA75" s="37" t="e">
        <f>VLOOKUP(E75-0.01,Kaalud!A$15:B$24,2,TRUE)</f>
        <v>#N/A</v>
      </c>
    </row>
    <row r="76" spans="1:27" ht="14.25">
      <c r="A76" s="25"/>
      <c r="B76" s="49"/>
      <c r="C76" s="27"/>
      <c r="D76" s="24"/>
      <c r="E76" s="28"/>
      <c r="F76" s="29" t="e">
        <f>POWER(10,(Parameetrid!$B$2*(LOG10(E76/Parameetrid!$B$3))^2))</f>
        <v>#VALUE!</v>
      </c>
      <c r="G76" s="25"/>
      <c r="H76" s="30"/>
      <c r="I76" s="31"/>
      <c r="J76" s="30"/>
      <c r="K76" s="25"/>
      <c r="L76" s="30"/>
      <c r="M76" s="25"/>
      <c r="N76" s="30"/>
      <c r="O76" s="25"/>
      <c r="P76" s="30"/>
      <c r="Q76" s="25"/>
      <c r="R76" s="30"/>
      <c r="S76" s="32">
        <f t="shared" si="10"/>
        <v>0</v>
      </c>
      <c r="T76" s="32">
        <f t="shared" si="11"/>
        <v>0</v>
      </c>
      <c r="U76" s="33">
        <f t="shared" si="12"/>
        <v>0</v>
      </c>
      <c r="V76" s="34"/>
      <c r="W76" s="35" t="e">
        <f t="shared" si="13"/>
        <v>#VALUE!</v>
      </c>
      <c r="X76" s="36" t="e">
        <f>VLOOKUP(C76,Meltzer!B$2:C$57,2,FALSE)</f>
        <v>#N/A</v>
      </c>
      <c r="Y76" s="27" t="e">
        <f t="shared" si="14"/>
        <v>#VALUE!</v>
      </c>
      <c r="Z76" s="1" t="e">
        <f>VLOOKUP(C76,Meltzer!B$2:E$57,3,FALSE)</f>
        <v>#N/A</v>
      </c>
      <c r="AA76" s="37" t="e">
        <f>VLOOKUP(E76-0.01,Kaalud!A$15:B$24,2,TRUE)</f>
        <v>#N/A</v>
      </c>
    </row>
    <row r="77" spans="1:27" ht="14.25">
      <c r="A77" s="25"/>
      <c r="B77" s="49"/>
      <c r="C77" s="27"/>
      <c r="D77" s="24"/>
      <c r="E77" s="28"/>
      <c r="F77" s="29" t="e">
        <f>POWER(10,(Parameetrid!$B$2*(LOG10(E77/Parameetrid!$B$3))^2))</f>
        <v>#VALUE!</v>
      </c>
      <c r="G77" s="25"/>
      <c r="H77" s="30"/>
      <c r="I77" s="31"/>
      <c r="J77" s="30"/>
      <c r="K77" s="25"/>
      <c r="L77" s="30"/>
      <c r="M77" s="25"/>
      <c r="N77" s="30"/>
      <c r="O77" s="25"/>
      <c r="P77" s="30"/>
      <c r="Q77" s="25"/>
      <c r="R77" s="30"/>
      <c r="S77" s="32">
        <f t="shared" si="10"/>
        <v>0</v>
      </c>
      <c r="T77" s="32">
        <f t="shared" si="11"/>
        <v>0</v>
      </c>
      <c r="U77" s="33">
        <f t="shared" si="12"/>
        <v>0</v>
      </c>
      <c r="V77" s="34"/>
      <c r="W77" s="35" t="e">
        <f t="shared" si="13"/>
        <v>#VALUE!</v>
      </c>
      <c r="X77" s="36" t="e">
        <f>VLOOKUP(C77,Meltzer!B$2:C$57,2,FALSE)</f>
        <v>#N/A</v>
      </c>
      <c r="Y77" s="27" t="e">
        <f t="shared" si="14"/>
        <v>#VALUE!</v>
      </c>
      <c r="Z77" s="1" t="e">
        <f>VLOOKUP(C77,Meltzer!B$2:E$57,3,FALSE)</f>
        <v>#N/A</v>
      </c>
      <c r="AA77" s="37" t="e">
        <f>VLOOKUP(E77-0.01,Kaalud!A$15:B$24,2,TRUE)</f>
        <v>#N/A</v>
      </c>
    </row>
    <row r="78" spans="1:27" ht="14.25">
      <c r="A78" s="25"/>
      <c r="B78" s="49"/>
      <c r="C78" s="27"/>
      <c r="D78" s="24"/>
      <c r="E78" s="28"/>
      <c r="F78" s="29" t="e">
        <f>POWER(10,(Parameetrid!$B$2*(LOG10(E78/Parameetrid!$B$3))^2))</f>
        <v>#VALUE!</v>
      </c>
      <c r="G78" s="25"/>
      <c r="H78" s="30"/>
      <c r="I78" s="31"/>
      <c r="J78" s="30"/>
      <c r="K78" s="25"/>
      <c r="L78" s="30"/>
      <c r="M78" s="25"/>
      <c r="N78" s="30"/>
      <c r="O78" s="25"/>
      <c r="P78" s="30"/>
      <c r="Q78" s="25"/>
      <c r="R78" s="30"/>
      <c r="S78" s="32">
        <f t="shared" si="10"/>
        <v>0</v>
      </c>
      <c r="T78" s="32">
        <f t="shared" si="11"/>
        <v>0</v>
      </c>
      <c r="U78" s="33">
        <f t="shared" si="12"/>
        <v>0</v>
      </c>
      <c r="V78" s="34"/>
      <c r="W78" s="35" t="e">
        <f t="shared" si="13"/>
        <v>#VALUE!</v>
      </c>
      <c r="X78" s="36" t="e">
        <f>VLOOKUP(C78,Meltzer!B$2:C$57,2,FALSE)</f>
        <v>#N/A</v>
      </c>
      <c r="Y78" s="27" t="e">
        <f t="shared" si="14"/>
        <v>#VALUE!</v>
      </c>
      <c r="Z78" s="1" t="e">
        <f>VLOOKUP(C78,Meltzer!B$2:E$57,3,FALSE)</f>
        <v>#N/A</v>
      </c>
      <c r="AA78" s="37" t="e">
        <f>VLOOKUP(E78-0.01,Kaalud!A$15:B$24,2,TRUE)</f>
        <v>#N/A</v>
      </c>
    </row>
    <row r="79" spans="1:27" ht="14.25">
      <c r="A79" s="25"/>
      <c r="B79" s="49"/>
      <c r="C79" s="27"/>
      <c r="D79" s="24"/>
      <c r="E79" s="28"/>
      <c r="F79" s="29" t="e">
        <f>POWER(10,(Parameetrid!$B$2*(LOG10(E79/Parameetrid!$B$3))^2))</f>
        <v>#VALUE!</v>
      </c>
      <c r="G79" s="25"/>
      <c r="H79" s="30"/>
      <c r="I79" s="31"/>
      <c r="J79" s="30"/>
      <c r="K79" s="25"/>
      <c r="L79" s="30"/>
      <c r="M79" s="25"/>
      <c r="N79" s="30"/>
      <c r="O79" s="25"/>
      <c r="P79" s="30"/>
      <c r="Q79" s="25"/>
      <c r="R79" s="30"/>
      <c r="S79" s="32">
        <f t="shared" si="10"/>
        <v>0</v>
      </c>
      <c r="T79" s="32">
        <f t="shared" si="11"/>
        <v>0</v>
      </c>
      <c r="U79" s="33">
        <f t="shared" si="12"/>
        <v>0</v>
      </c>
      <c r="V79" s="34"/>
      <c r="W79" s="35" t="e">
        <f t="shared" si="13"/>
        <v>#VALUE!</v>
      </c>
      <c r="X79" s="36" t="e">
        <f>VLOOKUP(C79,Meltzer!B$2:C$57,2,FALSE)</f>
        <v>#N/A</v>
      </c>
      <c r="Y79" s="27" t="e">
        <f t="shared" si="14"/>
        <v>#VALUE!</v>
      </c>
      <c r="Z79" s="1" t="e">
        <f>VLOOKUP(C79,Meltzer!B$2:E$57,3,FALSE)</f>
        <v>#N/A</v>
      </c>
      <c r="AA79" s="37" t="e">
        <f>VLOOKUP(E79-0.01,Kaalud!A$15:B$24,2,TRUE)</f>
        <v>#N/A</v>
      </c>
    </row>
    <row r="80" spans="1:27" ht="14.25">
      <c r="A80" s="25"/>
      <c r="B80" s="49"/>
      <c r="C80" s="27"/>
      <c r="D80" s="24"/>
      <c r="E80" s="28"/>
      <c r="F80" s="29" t="e">
        <f>POWER(10,(Parameetrid!$B$2*(LOG10(E80/Parameetrid!$B$3))^2))</f>
        <v>#VALUE!</v>
      </c>
      <c r="G80" s="25"/>
      <c r="H80" s="30"/>
      <c r="I80" s="31"/>
      <c r="J80" s="30"/>
      <c r="K80" s="25"/>
      <c r="L80" s="30"/>
      <c r="M80" s="25"/>
      <c r="N80" s="30"/>
      <c r="O80" s="25"/>
      <c r="P80" s="30"/>
      <c r="Q80" s="25"/>
      <c r="R80" s="30"/>
      <c r="S80" s="32">
        <f t="shared" si="10"/>
        <v>0</v>
      </c>
      <c r="T80" s="32">
        <f t="shared" si="11"/>
        <v>0</v>
      </c>
      <c r="U80" s="33">
        <f t="shared" si="12"/>
        <v>0</v>
      </c>
      <c r="V80" s="34"/>
      <c r="W80" s="35" t="e">
        <f t="shared" si="13"/>
        <v>#VALUE!</v>
      </c>
      <c r="X80" s="36" t="e">
        <f>VLOOKUP(C80,Meltzer!B$2:C$57,2,FALSE)</f>
        <v>#N/A</v>
      </c>
      <c r="Y80" s="27" t="e">
        <f t="shared" si="14"/>
        <v>#VALUE!</v>
      </c>
      <c r="Z80" s="1" t="e">
        <f>VLOOKUP(C80,Meltzer!B$2:E$57,3,FALSE)</f>
        <v>#N/A</v>
      </c>
      <c r="AA80" s="37" t="e">
        <f>VLOOKUP(E80-0.01,Kaalud!A$15:B$24,2,TRUE)</f>
        <v>#N/A</v>
      </c>
    </row>
    <row r="81" spans="1:27" ht="14.25">
      <c r="A81" s="25"/>
      <c r="B81" s="49"/>
      <c r="C81" s="27"/>
      <c r="D81" s="24"/>
      <c r="E81" s="28"/>
      <c r="F81" s="29" t="e">
        <f>POWER(10,(Parameetrid!$B$2*(LOG10(E81/Parameetrid!$B$3))^2))</f>
        <v>#VALUE!</v>
      </c>
      <c r="G81" s="25"/>
      <c r="H81" s="30"/>
      <c r="I81" s="31"/>
      <c r="J81" s="30"/>
      <c r="K81" s="25"/>
      <c r="L81" s="30"/>
      <c r="M81" s="25"/>
      <c r="N81" s="30"/>
      <c r="O81" s="25"/>
      <c r="P81" s="30"/>
      <c r="Q81" s="25"/>
      <c r="R81" s="30"/>
      <c r="S81" s="32">
        <f t="shared" si="10"/>
        <v>0</v>
      </c>
      <c r="T81" s="32">
        <f t="shared" si="11"/>
        <v>0</v>
      </c>
      <c r="U81" s="33">
        <f t="shared" si="12"/>
        <v>0</v>
      </c>
      <c r="V81" s="34"/>
      <c r="W81" s="35" t="e">
        <f t="shared" si="13"/>
        <v>#VALUE!</v>
      </c>
      <c r="X81" s="36" t="e">
        <f>VLOOKUP(C81,Meltzer!B$2:C$57,2,FALSE)</f>
        <v>#N/A</v>
      </c>
      <c r="Y81" s="27" t="e">
        <f t="shared" si="14"/>
        <v>#VALUE!</v>
      </c>
      <c r="Z81" s="1" t="e">
        <f>VLOOKUP(C81,Meltzer!B$2:E$57,3,FALSE)</f>
        <v>#N/A</v>
      </c>
      <c r="AA81" s="37" t="e">
        <f>VLOOKUP(E81-0.01,Kaalud!A$15:B$24,2,TRUE)</f>
        <v>#N/A</v>
      </c>
    </row>
    <row r="82" spans="1:27" ht="14.25">
      <c r="A82" s="25"/>
      <c r="B82" s="49"/>
      <c r="C82" s="27"/>
      <c r="D82" s="24"/>
      <c r="E82" s="28"/>
      <c r="F82" s="29" t="e">
        <f>POWER(10,(Parameetrid!$B$2*(LOG10(E82/Parameetrid!$B$3))^2))</f>
        <v>#VALUE!</v>
      </c>
      <c r="G82" s="25"/>
      <c r="H82" s="30"/>
      <c r="I82" s="31"/>
      <c r="J82" s="30"/>
      <c r="K82" s="25"/>
      <c r="L82" s="30"/>
      <c r="M82" s="25"/>
      <c r="N82" s="30"/>
      <c r="O82" s="25"/>
      <c r="P82" s="30"/>
      <c r="Q82" s="25"/>
      <c r="R82" s="30"/>
      <c r="S82" s="32">
        <f t="shared" si="10"/>
        <v>0</v>
      </c>
      <c r="T82" s="32">
        <f t="shared" si="11"/>
        <v>0</v>
      </c>
      <c r="U82" s="33">
        <f t="shared" si="12"/>
        <v>0</v>
      </c>
      <c r="V82" s="34"/>
      <c r="W82" s="35" t="e">
        <f t="shared" si="13"/>
        <v>#VALUE!</v>
      </c>
      <c r="X82" s="36" t="e">
        <f>VLOOKUP(C82,Meltzer!B$2:C$57,2,FALSE)</f>
        <v>#N/A</v>
      </c>
      <c r="Y82" s="27" t="e">
        <f t="shared" si="14"/>
        <v>#VALUE!</v>
      </c>
      <c r="Z82" s="1" t="e">
        <f>VLOOKUP(C82,Meltzer!B$2:E$57,3,FALSE)</f>
        <v>#N/A</v>
      </c>
      <c r="AA82" s="37" t="e">
        <f>VLOOKUP(E82-0.01,Kaalud!A$15:B$24,2,TRUE)</f>
        <v>#N/A</v>
      </c>
    </row>
    <row r="83" spans="1:27" ht="14.25">
      <c r="A83" s="25"/>
      <c r="B83" s="49"/>
      <c r="C83" s="27"/>
      <c r="D83" s="24"/>
      <c r="E83" s="28"/>
      <c r="F83" s="29" t="e">
        <f>POWER(10,(Parameetrid!$B$2*(LOG10(E83/Parameetrid!$B$3))^2))</f>
        <v>#VALUE!</v>
      </c>
      <c r="G83" s="25"/>
      <c r="H83" s="30"/>
      <c r="I83" s="31"/>
      <c r="J83" s="30"/>
      <c r="K83" s="25"/>
      <c r="L83" s="30"/>
      <c r="M83" s="25"/>
      <c r="N83" s="30"/>
      <c r="O83" s="25"/>
      <c r="P83" s="30"/>
      <c r="Q83" s="25"/>
      <c r="R83" s="30"/>
      <c r="S83" s="32">
        <f t="shared" si="10"/>
        <v>0</v>
      </c>
      <c r="T83" s="32">
        <f t="shared" si="11"/>
        <v>0</v>
      </c>
      <c r="U83" s="33">
        <f t="shared" si="12"/>
        <v>0</v>
      </c>
      <c r="V83" s="34"/>
      <c r="W83" s="35" t="e">
        <f t="shared" si="13"/>
        <v>#VALUE!</v>
      </c>
      <c r="X83" s="36" t="e">
        <f>VLOOKUP(C83,Meltzer!B$2:C$57,2,FALSE)</f>
        <v>#N/A</v>
      </c>
      <c r="Y83" s="27" t="e">
        <f t="shared" si="14"/>
        <v>#VALUE!</v>
      </c>
      <c r="Z83" s="1" t="e">
        <f>VLOOKUP(C83,Meltzer!B$2:E$57,3,FALSE)</f>
        <v>#N/A</v>
      </c>
      <c r="AA83" s="37" t="e">
        <f>VLOOKUP(E83-0.01,Kaalud!A$15:B$24,2,TRUE)</f>
        <v>#N/A</v>
      </c>
    </row>
    <row r="84" spans="1:27" ht="14.25">
      <c r="A84" s="25"/>
      <c r="B84" s="49"/>
      <c r="C84" s="27"/>
      <c r="D84" s="24"/>
      <c r="E84" s="28"/>
      <c r="F84" s="29" t="e">
        <f>POWER(10,(Parameetrid!$B$2*(LOG10(E84/Parameetrid!$B$3))^2))</f>
        <v>#VALUE!</v>
      </c>
      <c r="G84" s="25"/>
      <c r="H84" s="30"/>
      <c r="I84" s="31"/>
      <c r="J84" s="30"/>
      <c r="K84" s="25"/>
      <c r="L84" s="30"/>
      <c r="M84" s="25"/>
      <c r="N84" s="30"/>
      <c r="O84" s="25"/>
      <c r="P84" s="30"/>
      <c r="Q84" s="25"/>
      <c r="R84" s="30"/>
      <c r="S84" s="32">
        <f t="shared" si="10"/>
        <v>0</v>
      </c>
      <c r="T84" s="32">
        <f t="shared" si="11"/>
        <v>0</v>
      </c>
      <c r="U84" s="33">
        <f t="shared" si="12"/>
        <v>0</v>
      </c>
      <c r="V84" s="34"/>
      <c r="W84" s="35" t="e">
        <f t="shared" si="13"/>
        <v>#VALUE!</v>
      </c>
      <c r="X84" s="36" t="e">
        <f>VLOOKUP(C84,Meltzer!B$2:C$57,2,FALSE)</f>
        <v>#N/A</v>
      </c>
      <c r="Y84" s="27" t="e">
        <f t="shared" si="14"/>
        <v>#VALUE!</v>
      </c>
      <c r="Z84" s="1" t="e">
        <f>VLOOKUP(C84,Meltzer!B$2:E$57,3,FALSE)</f>
        <v>#N/A</v>
      </c>
      <c r="AA84" s="37" t="e">
        <f>VLOOKUP(E84-0.01,Kaalud!A$15:B$24,2,TRUE)</f>
        <v>#N/A</v>
      </c>
    </row>
    <row r="85" spans="1:27" ht="14.25">
      <c r="A85" s="25"/>
      <c r="B85" s="49"/>
      <c r="C85" s="27"/>
      <c r="D85" s="24"/>
      <c r="E85" s="28"/>
      <c r="F85" s="29" t="e">
        <f>POWER(10,(Parameetrid!$B$2*(LOG10(E85/Parameetrid!$B$3))^2))</f>
        <v>#VALUE!</v>
      </c>
      <c r="G85" s="25"/>
      <c r="H85" s="30"/>
      <c r="I85" s="31"/>
      <c r="J85" s="30"/>
      <c r="K85" s="25"/>
      <c r="L85" s="30"/>
      <c r="M85" s="25"/>
      <c r="N85" s="30"/>
      <c r="O85" s="25"/>
      <c r="P85" s="30"/>
      <c r="Q85" s="25"/>
      <c r="R85" s="30"/>
      <c r="S85" s="32">
        <f t="shared" si="10"/>
        <v>0</v>
      </c>
      <c r="T85" s="32">
        <f t="shared" si="11"/>
        <v>0</v>
      </c>
      <c r="U85" s="33">
        <f t="shared" si="12"/>
        <v>0</v>
      </c>
      <c r="V85" s="34"/>
      <c r="W85" s="35" t="e">
        <f t="shared" si="13"/>
        <v>#VALUE!</v>
      </c>
      <c r="X85" s="36" t="e">
        <f>VLOOKUP(C85,Meltzer!B$2:C$57,2,FALSE)</f>
        <v>#N/A</v>
      </c>
      <c r="Y85" s="27" t="e">
        <f t="shared" si="14"/>
        <v>#VALUE!</v>
      </c>
      <c r="Z85" s="1" t="e">
        <f>VLOOKUP(C85,Meltzer!B$2:E$57,3,FALSE)</f>
        <v>#N/A</v>
      </c>
      <c r="AA85" s="37" t="e">
        <f>VLOOKUP(E85-0.01,Kaalud!A$15:B$24,2,TRUE)</f>
        <v>#N/A</v>
      </c>
    </row>
    <row r="86" spans="1:27" ht="14.25">
      <c r="A86" s="25"/>
      <c r="B86" s="49"/>
      <c r="C86" s="27"/>
      <c r="D86" s="24"/>
      <c r="E86" s="28"/>
      <c r="F86" s="29" t="e">
        <f>POWER(10,(Parameetrid!$B$2*(LOG10(E86/Parameetrid!$B$3))^2))</f>
        <v>#VALUE!</v>
      </c>
      <c r="G86" s="25"/>
      <c r="H86" s="30"/>
      <c r="I86" s="31"/>
      <c r="J86" s="30"/>
      <c r="K86" s="25"/>
      <c r="L86" s="30"/>
      <c r="M86" s="25"/>
      <c r="N86" s="30"/>
      <c r="O86" s="25"/>
      <c r="P86" s="30"/>
      <c r="Q86" s="25"/>
      <c r="R86" s="30"/>
      <c r="S86" s="32">
        <f t="shared" si="10"/>
        <v>0</v>
      </c>
      <c r="T86" s="32">
        <f t="shared" si="11"/>
        <v>0</v>
      </c>
      <c r="U86" s="33">
        <f t="shared" si="12"/>
        <v>0</v>
      </c>
      <c r="V86" s="34"/>
      <c r="W86" s="35" t="e">
        <f t="shared" si="13"/>
        <v>#VALUE!</v>
      </c>
      <c r="X86" s="36" t="e">
        <f>VLOOKUP(C86,Meltzer!B$2:C$57,2,FALSE)</f>
        <v>#N/A</v>
      </c>
      <c r="Y86" s="27" t="e">
        <f t="shared" si="14"/>
        <v>#VALUE!</v>
      </c>
      <c r="Z86" s="1" t="e">
        <f>VLOOKUP(C86,Meltzer!B$2:E$57,3,FALSE)</f>
        <v>#N/A</v>
      </c>
      <c r="AA86" s="37" t="e">
        <f>VLOOKUP(E86-0.01,Kaalud!A$15:B$24,2,TRUE)</f>
        <v>#N/A</v>
      </c>
    </row>
    <row r="87" spans="2:21" ht="14.25">
      <c r="B87" s="38" t="s">
        <v>25</v>
      </c>
      <c r="C87" s="52"/>
      <c r="D87" s="53"/>
      <c r="E87" s="1"/>
      <c r="F87" s="39" t="s">
        <v>26</v>
      </c>
      <c r="G87" s="42"/>
      <c r="H87" s="42"/>
      <c r="I87" s="42"/>
      <c r="J87" s="42"/>
      <c r="K87" s="51"/>
      <c r="L87" s="51"/>
      <c r="M87" s="13"/>
      <c r="N87" s="13"/>
      <c r="O87" s="38" t="s">
        <v>27</v>
      </c>
      <c r="P87" s="42"/>
      <c r="Q87" s="42"/>
      <c r="R87" s="42"/>
      <c r="S87" s="42"/>
      <c r="T87" s="54"/>
      <c r="U87" s="38" t="s">
        <v>36</v>
      </c>
    </row>
    <row r="88" spans="2:20" ht="14.25">
      <c r="B88" s="43"/>
      <c r="C88" s="52"/>
      <c r="D88" s="53"/>
      <c r="E88" s="55"/>
      <c r="F88" s="56"/>
      <c r="G88" s="42"/>
      <c r="H88" s="42"/>
      <c r="I88" s="42"/>
      <c r="J88" s="42"/>
      <c r="K88" s="51"/>
      <c r="L88" s="51"/>
      <c r="M88" s="13"/>
      <c r="N88" s="13"/>
      <c r="O88" s="40" t="s">
        <v>28</v>
      </c>
      <c r="P88" s="42"/>
      <c r="Q88" s="42"/>
      <c r="R88" s="42"/>
      <c r="S88" s="42"/>
      <c r="T88" s="50"/>
    </row>
    <row r="89" spans="7:21" ht="14.25">
      <c r="G89" s="42"/>
      <c r="H89" s="42"/>
      <c r="I89" s="42"/>
      <c r="J89" s="42"/>
      <c r="M89" s="5"/>
      <c r="N89" s="5"/>
      <c r="Q89" s="50"/>
      <c r="R89" s="50"/>
      <c r="U89" s="50"/>
    </row>
    <row r="90" spans="7:21" ht="14.25">
      <c r="G90" s="42"/>
      <c r="H90" s="57"/>
      <c r="I90" s="57"/>
      <c r="J90" s="57"/>
      <c r="M90" s="5"/>
      <c r="N90" s="5"/>
      <c r="Q90" s="50"/>
      <c r="R90" s="50"/>
      <c r="U90" s="50"/>
    </row>
    <row r="91" spans="7:23" ht="14.25">
      <c r="G91" s="42"/>
      <c r="H91" s="57"/>
      <c r="I91" s="57"/>
      <c r="J91" s="57"/>
      <c r="M91" s="12" t="s">
        <v>37</v>
      </c>
      <c r="N91" s="12"/>
      <c r="O91" s="12"/>
      <c r="P91" s="47"/>
      <c r="Q91" s="15" t="s">
        <v>38</v>
      </c>
      <c r="R91" s="15"/>
      <c r="S91" s="15"/>
      <c r="T91" s="15"/>
      <c r="U91" s="15" t="s">
        <v>39</v>
      </c>
      <c r="V91" s="15"/>
      <c r="W91" s="15"/>
    </row>
    <row r="92" spans="1:25" ht="14.25">
      <c r="A92" s="16" t="s">
        <v>6</v>
      </c>
      <c r="B92" s="16"/>
      <c r="C92" s="16"/>
      <c r="D92" s="16"/>
      <c r="E92" s="16"/>
      <c r="F92" s="16"/>
      <c r="G92" s="16" t="s">
        <v>7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 t="s">
        <v>8</v>
      </c>
      <c r="T92" s="16"/>
      <c r="U92" s="16"/>
      <c r="V92" s="16"/>
      <c r="W92" s="16"/>
      <c r="X92" s="16"/>
      <c r="Y92" s="16"/>
    </row>
    <row r="93" spans="1:25" ht="14.25" customHeight="1">
      <c r="A93" s="17" t="s">
        <v>9</v>
      </c>
      <c r="B93" s="17" t="s">
        <v>10</v>
      </c>
      <c r="C93" s="18" t="s">
        <v>11</v>
      </c>
      <c r="D93" s="17" t="s">
        <v>12</v>
      </c>
      <c r="E93" s="19" t="s">
        <v>13</v>
      </c>
      <c r="F93" s="20" t="s">
        <v>14</v>
      </c>
      <c r="G93" s="21" t="s">
        <v>15</v>
      </c>
      <c r="H93" s="21"/>
      <c r="I93" s="21"/>
      <c r="J93" s="21"/>
      <c r="K93" s="21"/>
      <c r="L93" s="21"/>
      <c r="M93" s="21" t="s">
        <v>16</v>
      </c>
      <c r="N93" s="21"/>
      <c r="O93" s="21"/>
      <c r="P93" s="21"/>
      <c r="Q93" s="21"/>
      <c r="R93" s="21"/>
      <c r="S93" s="21" t="s">
        <v>17</v>
      </c>
      <c r="T93" s="21" t="s">
        <v>18</v>
      </c>
      <c r="U93" s="21" t="s">
        <v>19</v>
      </c>
      <c r="V93" s="22" t="s">
        <v>20</v>
      </c>
      <c r="W93" s="23" t="s">
        <v>21</v>
      </c>
      <c r="X93" s="24" t="s">
        <v>22</v>
      </c>
      <c r="Y93" s="24" t="s">
        <v>23</v>
      </c>
    </row>
    <row r="94" spans="1:25" ht="14.25">
      <c r="A94" s="17"/>
      <c r="B94" s="17"/>
      <c r="C94" s="18"/>
      <c r="D94" s="17"/>
      <c r="E94" s="19"/>
      <c r="F94" s="20"/>
      <c r="G94" s="21">
        <v>1</v>
      </c>
      <c r="H94" s="21"/>
      <c r="I94" s="21">
        <v>2</v>
      </c>
      <c r="J94" s="21"/>
      <c r="K94" s="21">
        <v>3</v>
      </c>
      <c r="L94" s="21"/>
      <c r="M94" s="21">
        <v>1</v>
      </c>
      <c r="N94" s="21"/>
      <c r="O94" s="21">
        <v>2</v>
      </c>
      <c r="P94" s="21"/>
      <c r="Q94" s="21">
        <v>3</v>
      </c>
      <c r="R94" s="21"/>
      <c r="S94" s="21"/>
      <c r="T94" s="21"/>
      <c r="U94" s="21"/>
      <c r="V94" s="22"/>
      <c r="W94" s="23"/>
      <c r="X94" s="24"/>
      <c r="Y94" s="24"/>
    </row>
    <row r="95" spans="1:27" ht="14.25">
      <c r="A95" s="25"/>
      <c r="B95" s="49"/>
      <c r="C95" s="27"/>
      <c r="D95" s="24"/>
      <c r="E95" s="28"/>
      <c r="F95" s="29" t="e">
        <f>POWER(10,(Parameetrid!$B$2*(LOG10(E95/Parameetrid!$B$3))^2))</f>
        <v>#VALUE!</v>
      </c>
      <c r="G95" s="25"/>
      <c r="H95" s="30"/>
      <c r="I95" s="31"/>
      <c r="J95" s="30"/>
      <c r="K95" s="25"/>
      <c r="L95" s="30"/>
      <c r="M95" s="25"/>
      <c r="N95" s="30"/>
      <c r="O95" s="25"/>
      <c r="P95" s="30"/>
      <c r="Q95" s="25"/>
      <c r="R95" s="30"/>
      <c r="S95" s="32">
        <f aca="true" t="shared" si="15" ref="S95:S114">MAX(IF(H95="x",0,G95),IF(J95="x",0,I95),IF(L95="x",0,K95))</f>
        <v>0</v>
      </c>
      <c r="T95" s="32">
        <f aca="true" t="shared" si="16" ref="T95:T114">MAX(IF(N95="x",0,M95),IF(P95="x",0,O95),IF(R95="x",0,Q95))</f>
        <v>0</v>
      </c>
      <c r="U95" s="33">
        <f aca="true" t="shared" si="17" ref="U95:U114">S95+T95</f>
        <v>0</v>
      </c>
      <c r="V95" s="34"/>
      <c r="W95" s="35" t="e">
        <f aca="true" t="shared" si="18" ref="W95:W114">U95*F95</f>
        <v>#VALUE!</v>
      </c>
      <c r="X95" s="36" t="e">
        <f>VLOOKUP(C95,Meltzer!B$2:C$57,2,FALSE)</f>
        <v>#N/A</v>
      </c>
      <c r="Y95" s="27" t="e">
        <f aca="true" t="shared" si="19" ref="Y95:Y114">W95*X95</f>
        <v>#VALUE!</v>
      </c>
      <c r="Z95" s="1" t="e">
        <f>VLOOKUP(C95,Meltzer!B$2:E$57,3,FALSE)</f>
        <v>#N/A</v>
      </c>
      <c r="AA95" s="37" t="e">
        <f>VLOOKUP(E95-0.01,Kaalud!A$15:B$24,2,TRUE)</f>
        <v>#N/A</v>
      </c>
    </row>
    <row r="96" spans="1:27" ht="14.25">
      <c r="A96" s="25"/>
      <c r="B96" s="49"/>
      <c r="C96" s="27"/>
      <c r="D96" s="24"/>
      <c r="E96" s="28"/>
      <c r="F96" s="29" t="e">
        <f>POWER(10,(Parameetrid!$B$2*(LOG10(E96/Parameetrid!$B$3))^2))</f>
        <v>#VALUE!</v>
      </c>
      <c r="G96" s="25"/>
      <c r="H96" s="30"/>
      <c r="I96" s="31"/>
      <c r="J96" s="30"/>
      <c r="K96" s="25"/>
      <c r="L96" s="30"/>
      <c r="M96" s="25"/>
      <c r="N96" s="30"/>
      <c r="O96" s="25"/>
      <c r="P96" s="30"/>
      <c r="Q96" s="25"/>
      <c r="R96" s="30"/>
      <c r="S96" s="32">
        <f t="shared" si="15"/>
        <v>0</v>
      </c>
      <c r="T96" s="32">
        <f t="shared" si="16"/>
        <v>0</v>
      </c>
      <c r="U96" s="33">
        <f t="shared" si="17"/>
        <v>0</v>
      </c>
      <c r="V96" s="34"/>
      <c r="W96" s="35" t="e">
        <f t="shared" si="18"/>
        <v>#VALUE!</v>
      </c>
      <c r="X96" s="36" t="e">
        <f>VLOOKUP(C96,Meltzer!B$2:C$57,2,FALSE)</f>
        <v>#N/A</v>
      </c>
      <c r="Y96" s="27" t="e">
        <f t="shared" si="19"/>
        <v>#VALUE!</v>
      </c>
      <c r="Z96" s="1" t="e">
        <f>VLOOKUP(C96,Meltzer!B$2:E$57,3,FALSE)</f>
        <v>#N/A</v>
      </c>
      <c r="AA96" s="37" t="e">
        <f>VLOOKUP(E96-0.01,Kaalud!A$15:B$24,2,TRUE)</f>
        <v>#N/A</v>
      </c>
    </row>
    <row r="97" spans="1:27" ht="14.25">
      <c r="A97" s="25"/>
      <c r="B97" s="49"/>
      <c r="C97" s="27"/>
      <c r="D97" s="24"/>
      <c r="E97" s="28"/>
      <c r="F97" s="29" t="e">
        <f>POWER(10,(Parameetrid!$B$2*(LOG10(E97/Parameetrid!$B$3))^2))</f>
        <v>#VALUE!</v>
      </c>
      <c r="G97" s="25"/>
      <c r="H97" s="30"/>
      <c r="I97" s="31"/>
      <c r="J97" s="30"/>
      <c r="K97" s="25"/>
      <c r="L97" s="30"/>
      <c r="M97" s="25"/>
      <c r="N97" s="30"/>
      <c r="O97" s="25"/>
      <c r="P97" s="30"/>
      <c r="Q97" s="25"/>
      <c r="R97" s="30"/>
      <c r="S97" s="32">
        <f t="shared" si="15"/>
        <v>0</v>
      </c>
      <c r="T97" s="32">
        <f t="shared" si="16"/>
        <v>0</v>
      </c>
      <c r="U97" s="33">
        <f t="shared" si="17"/>
        <v>0</v>
      </c>
      <c r="V97" s="34"/>
      <c r="W97" s="35" t="e">
        <f t="shared" si="18"/>
        <v>#VALUE!</v>
      </c>
      <c r="X97" s="36" t="e">
        <f>VLOOKUP(C97,Meltzer!B$2:C$57,2,FALSE)</f>
        <v>#N/A</v>
      </c>
      <c r="Y97" s="27" t="e">
        <f t="shared" si="19"/>
        <v>#VALUE!</v>
      </c>
      <c r="Z97" s="1" t="e">
        <f>VLOOKUP(C97,Meltzer!B$2:E$57,3,FALSE)</f>
        <v>#N/A</v>
      </c>
      <c r="AA97" s="37" t="e">
        <f>VLOOKUP(E97-0.01,Kaalud!A$15:B$24,2,TRUE)</f>
        <v>#N/A</v>
      </c>
    </row>
    <row r="98" spans="1:27" ht="14.25">
      <c r="A98" s="25"/>
      <c r="B98" s="49"/>
      <c r="C98" s="27"/>
      <c r="D98" s="24"/>
      <c r="E98" s="28"/>
      <c r="F98" s="29" t="e">
        <f>POWER(10,(Parameetrid!$B$2*(LOG10(E98/Parameetrid!$B$3))^2))</f>
        <v>#VALUE!</v>
      </c>
      <c r="G98" s="25"/>
      <c r="H98" s="30"/>
      <c r="I98" s="31"/>
      <c r="J98" s="30"/>
      <c r="K98" s="25"/>
      <c r="L98" s="30"/>
      <c r="M98" s="25"/>
      <c r="N98" s="30"/>
      <c r="O98" s="25"/>
      <c r="P98" s="30"/>
      <c r="Q98" s="25"/>
      <c r="R98" s="30"/>
      <c r="S98" s="32">
        <f t="shared" si="15"/>
        <v>0</v>
      </c>
      <c r="T98" s="32">
        <f t="shared" si="16"/>
        <v>0</v>
      </c>
      <c r="U98" s="33">
        <f t="shared" si="17"/>
        <v>0</v>
      </c>
      <c r="V98" s="34"/>
      <c r="W98" s="35" t="e">
        <f t="shared" si="18"/>
        <v>#VALUE!</v>
      </c>
      <c r="X98" s="36" t="e">
        <f>VLOOKUP(C98,Meltzer!B$2:C$57,2,FALSE)</f>
        <v>#N/A</v>
      </c>
      <c r="Y98" s="27" t="e">
        <f t="shared" si="19"/>
        <v>#VALUE!</v>
      </c>
      <c r="Z98" s="1" t="e">
        <f>VLOOKUP(C98,Meltzer!B$2:E$57,3,FALSE)</f>
        <v>#N/A</v>
      </c>
      <c r="AA98" s="37" t="e">
        <f>VLOOKUP(E98-0.01,Kaalud!A$15:B$24,2,TRUE)</f>
        <v>#N/A</v>
      </c>
    </row>
    <row r="99" spans="1:27" ht="14.25">
      <c r="A99" s="25"/>
      <c r="B99" s="49"/>
      <c r="C99" s="27"/>
      <c r="D99" s="24"/>
      <c r="E99" s="28"/>
      <c r="F99" s="29" t="e">
        <f>POWER(10,(Parameetrid!$B$2*(LOG10(E99/Parameetrid!$B$3))^2))</f>
        <v>#VALUE!</v>
      </c>
      <c r="G99" s="25"/>
      <c r="H99" s="30"/>
      <c r="I99" s="31"/>
      <c r="J99" s="30"/>
      <c r="K99" s="25"/>
      <c r="L99" s="30"/>
      <c r="M99" s="25"/>
      <c r="N99" s="30"/>
      <c r="O99" s="25"/>
      <c r="P99" s="30"/>
      <c r="Q99" s="25"/>
      <c r="R99" s="30"/>
      <c r="S99" s="32">
        <f t="shared" si="15"/>
        <v>0</v>
      </c>
      <c r="T99" s="32">
        <f t="shared" si="16"/>
        <v>0</v>
      </c>
      <c r="U99" s="33">
        <f t="shared" si="17"/>
        <v>0</v>
      </c>
      <c r="V99" s="34"/>
      <c r="W99" s="35" t="e">
        <f t="shared" si="18"/>
        <v>#VALUE!</v>
      </c>
      <c r="X99" s="36" t="e">
        <f>VLOOKUP(C99,Meltzer!B$2:C$57,2,FALSE)</f>
        <v>#N/A</v>
      </c>
      <c r="Y99" s="27" t="e">
        <f t="shared" si="19"/>
        <v>#VALUE!</v>
      </c>
      <c r="Z99" s="1" t="e">
        <f>VLOOKUP(C99,Meltzer!B$2:E$57,3,FALSE)</f>
        <v>#N/A</v>
      </c>
      <c r="AA99" s="37" t="e">
        <f>VLOOKUP(E99-0.01,Kaalud!A$15:B$24,2,TRUE)</f>
        <v>#N/A</v>
      </c>
    </row>
    <row r="100" spans="1:27" ht="14.25">
      <c r="A100" s="25"/>
      <c r="B100" s="49"/>
      <c r="C100" s="27"/>
      <c r="D100" s="24"/>
      <c r="E100" s="28"/>
      <c r="F100" s="29" t="e">
        <f>POWER(10,(Parameetrid!$B$2*(LOG10(E100/Parameetrid!$B$3))^2))</f>
        <v>#VALUE!</v>
      </c>
      <c r="G100" s="25"/>
      <c r="H100" s="30"/>
      <c r="I100" s="31"/>
      <c r="J100" s="30"/>
      <c r="K100" s="25"/>
      <c r="L100" s="30"/>
      <c r="M100" s="25"/>
      <c r="N100" s="30"/>
      <c r="O100" s="25"/>
      <c r="P100" s="30"/>
      <c r="Q100" s="25"/>
      <c r="R100" s="30"/>
      <c r="S100" s="32">
        <f t="shared" si="15"/>
        <v>0</v>
      </c>
      <c r="T100" s="32">
        <f t="shared" si="16"/>
        <v>0</v>
      </c>
      <c r="U100" s="33">
        <f t="shared" si="17"/>
        <v>0</v>
      </c>
      <c r="V100" s="34"/>
      <c r="W100" s="35" t="e">
        <f t="shared" si="18"/>
        <v>#VALUE!</v>
      </c>
      <c r="X100" s="36" t="e">
        <f>VLOOKUP(C100,Meltzer!B$2:C$57,2,FALSE)</f>
        <v>#N/A</v>
      </c>
      <c r="Y100" s="27" t="e">
        <f t="shared" si="19"/>
        <v>#VALUE!</v>
      </c>
      <c r="Z100" s="1" t="e">
        <f>VLOOKUP(C100,Meltzer!B$2:E$57,3,FALSE)</f>
        <v>#N/A</v>
      </c>
      <c r="AA100" s="37" t="e">
        <f>VLOOKUP(E100-0.01,Kaalud!A$15:B$24,2,TRUE)</f>
        <v>#N/A</v>
      </c>
    </row>
    <row r="101" spans="1:27" ht="14.25">
      <c r="A101" s="25"/>
      <c r="B101" s="49"/>
      <c r="C101" s="27"/>
      <c r="D101" s="24"/>
      <c r="E101" s="28"/>
      <c r="F101" s="29" t="e">
        <f>POWER(10,(Parameetrid!$B$2*(LOG10(E101/Parameetrid!$B$3))^2))</f>
        <v>#VALUE!</v>
      </c>
      <c r="G101" s="25"/>
      <c r="H101" s="30"/>
      <c r="I101" s="31"/>
      <c r="J101" s="30"/>
      <c r="K101" s="25"/>
      <c r="L101" s="30"/>
      <c r="M101" s="25"/>
      <c r="N101" s="30"/>
      <c r="O101" s="25"/>
      <c r="P101" s="30"/>
      <c r="Q101" s="25"/>
      <c r="R101" s="30"/>
      <c r="S101" s="32">
        <f t="shared" si="15"/>
        <v>0</v>
      </c>
      <c r="T101" s="32">
        <f t="shared" si="16"/>
        <v>0</v>
      </c>
      <c r="U101" s="33">
        <f t="shared" si="17"/>
        <v>0</v>
      </c>
      <c r="V101" s="34"/>
      <c r="W101" s="35" t="e">
        <f t="shared" si="18"/>
        <v>#VALUE!</v>
      </c>
      <c r="X101" s="36" t="e">
        <f>VLOOKUP(C101,Meltzer!B$2:C$57,2,FALSE)</f>
        <v>#N/A</v>
      </c>
      <c r="Y101" s="27" t="e">
        <f t="shared" si="19"/>
        <v>#VALUE!</v>
      </c>
      <c r="Z101" s="1" t="e">
        <f>VLOOKUP(C101,Meltzer!B$2:E$57,3,FALSE)</f>
        <v>#N/A</v>
      </c>
      <c r="AA101" s="37" t="e">
        <f>VLOOKUP(E101-0.01,Kaalud!A$15:B$24,2,TRUE)</f>
        <v>#N/A</v>
      </c>
    </row>
    <row r="102" spans="1:27" ht="14.25">
      <c r="A102" s="25"/>
      <c r="B102" s="49"/>
      <c r="C102" s="27"/>
      <c r="D102" s="24"/>
      <c r="E102" s="28"/>
      <c r="F102" s="29" t="e">
        <f>POWER(10,(Parameetrid!$B$2*(LOG10(E102/Parameetrid!$B$3))^2))</f>
        <v>#VALUE!</v>
      </c>
      <c r="G102" s="25"/>
      <c r="H102" s="30"/>
      <c r="I102" s="31"/>
      <c r="J102" s="30"/>
      <c r="K102" s="25"/>
      <c r="L102" s="30"/>
      <c r="M102" s="25"/>
      <c r="N102" s="30"/>
      <c r="O102" s="25"/>
      <c r="P102" s="30"/>
      <c r="Q102" s="25"/>
      <c r="R102" s="30"/>
      <c r="S102" s="32">
        <f t="shared" si="15"/>
        <v>0</v>
      </c>
      <c r="T102" s="32">
        <f t="shared" si="16"/>
        <v>0</v>
      </c>
      <c r="U102" s="33">
        <f t="shared" si="17"/>
        <v>0</v>
      </c>
      <c r="V102" s="34"/>
      <c r="W102" s="35" t="e">
        <f t="shared" si="18"/>
        <v>#VALUE!</v>
      </c>
      <c r="X102" s="36" t="e">
        <f>VLOOKUP(C102,Meltzer!B$2:C$57,2,FALSE)</f>
        <v>#N/A</v>
      </c>
      <c r="Y102" s="27" t="e">
        <f t="shared" si="19"/>
        <v>#VALUE!</v>
      </c>
      <c r="Z102" s="1" t="e">
        <f>VLOOKUP(C102,Meltzer!B$2:E$57,3,FALSE)</f>
        <v>#N/A</v>
      </c>
      <c r="AA102" s="37" t="e">
        <f>VLOOKUP(E102-0.01,Kaalud!A$15:B$24,2,TRUE)</f>
        <v>#N/A</v>
      </c>
    </row>
    <row r="103" spans="1:27" ht="14.25">
      <c r="A103" s="25"/>
      <c r="B103" s="49"/>
      <c r="C103" s="27"/>
      <c r="D103" s="24"/>
      <c r="E103" s="28"/>
      <c r="F103" s="29" t="e">
        <f>POWER(10,(Parameetrid!$B$2*(LOG10(E103/Parameetrid!$B$3))^2))</f>
        <v>#VALUE!</v>
      </c>
      <c r="G103" s="25"/>
      <c r="H103" s="30"/>
      <c r="I103" s="31"/>
      <c r="J103" s="30"/>
      <c r="K103" s="25"/>
      <c r="L103" s="30"/>
      <c r="M103" s="25"/>
      <c r="N103" s="30"/>
      <c r="O103" s="25"/>
      <c r="P103" s="30"/>
      <c r="Q103" s="25"/>
      <c r="R103" s="30"/>
      <c r="S103" s="32">
        <f t="shared" si="15"/>
        <v>0</v>
      </c>
      <c r="T103" s="32">
        <f t="shared" si="16"/>
        <v>0</v>
      </c>
      <c r="U103" s="33">
        <f t="shared" si="17"/>
        <v>0</v>
      </c>
      <c r="V103" s="34"/>
      <c r="W103" s="35" t="e">
        <f t="shared" si="18"/>
        <v>#VALUE!</v>
      </c>
      <c r="X103" s="36" t="e">
        <f>VLOOKUP(C103,Meltzer!B$2:C$57,2,FALSE)</f>
        <v>#N/A</v>
      </c>
      <c r="Y103" s="27" t="e">
        <f t="shared" si="19"/>
        <v>#VALUE!</v>
      </c>
      <c r="Z103" s="1" t="e">
        <f>VLOOKUP(C103,Meltzer!B$2:E$57,3,FALSE)</f>
        <v>#N/A</v>
      </c>
      <c r="AA103" s="37" t="e">
        <f>VLOOKUP(E103-0.01,Kaalud!A$15:B$24,2,TRUE)</f>
        <v>#N/A</v>
      </c>
    </row>
    <row r="104" spans="1:27" ht="14.25">
      <c r="A104" s="25"/>
      <c r="B104" s="49"/>
      <c r="C104" s="27"/>
      <c r="D104" s="24"/>
      <c r="E104" s="28"/>
      <c r="F104" s="29" t="e">
        <f>POWER(10,(Parameetrid!$B$2*(LOG10(E104/Parameetrid!$B$3))^2))</f>
        <v>#VALUE!</v>
      </c>
      <c r="G104" s="25"/>
      <c r="H104" s="30"/>
      <c r="I104" s="31"/>
      <c r="J104" s="30"/>
      <c r="K104" s="25"/>
      <c r="L104" s="30"/>
      <c r="M104" s="25"/>
      <c r="N104" s="30"/>
      <c r="O104" s="25"/>
      <c r="P104" s="30"/>
      <c r="Q104" s="25"/>
      <c r="R104" s="30"/>
      <c r="S104" s="32">
        <f t="shared" si="15"/>
        <v>0</v>
      </c>
      <c r="T104" s="32">
        <f t="shared" si="16"/>
        <v>0</v>
      </c>
      <c r="U104" s="33">
        <f t="shared" si="17"/>
        <v>0</v>
      </c>
      <c r="V104" s="34"/>
      <c r="W104" s="35" t="e">
        <f t="shared" si="18"/>
        <v>#VALUE!</v>
      </c>
      <c r="X104" s="36" t="e">
        <f>VLOOKUP(C104,Meltzer!B$2:C$57,2,FALSE)</f>
        <v>#N/A</v>
      </c>
      <c r="Y104" s="27" t="e">
        <f t="shared" si="19"/>
        <v>#VALUE!</v>
      </c>
      <c r="Z104" s="1" t="e">
        <f>VLOOKUP(C104,Meltzer!B$2:E$57,3,FALSE)</f>
        <v>#N/A</v>
      </c>
      <c r="AA104" s="37" t="e">
        <f>VLOOKUP(E104-0.01,Kaalud!A$15:B$24,2,TRUE)</f>
        <v>#N/A</v>
      </c>
    </row>
    <row r="105" spans="1:27" ht="14.25">
      <c r="A105" s="25"/>
      <c r="B105" s="49"/>
      <c r="C105" s="27"/>
      <c r="D105" s="24"/>
      <c r="E105" s="28"/>
      <c r="F105" s="29" t="e">
        <f>POWER(10,(Parameetrid!$B$2*(LOG10(E105/Parameetrid!$B$3))^2))</f>
        <v>#VALUE!</v>
      </c>
      <c r="G105" s="25"/>
      <c r="H105" s="30"/>
      <c r="I105" s="31"/>
      <c r="J105" s="30"/>
      <c r="K105" s="25"/>
      <c r="L105" s="30"/>
      <c r="M105" s="25"/>
      <c r="N105" s="30"/>
      <c r="O105" s="25"/>
      <c r="P105" s="30"/>
      <c r="Q105" s="25"/>
      <c r="R105" s="30"/>
      <c r="S105" s="32">
        <f t="shared" si="15"/>
        <v>0</v>
      </c>
      <c r="T105" s="32">
        <f t="shared" si="16"/>
        <v>0</v>
      </c>
      <c r="U105" s="33">
        <f t="shared" si="17"/>
        <v>0</v>
      </c>
      <c r="V105" s="34"/>
      <c r="W105" s="35" t="e">
        <f t="shared" si="18"/>
        <v>#VALUE!</v>
      </c>
      <c r="X105" s="36" t="e">
        <f>VLOOKUP(C105,Meltzer!B$2:C$57,2,FALSE)</f>
        <v>#N/A</v>
      </c>
      <c r="Y105" s="27" t="e">
        <f t="shared" si="19"/>
        <v>#VALUE!</v>
      </c>
      <c r="Z105" s="1" t="e">
        <f>VLOOKUP(C105,Meltzer!B$2:E$57,3,FALSE)</f>
        <v>#N/A</v>
      </c>
      <c r="AA105" s="37" t="e">
        <f>VLOOKUP(E105-0.01,Kaalud!A$15:B$24,2,TRUE)</f>
        <v>#N/A</v>
      </c>
    </row>
    <row r="106" spans="1:27" ht="14.25">
      <c r="A106" s="25"/>
      <c r="B106" s="49"/>
      <c r="C106" s="27"/>
      <c r="D106" s="24"/>
      <c r="E106" s="28"/>
      <c r="F106" s="29" t="e">
        <f>POWER(10,(Parameetrid!$B$2*(LOG10(E106/Parameetrid!$B$3))^2))</f>
        <v>#VALUE!</v>
      </c>
      <c r="G106" s="25"/>
      <c r="H106" s="30"/>
      <c r="I106" s="31"/>
      <c r="J106" s="30"/>
      <c r="K106" s="25"/>
      <c r="L106" s="30"/>
      <c r="M106" s="25"/>
      <c r="N106" s="30"/>
      <c r="O106" s="25"/>
      <c r="P106" s="30"/>
      <c r="Q106" s="25"/>
      <c r="R106" s="30"/>
      <c r="S106" s="32">
        <f t="shared" si="15"/>
        <v>0</v>
      </c>
      <c r="T106" s="32">
        <f t="shared" si="16"/>
        <v>0</v>
      </c>
      <c r="U106" s="33">
        <f t="shared" si="17"/>
        <v>0</v>
      </c>
      <c r="V106" s="34"/>
      <c r="W106" s="35" t="e">
        <f t="shared" si="18"/>
        <v>#VALUE!</v>
      </c>
      <c r="X106" s="36" t="e">
        <f>VLOOKUP(C106,Meltzer!B$2:C$57,2,FALSE)</f>
        <v>#N/A</v>
      </c>
      <c r="Y106" s="27" t="e">
        <f t="shared" si="19"/>
        <v>#VALUE!</v>
      </c>
      <c r="Z106" s="1" t="e">
        <f>VLOOKUP(C106,Meltzer!B$2:E$57,3,FALSE)</f>
        <v>#N/A</v>
      </c>
      <c r="AA106" s="37" t="e">
        <f>VLOOKUP(E106-0.01,Kaalud!A$15:B$24,2,TRUE)</f>
        <v>#N/A</v>
      </c>
    </row>
    <row r="107" spans="1:27" ht="14.25">
      <c r="A107" s="25"/>
      <c r="B107" s="49"/>
      <c r="C107" s="27"/>
      <c r="D107" s="24"/>
      <c r="E107" s="28"/>
      <c r="F107" s="29" t="e">
        <f>POWER(10,(Parameetrid!$B$2*(LOG10(E107/Parameetrid!$B$3))^2))</f>
        <v>#VALUE!</v>
      </c>
      <c r="G107" s="25"/>
      <c r="H107" s="30"/>
      <c r="I107" s="31"/>
      <c r="J107" s="30"/>
      <c r="K107" s="25"/>
      <c r="L107" s="30"/>
      <c r="M107" s="25"/>
      <c r="N107" s="30"/>
      <c r="O107" s="25"/>
      <c r="P107" s="30"/>
      <c r="Q107" s="25"/>
      <c r="R107" s="30"/>
      <c r="S107" s="32">
        <f t="shared" si="15"/>
        <v>0</v>
      </c>
      <c r="T107" s="32">
        <f t="shared" si="16"/>
        <v>0</v>
      </c>
      <c r="U107" s="33">
        <f t="shared" si="17"/>
        <v>0</v>
      </c>
      <c r="V107" s="34"/>
      <c r="W107" s="35" t="e">
        <f t="shared" si="18"/>
        <v>#VALUE!</v>
      </c>
      <c r="X107" s="36" t="e">
        <f>VLOOKUP(C107,Meltzer!B$2:C$57,2,FALSE)</f>
        <v>#N/A</v>
      </c>
      <c r="Y107" s="27" t="e">
        <f t="shared" si="19"/>
        <v>#VALUE!</v>
      </c>
      <c r="Z107" s="1" t="e">
        <f>VLOOKUP(C107,Meltzer!B$2:E$57,3,FALSE)</f>
        <v>#N/A</v>
      </c>
      <c r="AA107" s="37" t="e">
        <f>VLOOKUP(E107-0.01,Kaalud!A$15:B$24,2,TRUE)</f>
        <v>#N/A</v>
      </c>
    </row>
    <row r="108" spans="1:27" ht="14.25">
      <c r="A108" s="25"/>
      <c r="B108" s="49"/>
      <c r="C108" s="27"/>
      <c r="D108" s="24"/>
      <c r="E108" s="28"/>
      <c r="F108" s="29" t="e">
        <f>POWER(10,(Parameetrid!$B$2*(LOG10(E108/Parameetrid!$B$3))^2))</f>
        <v>#VALUE!</v>
      </c>
      <c r="G108" s="25"/>
      <c r="H108" s="30"/>
      <c r="I108" s="31"/>
      <c r="J108" s="30"/>
      <c r="K108" s="25"/>
      <c r="L108" s="30"/>
      <c r="M108" s="25"/>
      <c r="N108" s="30"/>
      <c r="O108" s="25"/>
      <c r="P108" s="30"/>
      <c r="Q108" s="25"/>
      <c r="R108" s="30"/>
      <c r="S108" s="32">
        <f t="shared" si="15"/>
        <v>0</v>
      </c>
      <c r="T108" s="32">
        <f t="shared" si="16"/>
        <v>0</v>
      </c>
      <c r="U108" s="33">
        <f t="shared" si="17"/>
        <v>0</v>
      </c>
      <c r="V108" s="34"/>
      <c r="W108" s="35" t="e">
        <f t="shared" si="18"/>
        <v>#VALUE!</v>
      </c>
      <c r="X108" s="36" t="e">
        <f>VLOOKUP(C108,Meltzer!B$2:C$57,2,FALSE)</f>
        <v>#N/A</v>
      </c>
      <c r="Y108" s="27" t="e">
        <f t="shared" si="19"/>
        <v>#VALUE!</v>
      </c>
      <c r="Z108" s="1" t="e">
        <f>VLOOKUP(C108,Meltzer!B$2:E$57,3,FALSE)</f>
        <v>#N/A</v>
      </c>
      <c r="AA108" s="37" t="e">
        <f>VLOOKUP(E108-0.01,Kaalud!A$15:B$24,2,TRUE)</f>
        <v>#N/A</v>
      </c>
    </row>
    <row r="109" spans="1:27" ht="14.25">
      <c r="A109" s="25"/>
      <c r="B109" s="49"/>
      <c r="C109" s="27"/>
      <c r="D109" s="24"/>
      <c r="E109" s="28"/>
      <c r="F109" s="29" t="e">
        <f>POWER(10,(Parameetrid!$B$2*(LOG10(E109/Parameetrid!$B$3))^2))</f>
        <v>#VALUE!</v>
      </c>
      <c r="G109" s="25"/>
      <c r="H109" s="30"/>
      <c r="I109" s="31"/>
      <c r="J109" s="30"/>
      <c r="K109" s="25"/>
      <c r="L109" s="30"/>
      <c r="M109" s="25"/>
      <c r="N109" s="30"/>
      <c r="O109" s="25"/>
      <c r="P109" s="30"/>
      <c r="Q109" s="25"/>
      <c r="R109" s="30"/>
      <c r="S109" s="32">
        <f t="shared" si="15"/>
        <v>0</v>
      </c>
      <c r="T109" s="32">
        <f t="shared" si="16"/>
        <v>0</v>
      </c>
      <c r="U109" s="33">
        <f t="shared" si="17"/>
        <v>0</v>
      </c>
      <c r="V109" s="34"/>
      <c r="W109" s="35" t="e">
        <f t="shared" si="18"/>
        <v>#VALUE!</v>
      </c>
      <c r="X109" s="36" t="e">
        <f>VLOOKUP(C109,Meltzer!B$2:C$57,2,FALSE)</f>
        <v>#N/A</v>
      </c>
      <c r="Y109" s="27" t="e">
        <f t="shared" si="19"/>
        <v>#VALUE!</v>
      </c>
      <c r="Z109" s="1" t="e">
        <f>VLOOKUP(C109,Meltzer!B$2:E$57,3,FALSE)</f>
        <v>#N/A</v>
      </c>
      <c r="AA109" s="37" t="e">
        <f>VLOOKUP(E109-0.01,Kaalud!A$15:B$24,2,TRUE)</f>
        <v>#N/A</v>
      </c>
    </row>
    <row r="110" spans="1:27" ht="14.25">
      <c r="A110" s="25"/>
      <c r="B110" s="49"/>
      <c r="C110" s="27"/>
      <c r="D110" s="24"/>
      <c r="E110" s="28"/>
      <c r="F110" s="29" t="e">
        <f>POWER(10,(Parameetrid!$B$2*(LOG10(E110/Parameetrid!$B$3))^2))</f>
        <v>#VALUE!</v>
      </c>
      <c r="G110" s="25"/>
      <c r="H110" s="30"/>
      <c r="I110" s="31"/>
      <c r="J110" s="30"/>
      <c r="K110" s="25"/>
      <c r="L110" s="30"/>
      <c r="M110" s="25"/>
      <c r="N110" s="30"/>
      <c r="O110" s="25"/>
      <c r="P110" s="30"/>
      <c r="Q110" s="25"/>
      <c r="R110" s="30"/>
      <c r="S110" s="32">
        <f t="shared" si="15"/>
        <v>0</v>
      </c>
      <c r="T110" s="32">
        <f t="shared" si="16"/>
        <v>0</v>
      </c>
      <c r="U110" s="33">
        <f t="shared" si="17"/>
        <v>0</v>
      </c>
      <c r="V110" s="34"/>
      <c r="W110" s="35" t="e">
        <f t="shared" si="18"/>
        <v>#VALUE!</v>
      </c>
      <c r="X110" s="36" t="e">
        <f>VLOOKUP(C110,Meltzer!B$2:C$57,2,FALSE)</f>
        <v>#N/A</v>
      </c>
      <c r="Y110" s="27" t="e">
        <f t="shared" si="19"/>
        <v>#VALUE!</v>
      </c>
      <c r="Z110" s="1" t="e">
        <f>VLOOKUP(C110,Meltzer!B$2:E$57,3,FALSE)</f>
        <v>#N/A</v>
      </c>
      <c r="AA110" s="37" t="e">
        <f>VLOOKUP(E110-0.01,Kaalud!A$15:B$24,2,TRUE)</f>
        <v>#N/A</v>
      </c>
    </row>
    <row r="111" spans="1:27" ht="14.25">
      <c r="A111" s="25"/>
      <c r="B111" s="49"/>
      <c r="C111" s="27"/>
      <c r="D111" s="24"/>
      <c r="E111" s="28"/>
      <c r="F111" s="29" t="e">
        <f>POWER(10,(Parameetrid!$B$2*(LOG10(E111/Parameetrid!$B$3))^2))</f>
        <v>#VALUE!</v>
      </c>
      <c r="G111" s="25"/>
      <c r="H111" s="30"/>
      <c r="I111" s="31"/>
      <c r="J111" s="30"/>
      <c r="K111" s="25"/>
      <c r="L111" s="30"/>
      <c r="M111" s="25"/>
      <c r="N111" s="30"/>
      <c r="O111" s="25"/>
      <c r="P111" s="30"/>
      <c r="Q111" s="25"/>
      <c r="R111" s="30"/>
      <c r="S111" s="32">
        <f t="shared" si="15"/>
        <v>0</v>
      </c>
      <c r="T111" s="32">
        <f t="shared" si="16"/>
        <v>0</v>
      </c>
      <c r="U111" s="33">
        <f t="shared" si="17"/>
        <v>0</v>
      </c>
      <c r="V111" s="34"/>
      <c r="W111" s="35" t="e">
        <f t="shared" si="18"/>
        <v>#VALUE!</v>
      </c>
      <c r="X111" s="36" t="e">
        <f>VLOOKUP(C111,Meltzer!B$2:C$57,2,FALSE)</f>
        <v>#N/A</v>
      </c>
      <c r="Y111" s="27" t="e">
        <f t="shared" si="19"/>
        <v>#VALUE!</v>
      </c>
      <c r="Z111" s="1" t="e">
        <f>VLOOKUP(C111,Meltzer!B$2:E$57,3,FALSE)</f>
        <v>#N/A</v>
      </c>
      <c r="AA111" s="37" t="e">
        <f>VLOOKUP(E111-0.01,Kaalud!A$15:B$24,2,TRUE)</f>
        <v>#N/A</v>
      </c>
    </row>
    <row r="112" spans="1:27" ht="14.25">
      <c r="A112" s="25"/>
      <c r="B112" s="49"/>
      <c r="C112" s="27"/>
      <c r="D112" s="24"/>
      <c r="E112" s="28"/>
      <c r="F112" s="29" t="e">
        <f>POWER(10,(Parameetrid!$B$2*(LOG10(E112/Parameetrid!$B$3))^2))</f>
        <v>#VALUE!</v>
      </c>
      <c r="G112" s="25"/>
      <c r="H112" s="30"/>
      <c r="I112" s="31"/>
      <c r="J112" s="30"/>
      <c r="K112" s="25"/>
      <c r="L112" s="30"/>
      <c r="M112" s="25"/>
      <c r="N112" s="30"/>
      <c r="O112" s="25"/>
      <c r="P112" s="30"/>
      <c r="Q112" s="25"/>
      <c r="R112" s="30"/>
      <c r="S112" s="32">
        <f t="shared" si="15"/>
        <v>0</v>
      </c>
      <c r="T112" s="32">
        <f t="shared" si="16"/>
        <v>0</v>
      </c>
      <c r="U112" s="33">
        <f t="shared" si="17"/>
        <v>0</v>
      </c>
      <c r="V112" s="34"/>
      <c r="W112" s="35" t="e">
        <f t="shared" si="18"/>
        <v>#VALUE!</v>
      </c>
      <c r="X112" s="36" t="e">
        <f>VLOOKUP(C112,Meltzer!B$2:C$57,2,FALSE)</f>
        <v>#N/A</v>
      </c>
      <c r="Y112" s="27" t="e">
        <f t="shared" si="19"/>
        <v>#VALUE!</v>
      </c>
      <c r="Z112" s="1" t="e">
        <f>VLOOKUP(C112,Meltzer!B$2:E$57,3,FALSE)</f>
        <v>#N/A</v>
      </c>
      <c r="AA112" s="37" t="e">
        <f>VLOOKUP(E112-0.01,Kaalud!A$15:B$24,2,TRUE)</f>
        <v>#N/A</v>
      </c>
    </row>
    <row r="113" spans="1:27" ht="14.25">
      <c r="A113" s="25"/>
      <c r="B113" s="49"/>
      <c r="C113" s="27"/>
      <c r="D113" s="24"/>
      <c r="E113" s="28"/>
      <c r="F113" s="29" t="e">
        <f>POWER(10,(Parameetrid!$B$2*(LOG10(E113/Parameetrid!$B$3))^2))</f>
        <v>#VALUE!</v>
      </c>
      <c r="G113" s="25"/>
      <c r="H113" s="30"/>
      <c r="I113" s="31"/>
      <c r="J113" s="30"/>
      <c r="K113" s="25"/>
      <c r="L113" s="30"/>
      <c r="M113" s="25"/>
      <c r="N113" s="30"/>
      <c r="O113" s="25"/>
      <c r="P113" s="30"/>
      <c r="Q113" s="25"/>
      <c r="R113" s="30"/>
      <c r="S113" s="32">
        <f t="shared" si="15"/>
        <v>0</v>
      </c>
      <c r="T113" s="32">
        <f t="shared" si="16"/>
        <v>0</v>
      </c>
      <c r="U113" s="33">
        <f t="shared" si="17"/>
        <v>0</v>
      </c>
      <c r="V113" s="34"/>
      <c r="W113" s="35" t="e">
        <f t="shared" si="18"/>
        <v>#VALUE!</v>
      </c>
      <c r="X113" s="36" t="e">
        <f>VLOOKUP(C113,Meltzer!B$2:C$57,2,FALSE)</f>
        <v>#N/A</v>
      </c>
      <c r="Y113" s="27" t="e">
        <f t="shared" si="19"/>
        <v>#VALUE!</v>
      </c>
      <c r="Z113" s="1" t="e">
        <f>VLOOKUP(C113,Meltzer!B$2:E$57,3,FALSE)</f>
        <v>#N/A</v>
      </c>
      <c r="AA113" s="37" t="e">
        <f>VLOOKUP(E113-0.01,Kaalud!A$15:B$24,2,TRUE)</f>
        <v>#N/A</v>
      </c>
    </row>
    <row r="114" spans="1:27" ht="14.25">
      <c r="A114" s="25"/>
      <c r="B114" s="49"/>
      <c r="C114" s="27"/>
      <c r="D114" s="24"/>
      <c r="E114" s="28"/>
      <c r="F114" s="29" t="e">
        <f>POWER(10,(Parameetrid!$B$2*(LOG10(E114/Parameetrid!$B$3))^2))</f>
        <v>#VALUE!</v>
      </c>
      <c r="G114" s="25"/>
      <c r="H114" s="30"/>
      <c r="I114" s="31"/>
      <c r="J114" s="30"/>
      <c r="K114" s="25"/>
      <c r="L114" s="30"/>
      <c r="M114" s="25"/>
      <c r="N114" s="30"/>
      <c r="O114" s="25"/>
      <c r="P114" s="30"/>
      <c r="Q114" s="25"/>
      <c r="R114" s="30"/>
      <c r="S114" s="32">
        <f t="shared" si="15"/>
        <v>0</v>
      </c>
      <c r="T114" s="32">
        <f t="shared" si="16"/>
        <v>0</v>
      </c>
      <c r="U114" s="33">
        <f t="shared" si="17"/>
        <v>0</v>
      </c>
      <c r="V114" s="34"/>
      <c r="W114" s="35" t="e">
        <f t="shared" si="18"/>
        <v>#VALUE!</v>
      </c>
      <c r="X114" s="36" t="e">
        <f>VLOOKUP(C114,Meltzer!B$2:C$57,2,FALSE)</f>
        <v>#N/A</v>
      </c>
      <c r="Y114" s="27" t="e">
        <f t="shared" si="19"/>
        <v>#VALUE!</v>
      </c>
      <c r="Z114" s="1" t="e">
        <f>VLOOKUP(C114,Meltzer!B$2:E$57,3,FALSE)</f>
        <v>#N/A</v>
      </c>
      <c r="AA114" s="37" t="e">
        <f>VLOOKUP(E114-0.01,Kaalud!A$15:B$24,2,TRUE)</f>
        <v>#N/A</v>
      </c>
    </row>
    <row r="115" spans="2:21" ht="14.25">
      <c r="B115" s="38" t="s">
        <v>25</v>
      </c>
      <c r="C115" s="52"/>
      <c r="D115" s="53"/>
      <c r="E115" s="1"/>
      <c r="F115" s="39" t="s">
        <v>26</v>
      </c>
      <c r="G115" s="42"/>
      <c r="H115" s="42"/>
      <c r="I115" s="42"/>
      <c r="J115" s="42"/>
      <c r="K115" s="51"/>
      <c r="L115" s="51"/>
      <c r="M115" s="13"/>
      <c r="N115" s="13"/>
      <c r="O115" s="38" t="s">
        <v>27</v>
      </c>
      <c r="P115" s="42"/>
      <c r="Q115" s="42"/>
      <c r="R115" s="42"/>
      <c r="S115" s="42"/>
      <c r="T115" s="54"/>
      <c r="U115" s="38" t="s">
        <v>36</v>
      </c>
    </row>
    <row r="116" spans="2:20" ht="14.25">
      <c r="B116" s="43"/>
      <c r="C116" s="52"/>
      <c r="D116" s="53"/>
      <c r="E116" s="55"/>
      <c r="F116" s="56"/>
      <c r="G116" s="42"/>
      <c r="H116" s="42"/>
      <c r="I116" s="42"/>
      <c r="J116" s="42"/>
      <c r="K116" s="51"/>
      <c r="L116" s="51"/>
      <c r="M116" s="13"/>
      <c r="N116" s="13"/>
      <c r="O116" s="40" t="s">
        <v>28</v>
      </c>
      <c r="P116" s="42"/>
      <c r="Q116" s="42"/>
      <c r="R116" s="42"/>
      <c r="S116" s="42"/>
      <c r="T116" s="50"/>
    </row>
    <row r="117" spans="7:21" ht="14.25">
      <c r="G117" s="42"/>
      <c r="H117" s="42"/>
      <c r="I117" s="42"/>
      <c r="J117" s="42"/>
      <c r="M117" s="5"/>
      <c r="N117" s="5"/>
      <c r="Q117" s="50"/>
      <c r="R117" s="50"/>
      <c r="U117" s="50"/>
    </row>
    <row r="118" spans="2:21" ht="14.25">
      <c r="B118" s="1" t="s">
        <v>40</v>
      </c>
      <c r="M118" s="5"/>
      <c r="N118" s="5"/>
      <c r="Q118" s="50"/>
      <c r="R118" s="50"/>
      <c r="U118" s="50"/>
    </row>
    <row r="119" spans="1:21" ht="14.25">
      <c r="A119" s="58">
        <v>1</v>
      </c>
      <c r="B119" s="58"/>
      <c r="C119" s="58"/>
      <c r="M119" s="5"/>
      <c r="N119" s="5"/>
      <c r="Q119" s="50"/>
      <c r="R119" s="50"/>
      <c r="U119" s="50"/>
    </row>
    <row r="120" spans="1:21" ht="14.25">
      <c r="A120" s="58">
        <v>2</v>
      </c>
      <c r="B120" s="58"/>
      <c r="C120" s="58"/>
      <c r="M120" s="5"/>
      <c r="N120" s="5"/>
      <c r="Q120" s="50"/>
      <c r="R120" s="50"/>
      <c r="U120" s="50"/>
    </row>
    <row r="121" spans="1:21" ht="14.25">
      <c r="A121" s="58">
        <v>3</v>
      </c>
      <c r="B121" s="58"/>
      <c r="C121" s="58"/>
      <c r="M121" s="5"/>
      <c r="N121" s="5"/>
      <c r="Q121" s="50"/>
      <c r="R121" s="50"/>
      <c r="U121" s="50"/>
    </row>
    <row r="122" spans="1:21" ht="14.25">
      <c r="A122" s="58">
        <v>4</v>
      </c>
      <c r="B122" s="58"/>
      <c r="C122" s="58"/>
      <c r="M122" s="5"/>
      <c r="N122" s="5"/>
      <c r="Q122" s="50"/>
      <c r="R122" s="50"/>
      <c r="U122" s="50"/>
    </row>
    <row r="123" spans="1:21" ht="14.25">
      <c r="A123" s="58">
        <v>5</v>
      </c>
      <c r="B123" s="58"/>
      <c r="C123" s="58"/>
      <c r="M123" s="5"/>
      <c r="N123" s="5"/>
      <c r="Q123" s="50"/>
      <c r="R123" s="50"/>
      <c r="U123" s="50"/>
    </row>
    <row r="124" spans="1:21" ht="14.25">
      <c r="A124" s="58">
        <v>6</v>
      </c>
      <c r="B124" s="58"/>
      <c r="C124" s="58"/>
      <c r="M124" s="5"/>
      <c r="N124" s="5"/>
      <c r="Q124" s="50"/>
      <c r="R124" s="50"/>
      <c r="U124" s="50"/>
    </row>
    <row r="125" spans="1:3" s="1" customFormat="1" ht="14.25">
      <c r="A125" s="58">
        <v>7</v>
      </c>
      <c r="B125" s="58"/>
      <c r="C125" s="58"/>
    </row>
    <row r="126" spans="1:3" s="1" customFormat="1" ht="12.75" customHeight="1">
      <c r="A126"/>
      <c r="B126"/>
      <c r="C126"/>
    </row>
    <row r="127" spans="1:3" s="1" customFormat="1" ht="14.25">
      <c r="A127"/>
      <c r="B127"/>
      <c r="C127"/>
    </row>
    <row r="128" spans="1:3" s="1" customFormat="1" ht="14.25">
      <c r="A128"/>
      <c r="B128"/>
      <c r="C128"/>
    </row>
    <row r="129" spans="1:3" s="1" customFormat="1" ht="14.25">
      <c r="A129"/>
      <c r="B129"/>
      <c r="C129"/>
    </row>
    <row r="130" spans="1:3" s="1" customFormat="1" ht="14.25">
      <c r="A130"/>
      <c r="B130"/>
      <c r="C130"/>
    </row>
    <row r="131" spans="1:3" s="1" customFormat="1" ht="14.25">
      <c r="A131"/>
      <c r="B131"/>
      <c r="C131"/>
    </row>
    <row r="132" spans="1:3" s="1" customFormat="1" ht="14.25">
      <c r="A132"/>
      <c r="B132"/>
      <c r="C132"/>
    </row>
    <row r="133" spans="1:3" s="1" customFormat="1" ht="14.25">
      <c r="A133"/>
      <c r="B133"/>
      <c r="C133"/>
    </row>
    <row r="134" spans="1:3" s="1" customFormat="1" ht="14.25">
      <c r="A134"/>
      <c r="B134"/>
      <c r="C134"/>
    </row>
    <row r="135" spans="1:3" s="1" customFormat="1" ht="14.25">
      <c r="A135"/>
      <c r="B135"/>
      <c r="C135"/>
    </row>
    <row r="136" spans="1:3" s="1" customFormat="1" ht="14.25">
      <c r="A136"/>
      <c r="B136"/>
      <c r="C136"/>
    </row>
    <row r="137" spans="1:3" s="1" customFormat="1" ht="14.25">
      <c r="A137"/>
      <c r="B137"/>
      <c r="C137"/>
    </row>
    <row r="138" spans="1:3" s="1" customFormat="1" ht="14.25">
      <c r="A138"/>
      <c r="B138"/>
      <c r="C138"/>
    </row>
    <row r="139" spans="1:3" s="1" customFormat="1" ht="14.25">
      <c r="A139"/>
      <c r="B139"/>
      <c r="C139"/>
    </row>
    <row r="140" spans="1:3" s="1" customFormat="1" ht="14.25">
      <c r="A140"/>
      <c r="B140"/>
      <c r="C140"/>
    </row>
    <row r="141" spans="1:3" s="1" customFormat="1" ht="14.25">
      <c r="A141"/>
      <c r="B141"/>
      <c r="C141"/>
    </row>
    <row r="142" spans="1:3" s="1" customFormat="1" ht="14.25">
      <c r="A142"/>
      <c r="B142"/>
      <c r="C142"/>
    </row>
    <row r="143" spans="1:3" s="1" customFormat="1" ht="14.25">
      <c r="A143"/>
      <c r="B143"/>
      <c r="C143"/>
    </row>
    <row r="144" spans="1:3" ht="14.25">
      <c r="A144"/>
      <c r="B144"/>
      <c r="C144"/>
    </row>
    <row r="145" spans="1:3" ht="14.25">
      <c r="A145"/>
      <c r="B145"/>
      <c r="C145"/>
    </row>
    <row r="146" spans="1:3" ht="14.25">
      <c r="A146"/>
      <c r="B146"/>
      <c r="C146"/>
    </row>
    <row r="147" spans="1:3" ht="14.25">
      <c r="A147"/>
      <c r="B147"/>
      <c r="C147"/>
    </row>
    <row r="148" spans="1:3" ht="14.25">
      <c r="A148"/>
      <c r="B148"/>
      <c r="C148"/>
    </row>
    <row r="149" spans="1:3" ht="14.25">
      <c r="A149"/>
      <c r="B149"/>
      <c r="C149"/>
    </row>
    <row r="150" spans="1:3" ht="14.25">
      <c r="A150"/>
      <c r="B150"/>
      <c r="C150"/>
    </row>
    <row r="151" spans="1:3" ht="14.25">
      <c r="A151"/>
      <c r="B151"/>
      <c r="C151"/>
    </row>
    <row r="152" spans="1:3" ht="14.25">
      <c r="A152"/>
      <c r="B152"/>
      <c r="C152"/>
    </row>
    <row r="153" spans="1:3" ht="14.25">
      <c r="A153"/>
      <c r="B153"/>
      <c r="C153"/>
    </row>
    <row r="154" spans="1:3" ht="14.25">
      <c r="A154"/>
      <c r="B154"/>
      <c r="C154"/>
    </row>
    <row r="155" spans="1:3" ht="14.25">
      <c r="A155"/>
      <c r="B155"/>
      <c r="C155"/>
    </row>
    <row r="156" spans="1:3" ht="14.25">
      <c r="A156"/>
      <c r="B156"/>
      <c r="C156"/>
    </row>
    <row r="157" spans="1:3" ht="14.25">
      <c r="A157"/>
      <c r="B157"/>
      <c r="C157"/>
    </row>
    <row r="158" spans="1:3" ht="14.25">
      <c r="A158"/>
      <c r="B158"/>
      <c r="C158"/>
    </row>
    <row r="159" spans="1:3" ht="14.25">
      <c r="A159"/>
      <c r="B159"/>
      <c r="C159"/>
    </row>
    <row r="160" spans="1:3" ht="14.25">
      <c r="A160"/>
      <c r="B160"/>
      <c r="C160"/>
    </row>
    <row r="161" spans="1:3" ht="14.25">
      <c r="A161"/>
      <c r="B161"/>
      <c r="C161"/>
    </row>
    <row r="162" spans="1:3" ht="14.25">
      <c r="A162"/>
      <c r="B162"/>
      <c r="C162"/>
    </row>
    <row r="163" spans="1:3" ht="14.25">
      <c r="A163"/>
      <c r="B163"/>
      <c r="C163"/>
    </row>
    <row r="164" spans="1:3" ht="14.25">
      <c r="A164"/>
      <c r="B164"/>
      <c r="C164"/>
    </row>
    <row r="165" spans="1:3" ht="14.25">
      <c r="A165"/>
      <c r="B165"/>
      <c r="C165"/>
    </row>
    <row r="166" spans="1:3" ht="14.25">
      <c r="A166"/>
      <c r="B166"/>
      <c r="C166"/>
    </row>
    <row r="167" spans="1:3" ht="14.25">
      <c r="A167"/>
      <c r="B167"/>
      <c r="C167"/>
    </row>
    <row r="168" spans="1:3" ht="14.25">
      <c r="A168"/>
      <c r="B168"/>
      <c r="C168"/>
    </row>
    <row r="169" spans="1:3" ht="14.25">
      <c r="A169"/>
      <c r="B169"/>
      <c r="C169"/>
    </row>
    <row r="170" spans="1:3" ht="14.25">
      <c r="A170"/>
      <c r="B170"/>
      <c r="C170"/>
    </row>
    <row r="171" spans="1:3" ht="14.25">
      <c r="A171"/>
      <c r="B171"/>
      <c r="C171"/>
    </row>
    <row r="172" spans="1:3" ht="14.25">
      <c r="A172"/>
      <c r="B172"/>
      <c r="C172"/>
    </row>
    <row r="173" spans="1:3" ht="14.25">
      <c r="A173"/>
      <c r="B173"/>
      <c r="C173"/>
    </row>
    <row r="174" spans="1:3" ht="14.25">
      <c r="A174"/>
      <c r="B174"/>
      <c r="C174"/>
    </row>
    <row r="175" spans="1:3" ht="14.25">
      <c r="A175"/>
      <c r="B175"/>
      <c r="C175"/>
    </row>
  </sheetData>
  <sheetProtection selectLockedCells="1" selectUnlockedCells="1"/>
  <mergeCells count="105">
    <mergeCell ref="A1:W1"/>
    <mergeCell ref="A2:W2"/>
    <mergeCell ref="A3:W3"/>
    <mergeCell ref="M5:O5"/>
    <mergeCell ref="Q5:T5"/>
    <mergeCell ref="U5:W5"/>
    <mergeCell ref="A6:F6"/>
    <mergeCell ref="G6:Q6"/>
    <mergeCell ref="S6:Y6"/>
    <mergeCell ref="A7:A8"/>
    <mergeCell ref="B7:B8"/>
    <mergeCell ref="C7:C8"/>
    <mergeCell ref="D7:D8"/>
    <mergeCell ref="E7:E8"/>
    <mergeCell ref="F7:F8"/>
    <mergeCell ref="G7:K7"/>
    <mergeCell ref="M7:Q7"/>
    <mergeCell ref="S7:S8"/>
    <mergeCell ref="T7:T8"/>
    <mergeCell ref="U7:U8"/>
    <mergeCell ref="V7:V8"/>
    <mergeCell ref="W7:W8"/>
    <mergeCell ref="X7:X8"/>
    <mergeCell ref="Y7:Y8"/>
    <mergeCell ref="F30:H30"/>
    <mergeCell ref="P30:S30"/>
    <mergeCell ref="F31:H31"/>
    <mergeCell ref="P31:S31"/>
    <mergeCell ref="F32:H32"/>
    <mergeCell ref="M35:O35"/>
    <mergeCell ref="Q35:T35"/>
    <mergeCell ref="U35:W35"/>
    <mergeCell ref="A36:F36"/>
    <mergeCell ref="G36:Q36"/>
    <mergeCell ref="S36:Y36"/>
    <mergeCell ref="A37:A38"/>
    <mergeCell ref="B37:B38"/>
    <mergeCell ref="C37:C38"/>
    <mergeCell ref="D37:D38"/>
    <mergeCell ref="E37:E38"/>
    <mergeCell ref="F37:F38"/>
    <mergeCell ref="G37:K37"/>
    <mergeCell ref="M37:Q37"/>
    <mergeCell ref="S37:S38"/>
    <mergeCell ref="T37:T38"/>
    <mergeCell ref="U37:U38"/>
    <mergeCell ref="V37:V38"/>
    <mergeCell ref="W37:W38"/>
    <mergeCell ref="X37:X38"/>
    <mergeCell ref="Y37:Y38"/>
    <mergeCell ref="P60:S60"/>
    <mergeCell ref="G61:J61"/>
    <mergeCell ref="G62:J62"/>
    <mergeCell ref="M64:O64"/>
    <mergeCell ref="Q64:T64"/>
    <mergeCell ref="U64:W64"/>
    <mergeCell ref="A65:F65"/>
    <mergeCell ref="G65:Q65"/>
    <mergeCell ref="S65:Y65"/>
    <mergeCell ref="A66:A67"/>
    <mergeCell ref="B66:B67"/>
    <mergeCell ref="C66:C67"/>
    <mergeCell ref="D66:D67"/>
    <mergeCell ref="E66:E67"/>
    <mergeCell ref="F66:F67"/>
    <mergeCell ref="G66:K66"/>
    <mergeCell ref="M66:Q66"/>
    <mergeCell ref="S66:S67"/>
    <mergeCell ref="T66:T67"/>
    <mergeCell ref="U66:U67"/>
    <mergeCell ref="V66:V67"/>
    <mergeCell ref="W66:W67"/>
    <mergeCell ref="X66:X67"/>
    <mergeCell ref="Y66:Y67"/>
    <mergeCell ref="G87:J87"/>
    <mergeCell ref="P87:S87"/>
    <mergeCell ref="G88:J88"/>
    <mergeCell ref="P88:S88"/>
    <mergeCell ref="G89:J89"/>
    <mergeCell ref="M91:O91"/>
    <mergeCell ref="Q91:T91"/>
    <mergeCell ref="U91:W91"/>
    <mergeCell ref="A92:F92"/>
    <mergeCell ref="G92:Q92"/>
    <mergeCell ref="S92:Y92"/>
    <mergeCell ref="A93:A94"/>
    <mergeCell ref="B93:B94"/>
    <mergeCell ref="C93:C94"/>
    <mergeCell ref="D93:D94"/>
    <mergeCell ref="E93:E94"/>
    <mergeCell ref="F93:F94"/>
    <mergeCell ref="G93:K93"/>
    <mergeCell ref="M93:Q93"/>
    <mergeCell ref="S93:S94"/>
    <mergeCell ref="T93:T94"/>
    <mergeCell ref="U93:U94"/>
    <mergeCell ref="V93:V94"/>
    <mergeCell ref="W93:W94"/>
    <mergeCell ref="X93:X94"/>
    <mergeCell ref="Y93:Y94"/>
    <mergeCell ref="G115:J115"/>
    <mergeCell ref="P115:S115"/>
    <mergeCell ref="G116:J116"/>
    <mergeCell ref="P116:S116"/>
    <mergeCell ref="G117:J117"/>
  </mergeCells>
  <conditionalFormatting sqref="G9:G28 G39:G58 G68:G86 G95:G114">
    <cfRule type="expression" priority="1" dxfId="0" stopIfTrue="1">
      <formula>H9="x"</formula>
    </cfRule>
  </conditionalFormatting>
  <conditionalFormatting sqref="G9:G28 G39:G58 G68:G86 G95:G114">
    <cfRule type="expression" priority="2" dxfId="1" stopIfTrue="1">
      <formula>H9="o"</formula>
    </cfRule>
    <cfRule type="expression" priority="3" dxfId="2" stopIfTrue="1">
      <formula>H9="r"</formula>
    </cfRule>
  </conditionalFormatting>
  <conditionalFormatting sqref="I9:I28 I39:I58 I68:I86 I95:I114">
    <cfRule type="expression" priority="4" dxfId="0" stopIfTrue="1">
      <formula>J9="x"</formula>
    </cfRule>
  </conditionalFormatting>
  <conditionalFormatting sqref="I9:I28 I39:I58 I68:I86 I95:I114">
    <cfRule type="expression" priority="5" dxfId="1" stopIfTrue="1">
      <formula>J9="o"</formula>
    </cfRule>
    <cfRule type="expression" priority="6" dxfId="2" stopIfTrue="1">
      <formula>J9="r"</formula>
    </cfRule>
  </conditionalFormatting>
  <conditionalFormatting sqref="K9:K28 K39:K58 K68:K86 K95:K114">
    <cfRule type="expression" priority="7" dxfId="0" stopIfTrue="1">
      <formula>L9="x"</formula>
    </cfRule>
  </conditionalFormatting>
  <conditionalFormatting sqref="K9:K28 K39:K58 K68:K86 K95:K114">
    <cfRule type="expression" priority="8" dxfId="1" stopIfTrue="1">
      <formula>L9="o"</formula>
    </cfRule>
    <cfRule type="expression" priority="9" dxfId="2" stopIfTrue="1">
      <formula>L9="r"</formula>
    </cfRule>
  </conditionalFormatting>
  <conditionalFormatting sqref="M9:M28 M39:M58 M68:M86 M95:M114">
    <cfRule type="expression" priority="10" dxfId="0" stopIfTrue="1">
      <formula>N9="x"</formula>
    </cfRule>
  </conditionalFormatting>
  <conditionalFormatting sqref="M9:M28 M39:M58 M68:M86 M95:M114">
    <cfRule type="expression" priority="11" dxfId="1" stopIfTrue="1">
      <formula>N9="o"</formula>
    </cfRule>
    <cfRule type="expression" priority="12" dxfId="2" stopIfTrue="1">
      <formula>N9="r"</formula>
    </cfRule>
  </conditionalFormatting>
  <conditionalFormatting sqref="O9:O28 O39:O58 O68:O86 O95:O114">
    <cfRule type="expression" priority="13" dxfId="0" stopIfTrue="1">
      <formula>P9="x"</formula>
    </cfRule>
  </conditionalFormatting>
  <conditionalFormatting sqref="O9:O28 O39:O58 O68:O86 O95:O114">
    <cfRule type="expression" priority="14" dxfId="1" stopIfTrue="1">
      <formula>P9="o"</formula>
    </cfRule>
    <cfRule type="expression" priority="15" dxfId="2" stopIfTrue="1">
      <formula>P9="r"</formula>
    </cfRule>
  </conditionalFormatting>
  <conditionalFormatting sqref="Q9:Q28 Q39:Q58 Q68:Q86 Q95:Q114">
    <cfRule type="expression" priority="16" dxfId="0" stopIfTrue="1">
      <formula>R9="x"</formula>
    </cfRule>
  </conditionalFormatting>
  <conditionalFormatting sqref="Q9:Q28 Q39:Q58 Q68:Q86 Q95:Q114">
    <cfRule type="expression" priority="17" dxfId="1" stopIfTrue="1">
      <formula>R9="o"</formula>
    </cfRule>
    <cfRule type="expression" priority="18" dxfId="2" stopIfTrue="1">
      <formula>R9="r"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spans="1:8" ht="12.75">
      <c r="A1" s="59" t="s">
        <v>41</v>
      </c>
      <c r="B1" s="59" t="s">
        <v>42</v>
      </c>
      <c r="C1" s="59" t="s">
        <v>43</v>
      </c>
      <c r="D1" s="59" t="s">
        <v>44</v>
      </c>
      <c r="E1" s="59" t="s">
        <v>45</v>
      </c>
      <c r="G1" s="60" t="s">
        <v>46</v>
      </c>
      <c r="H1" s="61">
        <v>2023</v>
      </c>
    </row>
    <row r="2" spans="1:5" ht="12.75">
      <c r="A2">
        <v>35</v>
      </c>
      <c r="B2">
        <f aca="true" t="shared" si="0" ref="B2:B57">$H$1-A2</f>
        <v>1988</v>
      </c>
      <c r="C2">
        <v>1.072</v>
      </c>
      <c r="D2" t="s">
        <v>47</v>
      </c>
      <c r="E2" t="s">
        <v>48</v>
      </c>
    </row>
    <row r="3" spans="1:5" ht="12.75">
      <c r="A3">
        <v>36</v>
      </c>
      <c r="B3">
        <f t="shared" si="0"/>
        <v>1987</v>
      </c>
      <c r="C3">
        <v>1.083</v>
      </c>
      <c r="D3" t="s">
        <v>47</v>
      </c>
      <c r="E3" t="s">
        <v>48</v>
      </c>
    </row>
    <row r="4" spans="1:5" ht="12.75">
      <c r="A4">
        <v>37</v>
      </c>
      <c r="B4">
        <f t="shared" si="0"/>
        <v>1986</v>
      </c>
      <c r="C4">
        <v>1.096</v>
      </c>
      <c r="D4" t="s">
        <v>47</v>
      </c>
      <c r="E4" t="s">
        <v>48</v>
      </c>
    </row>
    <row r="5" spans="1:5" ht="12.75">
      <c r="A5">
        <v>38</v>
      </c>
      <c r="B5">
        <f t="shared" si="0"/>
        <v>1985</v>
      </c>
      <c r="C5">
        <v>1.109</v>
      </c>
      <c r="D5" t="s">
        <v>47</v>
      </c>
      <c r="E5" t="s">
        <v>48</v>
      </c>
    </row>
    <row r="6" spans="1:5" ht="12.75">
      <c r="A6">
        <v>39</v>
      </c>
      <c r="B6">
        <f t="shared" si="0"/>
        <v>1984</v>
      </c>
      <c r="C6">
        <v>1.1219999999999999</v>
      </c>
      <c r="D6" t="s">
        <v>47</v>
      </c>
      <c r="E6" t="s">
        <v>48</v>
      </c>
    </row>
    <row r="7" spans="1:5" ht="14.25">
      <c r="A7">
        <v>40</v>
      </c>
      <c r="B7">
        <f t="shared" si="0"/>
        <v>1983</v>
      </c>
      <c r="C7">
        <v>1.135</v>
      </c>
      <c r="D7" t="s">
        <v>49</v>
      </c>
      <c r="E7" t="s">
        <v>50</v>
      </c>
    </row>
    <row r="8" spans="1:5" ht="14.25">
      <c r="A8">
        <v>41</v>
      </c>
      <c r="B8">
        <f t="shared" si="0"/>
        <v>1982</v>
      </c>
      <c r="C8">
        <v>1.149</v>
      </c>
      <c r="D8" t="s">
        <v>49</v>
      </c>
      <c r="E8" t="s">
        <v>50</v>
      </c>
    </row>
    <row r="9" spans="1:5" ht="14.25">
      <c r="A9">
        <v>42</v>
      </c>
      <c r="B9">
        <f t="shared" si="0"/>
        <v>1981</v>
      </c>
      <c r="C9">
        <v>1.162</v>
      </c>
      <c r="D9" t="s">
        <v>49</v>
      </c>
      <c r="E9" t="s">
        <v>50</v>
      </c>
    </row>
    <row r="10" spans="1:5" ht="14.25">
      <c r="A10">
        <v>43</v>
      </c>
      <c r="B10">
        <f t="shared" si="0"/>
        <v>1980</v>
      </c>
      <c r="C10">
        <v>1.176</v>
      </c>
      <c r="D10" t="s">
        <v>49</v>
      </c>
      <c r="E10" t="s">
        <v>50</v>
      </c>
    </row>
    <row r="11" spans="1:5" ht="14.25">
      <c r="A11">
        <v>44</v>
      </c>
      <c r="B11">
        <f t="shared" si="0"/>
        <v>1979</v>
      </c>
      <c r="C11">
        <v>1.189</v>
      </c>
      <c r="D11" t="s">
        <v>49</v>
      </c>
      <c r="E11" t="s">
        <v>50</v>
      </c>
    </row>
    <row r="12" spans="1:5" ht="14.25">
      <c r="A12">
        <v>45</v>
      </c>
      <c r="B12">
        <f t="shared" si="0"/>
        <v>1978</v>
      </c>
      <c r="C12">
        <v>1.203</v>
      </c>
      <c r="D12" t="s">
        <v>51</v>
      </c>
      <c r="E12" t="s">
        <v>52</v>
      </c>
    </row>
    <row r="13" spans="1:5" ht="14.25">
      <c r="A13">
        <v>46</v>
      </c>
      <c r="B13">
        <f t="shared" si="0"/>
        <v>1977</v>
      </c>
      <c r="C13">
        <v>1.218</v>
      </c>
      <c r="D13" t="s">
        <v>51</v>
      </c>
      <c r="E13" t="s">
        <v>52</v>
      </c>
    </row>
    <row r="14" spans="1:5" ht="14.25">
      <c r="A14">
        <v>47</v>
      </c>
      <c r="B14">
        <f t="shared" si="0"/>
        <v>1976</v>
      </c>
      <c r="C14">
        <v>1.233</v>
      </c>
      <c r="D14" t="s">
        <v>51</v>
      </c>
      <c r="E14" t="s">
        <v>52</v>
      </c>
    </row>
    <row r="15" spans="1:5" ht="14.25">
      <c r="A15">
        <v>48</v>
      </c>
      <c r="B15">
        <f t="shared" si="0"/>
        <v>1975</v>
      </c>
      <c r="C15">
        <v>1.248</v>
      </c>
      <c r="D15" t="s">
        <v>51</v>
      </c>
      <c r="E15" t="s">
        <v>52</v>
      </c>
    </row>
    <row r="16" spans="1:5" ht="14.25">
      <c r="A16">
        <v>49</v>
      </c>
      <c r="B16">
        <f t="shared" si="0"/>
        <v>1974</v>
      </c>
      <c r="C16">
        <v>1.263</v>
      </c>
      <c r="D16" t="s">
        <v>51</v>
      </c>
      <c r="E16" t="s">
        <v>52</v>
      </c>
    </row>
    <row r="17" spans="1:5" ht="14.25">
      <c r="A17">
        <v>50</v>
      </c>
      <c r="B17">
        <f t="shared" si="0"/>
        <v>1973</v>
      </c>
      <c r="C17">
        <v>1.279</v>
      </c>
      <c r="D17" t="s">
        <v>53</v>
      </c>
      <c r="E17" t="s">
        <v>54</v>
      </c>
    </row>
    <row r="18" spans="1:5" ht="14.25">
      <c r="A18">
        <v>51</v>
      </c>
      <c r="B18">
        <f t="shared" si="0"/>
        <v>1972</v>
      </c>
      <c r="C18">
        <v>1.297</v>
      </c>
      <c r="D18" t="s">
        <v>53</v>
      </c>
      <c r="E18" t="s">
        <v>54</v>
      </c>
    </row>
    <row r="19" spans="1:5" ht="14.25">
      <c r="A19">
        <v>52</v>
      </c>
      <c r="B19">
        <f t="shared" si="0"/>
        <v>1971</v>
      </c>
      <c r="C19">
        <v>1.316</v>
      </c>
      <c r="D19" t="s">
        <v>53</v>
      </c>
      <c r="E19" t="s">
        <v>54</v>
      </c>
    </row>
    <row r="20" spans="1:5" ht="14.25">
      <c r="A20">
        <v>53</v>
      </c>
      <c r="B20">
        <f t="shared" si="0"/>
        <v>1970</v>
      </c>
      <c r="C20">
        <v>1.338</v>
      </c>
      <c r="D20" t="s">
        <v>53</v>
      </c>
      <c r="E20" t="s">
        <v>54</v>
      </c>
    </row>
    <row r="21" spans="1:5" ht="14.25">
      <c r="A21">
        <v>54</v>
      </c>
      <c r="B21">
        <f t="shared" si="0"/>
        <v>1969</v>
      </c>
      <c r="C21">
        <v>1.361</v>
      </c>
      <c r="D21" t="s">
        <v>53</v>
      </c>
      <c r="E21" t="s">
        <v>54</v>
      </c>
    </row>
    <row r="22" spans="1:5" ht="14.25">
      <c r="A22">
        <v>55</v>
      </c>
      <c r="B22">
        <f t="shared" si="0"/>
        <v>1968</v>
      </c>
      <c r="C22">
        <v>1.385</v>
      </c>
      <c r="D22" t="s">
        <v>55</v>
      </c>
      <c r="E22" t="s">
        <v>56</v>
      </c>
    </row>
    <row r="23" spans="1:5" ht="14.25">
      <c r="A23">
        <v>56</v>
      </c>
      <c r="B23">
        <f t="shared" si="0"/>
        <v>1967</v>
      </c>
      <c r="C23">
        <v>1.411</v>
      </c>
      <c r="D23" t="s">
        <v>55</v>
      </c>
      <c r="E23" t="s">
        <v>56</v>
      </c>
    </row>
    <row r="24" spans="1:5" ht="14.25">
      <c r="A24">
        <v>57</v>
      </c>
      <c r="B24">
        <f t="shared" si="0"/>
        <v>1966</v>
      </c>
      <c r="C24">
        <v>1.437</v>
      </c>
      <c r="D24" t="s">
        <v>55</v>
      </c>
      <c r="E24" t="s">
        <v>56</v>
      </c>
    </row>
    <row r="25" spans="1:5" ht="14.25">
      <c r="A25">
        <v>58</v>
      </c>
      <c r="B25">
        <f t="shared" si="0"/>
        <v>1965</v>
      </c>
      <c r="C25">
        <v>1.462</v>
      </c>
      <c r="D25" t="s">
        <v>55</v>
      </c>
      <c r="E25" t="s">
        <v>56</v>
      </c>
    </row>
    <row r="26" spans="1:5" ht="14.25">
      <c r="A26">
        <v>59</v>
      </c>
      <c r="B26">
        <f t="shared" si="0"/>
        <v>1964</v>
      </c>
      <c r="C26">
        <v>1.488</v>
      </c>
      <c r="D26" t="s">
        <v>55</v>
      </c>
      <c r="E26" t="s">
        <v>56</v>
      </c>
    </row>
    <row r="27" spans="1:5" ht="14.25">
      <c r="A27">
        <v>60</v>
      </c>
      <c r="B27">
        <f t="shared" si="0"/>
        <v>1963</v>
      </c>
      <c r="C27">
        <v>1.514</v>
      </c>
      <c r="D27" t="s">
        <v>57</v>
      </c>
      <c r="E27" t="s">
        <v>58</v>
      </c>
    </row>
    <row r="28" spans="1:5" ht="14.25">
      <c r="A28">
        <v>61</v>
      </c>
      <c r="B28">
        <f t="shared" si="0"/>
        <v>1962</v>
      </c>
      <c r="C28">
        <v>1.541</v>
      </c>
      <c r="D28" t="s">
        <v>57</v>
      </c>
      <c r="E28" t="s">
        <v>58</v>
      </c>
    </row>
    <row r="29" spans="1:5" ht="14.25">
      <c r="A29">
        <v>62</v>
      </c>
      <c r="B29">
        <f t="shared" si="0"/>
        <v>1961</v>
      </c>
      <c r="C29">
        <v>1.568</v>
      </c>
      <c r="D29" t="s">
        <v>57</v>
      </c>
      <c r="E29" t="s">
        <v>58</v>
      </c>
    </row>
    <row r="30" spans="1:5" ht="14.25">
      <c r="A30">
        <v>63</v>
      </c>
      <c r="B30">
        <f t="shared" si="0"/>
        <v>1960</v>
      </c>
      <c r="C30">
        <v>1.5979999999999999</v>
      </c>
      <c r="D30" t="s">
        <v>57</v>
      </c>
      <c r="E30" t="s">
        <v>58</v>
      </c>
    </row>
    <row r="31" spans="1:5" ht="14.25">
      <c r="A31">
        <v>64</v>
      </c>
      <c r="B31">
        <f t="shared" si="0"/>
        <v>1959</v>
      </c>
      <c r="C31">
        <v>1.629</v>
      </c>
      <c r="D31" t="s">
        <v>57</v>
      </c>
      <c r="E31" t="s">
        <v>58</v>
      </c>
    </row>
    <row r="32" spans="1:5" ht="14.25">
      <c r="A32">
        <v>65</v>
      </c>
      <c r="B32">
        <f t="shared" si="0"/>
        <v>1958</v>
      </c>
      <c r="C32">
        <v>1.663</v>
      </c>
      <c r="D32" t="s">
        <v>59</v>
      </c>
      <c r="E32" t="s">
        <v>60</v>
      </c>
    </row>
    <row r="33" spans="1:5" ht="14.25">
      <c r="A33">
        <v>66</v>
      </c>
      <c r="B33">
        <f t="shared" si="0"/>
        <v>1957</v>
      </c>
      <c r="C33">
        <v>1.699</v>
      </c>
      <c r="D33" t="s">
        <v>59</v>
      </c>
      <c r="E33" t="s">
        <v>60</v>
      </c>
    </row>
    <row r="34" spans="1:5" ht="14.25">
      <c r="A34">
        <v>67</v>
      </c>
      <c r="B34">
        <f t="shared" si="0"/>
        <v>1956</v>
      </c>
      <c r="C34">
        <v>1.738</v>
      </c>
      <c r="D34" t="s">
        <v>59</v>
      </c>
      <c r="E34" t="s">
        <v>60</v>
      </c>
    </row>
    <row r="35" spans="1:5" ht="14.25">
      <c r="A35">
        <v>68</v>
      </c>
      <c r="B35">
        <f t="shared" si="0"/>
        <v>1955</v>
      </c>
      <c r="C35">
        <v>1.779</v>
      </c>
      <c r="D35" t="s">
        <v>59</v>
      </c>
      <c r="E35" t="s">
        <v>60</v>
      </c>
    </row>
    <row r="36" spans="1:5" ht="14.25">
      <c r="A36">
        <v>69</v>
      </c>
      <c r="B36">
        <f t="shared" si="0"/>
        <v>1954</v>
      </c>
      <c r="C36">
        <v>1.823</v>
      </c>
      <c r="D36" t="s">
        <v>59</v>
      </c>
      <c r="E36" t="s">
        <v>60</v>
      </c>
    </row>
    <row r="37" spans="1:5" ht="14.25">
      <c r="A37">
        <v>70</v>
      </c>
      <c r="B37">
        <f t="shared" si="0"/>
        <v>1953</v>
      </c>
      <c r="C37">
        <v>1.867</v>
      </c>
      <c r="D37" t="s">
        <v>61</v>
      </c>
      <c r="E37" t="s">
        <v>62</v>
      </c>
    </row>
    <row r="38" spans="1:5" ht="14.25">
      <c r="A38">
        <v>71</v>
      </c>
      <c r="B38">
        <f t="shared" si="0"/>
        <v>1952</v>
      </c>
      <c r="C38">
        <v>1.91</v>
      </c>
      <c r="D38" t="s">
        <v>61</v>
      </c>
      <c r="E38" t="s">
        <v>62</v>
      </c>
    </row>
    <row r="39" spans="1:5" ht="14.25">
      <c r="A39">
        <v>72</v>
      </c>
      <c r="B39">
        <f t="shared" si="0"/>
        <v>1951</v>
      </c>
      <c r="C39">
        <v>1.953</v>
      </c>
      <c r="D39" t="s">
        <v>61</v>
      </c>
      <c r="E39" t="s">
        <v>62</v>
      </c>
    </row>
    <row r="40" spans="1:5" ht="14.25">
      <c r="A40">
        <v>73</v>
      </c>
      <c r="B40">
        <f t="shared" si="0"/>
        <v>1950</v>
      </c>
      <c r="C40">
        <v>2.004</v>
      </c>
      <c r="D40" t="s">
        <v>61</v>
      </c>
      <c r="E40" t="s">
        <v>62</v>
      </c>
    </row>
    <row r="41" spans="1:5" ht="14.25">
      <c r="A41">
        <v>74</v>
      </c>
      <c r="B41">
        <f t="shared" si="0"/>
        <v>1949</v>
      </c>
      <c r="C41">
        <v>2.06</v>
      </c>
      <c r="D41" t="s">
        <v>61</v>
      </c>
      <c r="E41" t="s">
        <v>62</v>
      </c>
    </row>
    <row r="42" spans="1:5" ht="14.25">
      <c r="A42">
        <v>75</v>
      </c>
      <c r="B42">
        <f t="shared" si="0"/>
        <v>1948</v>
      </c>
      <c r="C42">
        <v>2.117</v>
      </c>
      <c r="D42" t="s">
        <v>63</v>
      </c>
      <c r="E42" t="s">
        <v>64</v>
      </c>
    </row>
    <row r="43" spans="1:5" ht="14.25">
      <c r="A43">
        <v>76</v>
      </c>
      <c r="B43">
        <f t="shared" si="0"/>
        <v>1947</v>
      </c>
      <c r="C43">
        <v>2.181</v>
      </c>
      <c r="D43" t="s">
        <v>63</v>
      </c>
      <c r="E43" t="s">
        <v>64</v>
      </c>
    </row>
    <row r="44" spans="1:5" ht="14.25">
      <c r="A44">
        <v>77</v>
      </c>
      <c r="B44">
        <f t="shared" si="0"/>
        <v>1946</v>
      </c>
      <c r="C44">
        <v>2.255</v>
      </c>
      <c r="D44" t="s">
        <v>63</v>
      </c>
      <c r="E44" t="s">
        <v>64</v>
      </c>
    </row>
    <row r="45" spans="1:5" ht="14.25">
      <c r="A45">
        <v>78</v>
      </c>
      <c r="B45">
        <f t="shared" si="0"/>
        <v>1945</v>
      </c>
      <c r="C45">
        <v>2.336</v>
      </c>
      <c r="D45" t="s">
        <v>63</v>
      </c>
      <c r="E45" t="s">
        <v>64</v>
      </c>
    </row>
    <row r="46" spans="1:5" ht="14.25">
      <c r="A46">
        <v>79</v>
      </c>
      <c r="B46">
        <f t="shared" si="0"/>
        <v>1944</v>
      </c>
      <c r="C46">
        <v>2.419</v>
      </c>
      <c r="D46" t="s">
        <v>63</v>
      </c>
      <c r="E46" t="s">
        <v>64</v>
      </c>
    </row>
    <row r="47" spans="1:5" ht="14.25">
      <c r="A47">
        <v>80</v>
      </c>
      <c r="B47">
        <f t="shared" si="0"/>
        <v>1943</v>
      </c>
      <c r="C47">
        <v>2.504</v>
      </c>
      <c r="D47" t="s">
        <v>65</v>
      </c>
      <c r="E47" t="s">
        <v>66</v>
      </c>
    </row>
    <row r="48" spans="1:5" ht="14.25">
      <c r="A48">
        <v>81</v>
      </c>
      <c r="B48">
        <f t="shared" si="0"/>
        <v>1942</v>
      </c>
      <c r="C48">
        <v>2.597</v>
      </c>
      <c r="D48" t="s">
        <v>65</v>
      </c>
      <c r="E48" t="s">
        <v>66</v>
      </c>
    </row>
    <row r="49" spans="1:5" ht="14.25">
      <c r="A49">
        <v>82</v>
      </c>
      <c r="B49">
        <f t="shared" si="0"/>
        <v>1941</v>
      </c>
      <c r="C49">
        <v>2.702</v>
      </c>
      <c r="D49" t="s">
        <v>65</v>
      </c>
      <c r="E49" t="s">
        <v>66</v>
      </c>
    </row>
    <row r="50" spans="1:5" ht="14.25">
      <c r="A50">
        <v>83</v>
      </c>
      <c r="B50">
        <f t="shared" si="0"/>
        <v>1940</v>
      </c>
      <c r="C50">
        <v>2.831</v>
      </c>
      <c r="D50" t="s">
        <v>65</v>
      </c>
      <c r="E50" t="s">
        <v>66</v>
      </c>
    </row>
    <row r="51" spans="1:5" ht="14.25">
      <c r="A51">
        <v>84</v>
      </c>
      <c r="B51">
        <f t="shared" si="0"/>
        <v>1939</v>
      </c>
      <c r="C51">
        <v>2.981</v>
      </c>
      <c r="D51" t="s">
        <v>65</v>
      </c>
      <c r="E51" t="s">
        <v>66</v>
      </c>
    </row>
    <row r="52" spans="1:5" ht="14.25">
      <c r="A52">
        <v>85</v>
      </c>
      <c r="B52">
        <f t="shared" si="0"/>
        <v>1938</v>
      </c>
      <c r="C52">
        <v>3.153</v>
      </c>
      <c r="D52" t="s">
        <v>67</v>
      </c>
      <c r="E52" t="s">
        <v>68</v>
      </c>
    </row>
    <row r="53" spans="1:5" ht="14.25">
      <c r="A53">
        <v>86</v>
      </c>
      <c r="B53">
        <f t="shared" si="0"/>
        <v>1937</v>
      </c>
      <c r="C53">
        <v>3.352</v>
      </c>
      <c r="D53" t="s">
        <v>67</v>
      </c>
      <c r="E53" t="s">
        <v>68</v>
      </c>
    </row>
    <row r="54" spans="1:5" ht="14.25">
      <c r="A54">
        <v>87</v>
      </c>
      <c r="B54">
        <f t="shared" si="0"/>
        <v>1936</v>
      </c>
      <c r="C54">
        <v>3.58</v>
      </c>
      <c r="D54" t="s">
        <v>67</v>
      </c>
      <c r="E54" t="s">
        <v>68</v>
      </c>
    </row>
    <row r="55" spans="1:5" ht="14.25">
      <c r="A55">
        <v>88</v>
      </c>
      <c r="B55">
        <f t="shared" si="0"/>
        <v>1935</v>
      </c>
      <c r="C55">
        <v>3.843</v>
      </c>
      <c r="D55" t="s">
        <v>67</v>
      </c>
      <c r="E55" t="s">
        <v>68</v>
      </c>
    </row>
    <row r="56" spans="1:5" ht="14.25">
      <c r="A56">
        <v>89</v>
      </c>
      <c r="B56">
        <f t="shared" si="0"/>
        <v>1934</v>
      </c>
      <c r="C56">
        <v>4.145</v>
      </c>
      <c r="D56" t="s">
        <v>67</v>
      </c>
      <c r="E56" t="s">
        <v>68</v>
      </c>
    </row>
    <row r="57" spans="1:5" ht="14.25">
      <c r="A57">
        <v>90</v>
      </c>
      <c r="B57">
        <f t="shared" si="0"/>
        <v>1933</v>
      </c>
      <c r="C57">
        <v>4.493</v>
      </c>
      <c r="D57" t="s">
        <v>69</v>
      </c>
      <c r="E57" t="s">
        <v>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="110" zoomScaleNormal="110" workbookViewId="0" topLeftCell="A1">
      <selection activeCell="B24" sqref="B24"/>
    </sheetView>
  </sheetViews>
  <sheetFormatPr defaultColWidth="9.140625" defaultRowHeight="12.75"/>
  <cols>
    <col min="1" max="16384" width="11.57421875" style="0" customWidth="1"/>
  </cols>
  <sheetData>
    <row r="1" ht="12.75">
      <c r="A1" t="s">
        <v>71</v>
      </c>
    </row>
    <row r="2" spans="1:2" ht="12.75">
      <c r="A2">
        <v>0</v>
      </c>
      <c r="B2">
        <v>45</v>
      </c>
    </row>
    <row r="3" spans="1:2" ht="14.25">
      <c r="A3">
        <v>45</v>
      </c>
      <c r="B3">
        <v>49</v>
      </c>
    </row>
    <row r="4" spans="1:2" ht="14.25">
      <c r="A4">
        <v>49</v>
      </c>
      <c r="B4">
        <v>55</v>
      </c>
    </row>
    <row r="5" spans="1:2" ht="14.25">
      <c r="A5">
        <v>55</v>
      </c>
      <c r="B5">
        <v>59</v>
      </c>
    </row>
    <row r="6" spans="1:2" ht="14.25">
      <c r="A6">
        <v>59</v>
      </c>
      <c r="B6">
        <v>64</v>
      </c>
    </row>
    <row r="7" spans="1:2" ht="14.25">
      <c r="A7">
        <v>64</v>
      </c>
      <c r="B7">
        <v>71</v>
      </c>
    </row>
    <row r="8" spans="1:2" ht="14.25">
      <c r="A8">
        <v>71</v>
      </c>
      <c r="B8">
        <v>76</v>
      </c>
    </row>
    <row r="9" spans="1:2" ht="14.25">
      <c r="A9">
        <v>76</v>
      </c>
      <c r="B9">
        <v>81</v>
      </c>
    </row>
    <row r="10" spans="1:2" ht="14.25">
      <c r="A10">
        <v>81</v>
      </c>
      <c r="B10">
        <v>87</v>
      </c>
    </row>
    <row r="11" spans="1:2" ht="12.75">
      <c r="A11">
        <v>87</v>
      </c>
      <c r="B11" t="s">
        <v>72</v>
      </c>
    </row>
    <row r="12" ht="14.25"/>
    <row r="14" ht="12.75">
      <c r="A14" t="s">
        <v>73</v>
      </c>
    </row>
    <row r="15" spans="1:2" ht="14.25">
      <c r="A15">
        <v>0</v>
      </c>
      <c r="B15">
        <v>55</v>
      </c>
    </row>
    <row r="16" spans="1:2" ht="14.25">
      <c r="A16">
        <v>55</v>
      </c>
      <c r="B16">
        <v>61</v>
      </c>
    </row>
    <row r="17" spans="1:2" ht="14.25">
      <c r="A17">
        <v>61</v>
      </c>
      <c r="B17">
        <v>67</v>
      </c>
    </row>
    <row r="18" spans="1:2" ht="14.25">
      <c r="A18">
        <v>67</v>
      </c>
      <c r="B18">
        <v>73</v>
      </c>
    </row>
    <row r="19" spans="1:2" ht="14.25">
      <c r="A19">
        <v>73</v>
      </c>
      <c r="B19">
        <v>81</v>
      </c>
    </row>
    <row r="20" spans="1:2" ht="14.25">
      <c r="A20">
        <v>81</v>
      </c>
      <c r="B20">
        <v>89</v>
      </c>
    </row>
    <row r="21" spans="1:2" ht="14.25">
      <c r="A21">
        <v>89</v>
      </c>
      <c r="B21">
        <v>96</v>
      </c>
    </row>
    <row r="22" spans="1:2" ht="14.25">
      <c r="A22">
        <v>96</v>
      </c>
      <c r="B22">
        <v>102</v>
      </c>
    </row>
    <row r="23" spans="1:2" ht="14.25">
      <c r="A23">
        <v>102</v>
      </c>
      <c r="B23">
        <v>109</v>
      </c>
    </row>
    <row r="24" spans="1:2" ht="14.25">
      <c r="A24">
        <v>109</v>
      </c>
      <c r="B24" t="s">
        <v>74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="110" zoomScaleNormal="110" workbookViewId="0" topLeftCell="A1">
      <selection activeCell="E1" sqref="E1"/>
    </sheetView>
  </sheetViews>
  <sheetFormatPr defaultColWidth="9.140625" defaultRowHeight="12.75"/>
  <cols>
    <col min="1" max="1" width="15.8515625" style="0" customWidth="1"/>
    <col min="2" max="16384" width="11.57421875" style="0" customWidth="1"/>
  </cols>
  <sheetData>
    <row r="1" spans="1:5" ht="14.25">
      <c r="A1" t="s">
        <v>75</v>
      </c>
      <c r="B1" s="59" t="s">
        <v>73</v>
      </c>
      <c r="C1" s="59" t="s">
        <v>71</v>
      </c>
      <c r="D1" t="s">
        <v>76</v>
      </c>
      <c r="E1" s="62" t="s">
        <v>77</v>
      </c>
    </row>
    <row r="2" spans="1:3" ht="14.25">
      <c r="A2" s="59" t="s">
        <v>78</v>
      </c>
      <c r="B2">
        <v>0.722762521</v>
      </c>
      <c r="C2">
        <v>0.787004341</v>
      </c>
    </row>
    <row r="3" spans="1:3" ht="14.25">
      <c r="A3" s="59" t="s">
        <v>79</v>
      </c>
      <c r="B3">
        <v>193.609</v>
      </c>
      <c r="C3">
        <v>153.757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/>
  <dcterms:created xsi:type="dcterms:W3CDTF">2022-01-28T09:53:41Z</dcterms:created>
  <dcterms:modified xsi:type="dcterms:W3CDTF">2024-01-17T11:11:13Z</dcterms:modified>
  <cp:category/>
  <cp:version/>
  <cp:contentType/>
  <cp:contentStatus/>
  <cp:revision>41</cp:revision>
</cp:coreProperties>
</file>