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910" tabRatio="621" firstSheet="3" activeTab="7"/>
  </bookViews>
  <sheets>
    <sheet name="sablonas" sheetId="1" state="hidden" r:id="rId1"/>
    <sheet name="34-38-42" sheetId="2" r:id="rId2"/>
    <sheet name="46-50-55" sheetId="3" r:id="rId3"/>
    <sheet name="61-67-73" sheetId="4" r:id="rId4"/>
    <sheet name="Women 40-59" sheetId="5" r:id="rId5"/>
    <sheet name="WOMEN 64-76" sheetId="6" r:id="rId6"/>
    <sheet name="81,89,96,+96" sheetId="7" r:id="rId7"/>
    <sheet name="komandinės" sheetId="8" r:id="rId8"/>
    <sheet name="skaic" sheetId="9" state="hidden" r:id="rId9"/>
    <sheet name="U23" sheetId="10" state="hidden" r:id="rId10"/>
    <sheet name="Lapas3" sheetId="11" state="hidden" r:id="rId11"/>
    <sheet name="M Abs." sheetId="12" r:id="rId12"/>
    <sheet name="W Abs." sheetId="13" r:id="rId13"/>
    <sheet name="U11" sheetId="14" r:id="rId14"/>
    <sheet name="U13" sheetId="15" r:id="rId15"/>
    <sheet name="U15" sheetId="16" r:id="rId16"/>
    <sheet name="U17" sheetId="17" r:id="rId17"/>
  </sheets>
  <definedNames/>
  <calcPr fullCalcOnLoad="1"/>
</workbook>
</file>

<file path=xl/sharedStrings.xml><?xml version="1.0" encoding="utf-8"?>
<sst xmlns="http://schemas.openxmlformats.org/spreadsheetml/2006/main" count="2665" uniqueCount="852">
  <si>
    <t>Lietuvos sunkiosios atletikos čempionatas</t>
  </si>
  <si>
    <t>Varžybų protokolas</t>
  </si>
  <si>
    <t>Sportininkų g. 46</t>
  </si>
  <si>
    <t>Klaipėda</t>
  </si>
  <si>
    <t>2016.06.03-04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</si>
  <si>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</si>
  <si>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</si>
  <si>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</si>
  <si>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</si>
  <si>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</si>
  <si>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</si>
  <si>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</si>
  <si>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</si>
  <si>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</si>
  <si>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</si>
  <si>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</si>
  <si>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</si>
  <si>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</si>
  <si>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</si>
  <si>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</si>
  <si>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Tarptautinis s\a turnyras ,,ŽEMAITIJOS TAURĖ"</t>
  </si>
  <si>
    <t>iki 40 kg</t>
  </si>
  <si>
    <t>Degaičiai</t>
  </si>
  <si>
    <t>B. Šiaudkulis</t>
  </si>
  <si>
    <t>Plungė</t>
  </si>
  <si>
    <t>E. Zaniauskas</t>
  </si>
  <si>
    <t>iki 45 kg</t>
  </si>
  <si>
    <t>Kretinga</t>
  </si>
  <si>
    <t>A. Bušeckas</t>
  </si>
  <si>
    <t>iki 55 kg</t>
  </si>
  <si>
    <t>Gargždai</t>
  </si>
  <si>
    <t>E. Šauklys</t>
  </si>
  <si>
    <t>iki 59 kg</t>
  </si>
  <si>
    <t>Rokiškis</t>
  </si>
  <si>
    <t>iki 64 kg</t>
  </si>
  <si>
    <t>Vilnius</t>
  </si>
  <si>
    <t>M. Žvirblys</t>
  </si>
  <si>
    <t>R. Norvilas</t>
  </si>
  <si>
    <t>2005.03.01</t>
  </si>
  <si>
    <t>iki 71 kg</t>
  </si>
  <si>
    <t>Marijampolė</t>
  </si>
  <si>
    <t>A.Kirkliauskas</t>
  </si>
  <si>
    <t>G.Kuncevičius</t>
  </si>
  <si>
    <t>Alytus</t>
  </si>
  <si>
    <t>B.Šiaudkulis</t>
  </si>
  <si>
    <t>n37</t>
  </si>
  <si>
    <t>Alytaus r.</t>
  </si>
  <si>
    <t>Domarkas Lukas</t>
  </si>
  <si>
    <t>2007.09.07</t>
  </si>
  <si>
    <t>Šiaulevičius Karolis</t>
  </si>
  <si>
    <t>2007.04.26</t>
  </si>
  <si>
    <t>n35</t>
  </si>
  <si>
    <t>n43</t>
  </si>
  <si>
    <t>n46</t>
  </si>
  <si>
    <t>n60</t>
  </si>
  <si>
    <t>n88</t>
  </si>
  <si>
    <t>n107</t>
  </si>
  <si>
    <t>n64</t>
  </si>
  <si>
    <t>n45</t>
  </si>
  <si>
    <t>n66</t>
  </si>
  <si>
    <t>Žukauskas Aivaras</t>
  </si>
  <si>
    <t>2004.01.29</t>
  </si>
  <si>
    <t>n87</t>
  </si>
  <si>
    <t>n110</t>
  </si>
  <si>
    <t>81 kg, 89 kg</t>
  </si>
  <si>
    <t>iki 81 kg</t>
  </si>
  <si>
    <t>n42</t>
  </si>
  <si>
    <t>iki 89 kg</t>
  </si>
  <si>
    <t>n67</t>
  </si>
  <si>
    <t>n90</t>
  </si>
  <si>
    <t>n50</t>
  </si>
  <si>
    <t>n63</t>
  </si>
  <si>
    <t>n58</t>
  </si>
  <si>
    <t>n80</t>
  </si>
  <si>
    <t>Lukšas Benas</t>
  </si>
  <si>
    <t>2005.02.28</t>
  </si>
  <si>
    <t>A. Kirkliauskas</t>
  </si>
  <si>
    <t>Telšiai</t>
  </si>
  <si>
    <t>56 kg</t>
  </si>
  <si>
    <t>Nevecka Jonas</t>
  </si>
  <si>
    <t>1992.04.24</t>
  </si>
  <si>
    <t>Alytaus raj</t>
  </si>
  <si>
    <t>n168</t>
  </si>
  <si>
    <t>B.Vyšniauskas</t>
  </si>
  <si>
    <t>Eismantas Keršys</t>
  </si>
  <si>
    <t>1999.10.06</t>
  </si>
  <si>
    <t>n120</t>
  </si>
  <si>
    <t>n145</t>
  </si>
  <si>
    <t>T. Statkevičius</t>
  </si>
  <si>
    <t>Povilas Mečajus</t>
  </si>
  <si>
    <t>2000.03.13</t>
  </si>
  <si>
    <t>T.Statkevičius</t>
  </si>
  <si>
    <t>Ernestas Griškevičius</t>
  </si>
  <si>
    <t>1999.11.08</t>
  </si>
  <si>
    <t>R. Karalevičius</t>
  </si>
  <si>
    <t>Aurimas Kašėta</t>
  </si>
  <si>
    <t>2000.06.23</t>
  </si>
  <si>
    <t>n73</t>
  </si>
  <si>
    <t xml:space="preserve">Edvinas Butkevičius    </t>
  </si>
  <si>
    <t>1997.02.18</t>
  </si>
  <si>
    <t xml:space="preserve">Domantas Kastanavičius  </t>
  </si>
  <si>
    <t>2000.10.31</t>
  </si>
  <si>
    <t>n100</t>
  </si>
  <si>
    <t>Edvinas Bojevas</t>
  </si>
  <si>
    <t>1999.01.12</t>
  </si>
  <si>
    <t>n70</t>
  </si>
  <si>
    <t>Laurynas Gegužis</t>
  </si>
  <si>
    <t>1997.12.26</t>
  </si>
  <si>
    <t>n83</t>
  </si>
  <si>
    <t>Gytis Černiauskas</t>
  </si>
  <si>
    <t>2000.04.18</t>
  </si>
  <si>
    <t>Raidas Būžinskas</t>
  </si>
  <si>
    <t>2003.10.12</t>
  </si>
  <si>
    <t>Ailandas Skilinskas</t>
  </si>
  <si>
    <t>1998 08 02</t>
  </si>
  <si>
    <t>Šidiškis Arnas</t>
  </si>
  <si>
    <t>1990.07.05</t>
  </si>
  <si>
    <t>Anykščiai</t>
  </si>
  <si>
    <t>n160</t>
  </si>
  <si>
    <t>n165</t>
  </si>
  <si>
    <t>n190</t>
  </si>
  <si>
    <t>A.Ananka</t>
  </si>
  <si>
    <t>Miškeliūnas Tomas</t>
  </si>
  <si>
    <t>2001.09.01</t>
  </si>
  <si>
    <t>n85</t>
  </si>
  <si>
    <t>Pocius Tadas</t>
  </si>
  <si>
    <t>1994.03.04</t>
  </si>
  <si>
    <t>n112</t>
  </si>
  <si>
    <t>n140</t>
  </si>
  <si>
    <t>n143</t>
  </si>
  <si>
    <t>Janulis Mindaugas</t>
  </si>
  <si>
    <t>1994.06.13</t>
  </si>
  <si>
    <t>-</t>
  </si>
  <si>
    <t>Skapas Ramūnas</t>
  </si>
  <si>
    <t>2002.02.09</t>
  </si>
  <si>
    <t>Dilys Mindaugas</t>
  </si>
  <si>
    <t>2000.05.28</t>
  </si>
  <si>
    <t>Puodžiūnas Matas</t>
  </si>
  <si>
    <t>2000.10.14</t>
  </si>
  <si>
    <t>Klimanskas Gytis</t>
  </si>
  <si>
    <t>2002.10.13</t>
  </si>
  <si>
    <t>n55</t>
  </si>
  <si>
    <t>Statauskas Lukas</t>
  </si>
  <si>
    <t>2001.06.20</t>
  </si>
  <si>
    <t>n39</t>
  </si>
  <si>
    <t>A.Šidiškis</t>
  </si>
  <si>
    <t>Orlovas Benjaminas</t>
  </si>
  <si>
    <t>2001.07.03</t>
  </si>
  <si>
    <t xml:space="preserve">Gytis Klimanskas </t>
  </si>
  <si>
    <t xml:space="preserve">Anykščiai </t>
  </si>
  <si>
    <t>n53</t>
  </si>
  <si>
    <t>Gediminas Januša</t>
  </si>
  <si>
    <t>1984.07.09</t>
  </si>
  <si>
    <t>Birštonas</t>
  </si>
  <si>
    <t>n114</t>
  </si>
  <si>
    <t>n151</t>
  </si>
  <si>
    <t>Matazinskas</t>
  </si>
  <si>
    <t>Vyšniauskas Edvinas</t>
  </si>
  <si>
    <t>1987.04.28</t>
  </si>
  <si>
    <t>Brasa</t>
  </si>
  <si>
    <t>n117</t>
  </si>
  <si>
    <t>n146</t>
  </si>
  <si>
    <t>E.Vyšniauskas</t>
  </si>
  <si>
    <t>Vilnius (Brasa)</t>
  </si>
  <si>
    <t xml:space="preserve">Simas Vaitkus </t>
  </si>
  <si>
    <t>1996.12.31</t>
  </si>
  <si>
    <t>n92</t>
  </si>
  <si>
    <t xml:space="preserve">Lukas Bitinaitis </t>
  </si>
  <si>
    <t>1995.02.21</t>
  </si>
  <si>
    <t>n95</t>
  </si>
  <si>
    <t>n115</t>
  </si>
  <si>
    <t xml:space="preserve">Povilas Šilaika </t>
  </si>
  <si>
    <t>1994.12.04</t>
  </si>
  <si>
    <t>n105</t>
  </si>
  <si>
    <t xml:space="preserve">Denis Jermak </t>
  </si>
  <si>
    <t>1989.09.26</t>
  </si>
  <si>
    <t>Jurkša Mindaugas</t>
  </si>
  <si>
    <t>1992.10.14</t>
  </si>
  <si>
    <t>Tamošauskas Raimondas</t>
  </si>
  <si>
    <t>1987.06.15</t>
  </si>
  <si>
    <t>Mikutis Sigitas</t>
  </si>
  <si>
    <t>1995.06.10</t>
  </si>
  <si>
    <t>Rastenis Artūnas</t>
  </si>
  <si>
    <t>1988.09.14</t>
  </si>
  <si>
    <t>Stonkus Karolis</t>
  </si>
  <si>
    <t>2001.04.12</t>
  </si>
  <si>
    <t>Lukauskas Giedrius</t>
  </si>
  <si>
    <t>1993.05.03</t>
  </si>
  <si>
    <t>Vincevičius Lukas</t>
  </si>
  <si>
    <t>1995.07.24</t>
  </si>
  <si>
    <t>Stonkus Dovydas</t>
  </si>
  <si>
    <t>1998.09.03</t>
  </si>
  <si>
    <t>Daukša Žydrūnas</t>
  </si>
  <si>
    <t>1994.02.24</t>
  </si>
  <si>
    <t>Mažeika Justinas</t>
  </si>
  <si>
    <t>1995.10.21</t>
  </si>
  <si>
    <t>Rytis Veverskis</t>
  </si>
  <si>
    <t>1998.12.09</t>
  </si>
  <si>
    <t>Jurbarkas</t>
  </si>
  <si>
    <t>R.Slavikas</t>
  </si>
  <si>
    <t>Deividas Tamuliūnas</t>
  </si>
  <si>
    <t>1998.06.07</t>
  </si>
  <si>
    <t>Aurelijus Gražinskas</t>
  </si>
  <si>
    <t>1999.10.19</t>
  </si>
  <si>
    <t>Jurbarko r.</t>
  </si>
  <si>
    <t>R. Slavikas</t>
  </si>
  <si>
    <t>Jurašūnas Radvilas</t>
  </si>
  <si>
    <t>1999.06.16</t>
  </si>
  <si>
    <t>Kaunas</t>
  </si>
  <si>
    <t>n102</t>
  </si>
  <si>
    <t>J.Janulevičius</t>
  </si>
  <si>
    <t>Valskis Povilas</t>
  </si>
  <si>
    <t>2001.11.23</t>
  </si>
  <si>
    <t>n113</t>
  </si>
  <si>
    <t>Didžbalis Aurimas</t>
  </si>
  <si>
    <t>n212</t>
  </si>
  <si>
    <t>B. Vyšniauskas</t>
  </si>
  <si>
    <t>Lichovoj Sergej</t>
  </si>
  <si>
    <t>1993.07.27</t>
  </si>
  <si>
    <t>n155</t>
  </si>
  <si>
    <t>Šlevinskis Vincas</t>
  </si>
  <si>
    <t>1990.01.15</t>
  </si>
  <si>
    <t>n136</t>
  </si>
  <si>
    <t>Rimkus Mindaugas</t>
  </si>
  <si>
    <t>1999.02.28</t>
  </si>
  <si>
    <t>n121</t>
  </si>
  <si>
    <t>Remėza Egidijus</t>
  </si>
  <si>
    <t>1983.04.03</t>
  </si>
  <si>
    <t>Sudentas Ernestas</t>
  </si>
  <si>
    <t>1994.10.26</t>
  </si>
  <si>
    <t>n171</t>
  </si>
  <si>
    <t>Švežas Lukas</t>
  </si>
  <si>
    <t>2001.01.23</t>
  </si>
  <si>
    <t>Med. P.</t>
  </si>
  <si>
    <t>Songaila Vincentas</t>
  </si>
  <si>
    <t>2001.01.01</t>
  </si>
  <si>
    <t>S. Miečius</t>
  </si>
  <si>
    <t>Mikalauskas Edvinas</t>
  </si>
  <si>
    <t>1999.01.28</t>
  </si>
  <si>
    <t>Jurevičius Benas</t>
  </si>
  <si>
    <t>1996.07.31</t>
  </si>
  <si>
    <t>Cancingeris Julius</t>
  </si>
  <si>
    <t>1998.12.18</t>
  </si>
  <si>
    <t>Liulaitis Lukas</t>
  </si>
  <si>
    <t>1999.03.05</t>
  </si>
  <si>
    <t>Galdikas Darius</t>
  </si>
  <si>
    <t>2000.10.26</t>
  </si>
  <si>
    <t>n125</t>
  </si>
  <si>
    <t>Balsas Domantas</t>
  </si>
  <si>
    <t>2001.05.13</t>
  </si>
  <si>
    <t>n78</t>
  </si>
  <si>
    <t>Norbutas Audrius</t>
  </si>
  <si>
    <t>1990.09.28</t>
  </si>
  <si>
    <t>Knietas Mantas</t>
  </si>
  <si>
    <t>1999.07.22</t>
  </si>
  <si>
    <t>Rudaitis Deividas</t>
  </si>
  <si>
    <t>2002.07.05</t>
  </si>
  <si>
    <t>Paugas Justas</t>
  </si>
  <si>
    <t>1997.09.26</t>
  </si>
  <si>
    <t>R. Pangonis V. Šlevinskis</t>
  </si>
  <si>
    <t>Kubilius Armandas</t>
  </si>
  <si>
    <t>1999.02.01</t>
  </si>
  <si>
    <t>Ambarcamianas Tomas</t>
  </si>
  <si>
    <t>1998.06.13</t>
  </si>
  <si>
    <t>Strumila Mindaugas</t>
  </si>
  <si>
    <t>1999.03.06</t>
  </si>
  <si>
    <t>Rimas Modestas</t>
  </si>
  <si>
    <t>2000.10.17</t>
  </si>
  <si>
    <t>n86</t>
  </si>
  <si>
    <t>Čadovič Jevgenij</t>
  </si>
  <si>
    <t>Rimša Justas</t>
  </si>
  <si>
    <t>1991.11.18</t>
  </si>
  <si>
    <t>Vaičius Jonas</t>
  </si>
  <si>
    <t>1999.06.24</t>
  </si>
  <si>
    <t>Antanaitis Laurynas</t>
  </si>
  <si>
    <t>1995.07.09</t>
  </si>
  <si>
    <t>Klp-Mar.</t>
  </si>
  <si>
    <t>n150</t>
  </si>
  <si>
    <t>A. Kirkl. B. Vyšn.</t>
  </si>
  <si>
    <t>Li-čin-chai Tomas</t>
  </si>
  <si>
    <t>1993.01.11</t>
  </si>
  <si>
    <t>Klp-Šilutė</t>
  </si>
  <si>
    <t>n147</t>
  </si>
  <si>
    <t>B. Vyšn. L.Ličinchai</t>
  </si>
  <si>
    <t>Vitkauskas Mantas</t>
  </si>
  <si>
    <t>Klp-Telšiai</t>
  </si>
  <si>
    <t>B.Vyšn.-M.Šimkus</t>
  </si>
  <si>
    <t>Butkus Einaras</t>
  </si>
  <si>
    <t>1998.07.28</t>
  </si>
  <si>
    <t>Kriaučiūnas Adomas</t>
  </si>
  <si>
    <t>1996.05.21</t>
  </si>
  <si>
    <t>Riebžda Renatas</t>
  </si>
  <si>
    <t>1998.06.20</t>
  </si>
  <si>
    <t>Vaseris Rokas</t>
  </si>
  <si>
    <t>2001.02.22</t>
  </si>
  <si>
    <t>Paksas Karolis</t>
  </si>
  <si>
    <t>1999.03.14</t>
  </si>
  <si>
    <t>n82</t>
  </si>
  <si>
    <t>Norkus Martynas</t>
  </si>
  <si>
    <t>2001.06.19</t>
  </si>
  <si>
    <t>Kalvaitis Eimantas</t>
  </si>
  <si>
    <t>1993.05.24</t>
  </si>
  <si>
    <t>n142</t>
  </si>
  <si>
    <t>Kmieliauskas Domantas</t>
  </si>
  <si>
    <t>1997.07.08</t>
  </si>
  <si>
    <t>Ernestas Večkys</t>
  </si>
  <si>
    <t>1998.08.12</t>
  </si>
  <si>
    <t>Kalvaitis Tomas</t>
  </si>
  <si>
    <t>1999.12.29</t>
  </si>
  <si>
    <t xml:space="preserve">Marijampolė </t>
  </si>
  <si>
    <t>n75</t>
  </si>
  <si>
    <t xml:space="preserve">Vincentas Skirka </t>
  </si>
  <si>
    <t>1997.07.18</t>
  </si>
  <si>
    <t>n126</t>
  </si>
  <si>
    <t>Žilvinas Žilinskas</t>
  </si>
  <si>
    <t>2001.11.02</t>
  </si>
  <si>
    <t>Bakūnas Radvilas</t>
  </si>
  <si>
    <t>1995.07.12</t>
  </si>
  <si>
    <t>n135</t>
  </si>
  <si>
    <t>Marčiūlynas Povilas</t>
  </si>
  <si>
    <t>1999.04.20</t>
  </si>
  <si>
    <t>R. Jarašiūnas</t>
  </si>
  <si>
    <t>Mantas Stanevičius</t>
  </si>
  <si>
    <t>1998.02.15</t>
  </si>
  <si>
    <t>n76</t>
  </si>
  <si>
    <t xml:space="preserve">Petras Barauskas </t>
  </si>
  <si>
    <t>1998.06.29</t>
  </si>
  <si>
    <t>Airidas Rimkevičius</t>
  </si>
  <si>
    <t>1999.07.10</t>
  </si>
  <si>
    <t xml:space="preserve">Martynas Brokas </t>
  </si>
  <si>
    <t>1994.12.25</t>
  </si>
  <si>
    <t>Med. P</t>
  </si>
  <si>
    <t xml:space="preserve">Justas Jurkša </t>
  </si>
  <si>
    <t>1996.01.30</t>
  </si>
  <si>
    <t xml:space="preserve">Haris Kandiba </t>
  </si>
  <si>
    <t>2000.07.27</t>
  </si>
  <si>
    <t>n65</t>
  </si>
  <si>
    <t>Emilis Beneta</t>
  </si>
  <si>
    <t>1998.12.10</t>
  </si>
  <si>
    <t>Domantas Lelešius</t>
  </si>
  <si>
    <t>1998.08.16</t>
  </si>
  <si>
    <t xml:space="preserve">Tadas Čemerka </t>
  </si>
  <si>
    <t>2002.05.24</t>
  </si>
  <si>
    <t>n47</t>
  </si>
  <si>
    <t xml:space="preserve">Edvinas Simanaitis </t>
  </si>
  <si>
    <t>2001.02.02</t>
  </si>
  <si>
    <t>Redas Marčiukaitis</t>
  </si>
  <si>
    <t>1998.07.03</t>
  </si>
  <si>
    <t xml:space="preserve">Deivydas Strolys </t>
  </si>
  <si>
    <t>2003.07.12</t>
  </si>
  <si>
    <t>Germantas Kalasinskas</t>
  </si>
  <si>
    <t>1998.03.11</t>
  </si>
  <si>
    <t>Airidas Kmieliauskas</t>
  </si>
  <si>
    <t>Lapinskas Mindaugas</t>
  </si>
  <si>
    <t>2001.03.31</t>
  </si>
  <si>
    <t>Pan-Anykšs</t>
  </si>
  <si>
    <t>E.G.Čeponis,A.Ananka</t>
  </si>
  <si>
    <t>Šuiskij Viktoras</t>
  </si>
  <si>
    <t>1997.09.22</t>
  </si>
  <si>
    <t>Panevėžys</t>
  </si>
  <si>
    <t>G.Čeponis</t>
  </si>
  <si>
    <t>Sužiedelis Dovydas</t>
  </si>
  <si>
    <t>1992.10.30</t>
  </si>
  <si>
    <t>n118</t>
  </si>
  <si>
    <t>n152</t>
  </si>
  <si>
    <t>Čeponis Egidijus</t>
  </si>
  <si>
    <t>1982.10.04</t>
  </si>
  <si>
    <t>E.Čeponis</t>
  </si>
  <si>
    <t>Kalunda Kęstutis</t>
  </si>
  <si>
    <t>1974.05.25</t>
  </si>
  <si>
    <t>Sokolovas Lukas</t>
  </si>
  <si>
    <t>2000.08.18</t>
  </si>
  <si>
    <t>E. Čeponis</t>
  </si>
  <si>
    <t>Janulevičius Mindaugas</t>
  </si>
  <si>
    <t>2000.08.04</t>
  </si>
  <si>
    <t>Vinslovas Karolis</t>
  </si>
  <si>
    <t>2002.01.26</t>
  </si>
  <si>
    <t>Leleika Germanas</t>
  </si>
  <si>
    <t>2000.10.20</t>
  </si>
  <si>
    <t>Serafinas Jonas</t>
  </si>
  <si>
    <t>n69</t>
  </si>
  <si>
    <t>Tauginas Mindaugas</t>
  </si>
  <si>
    <t>2001.10.22</t>
  </si>
  <si>
    <t>Domarkas Dominykas</t>
  </si>
  <si>
    <t>1999.07.01</t>
  </si>
  <si>
    <t>Varpiotas Martynas</t>
  </si>
  <si>
    <t>1995.06.21</t>
  </si>
  <si>
    <t>n130</t>
  </si>
  <si>
    <t>Slonkus Arūnas</t>
  </si>
  <si>
    <t>1999.08.21</t>
  </si>
  <si>
    <t>Kazlauskas Sikstas</t>
  </si>
  <si>
    <t>1998.05.26</t>
  </si>
  <si>
    <t>Gusčius Mantas</t>
  </si>
  <si>
    <t>1999.08.13</t>
  </si>
  <si>
    <t>Jonušaitis Deividas</t>
  </si>
  <si>
    <t>2001.03.18</t>
  </si>
  <si>
    <t>Vilkas Remigijus</t>
  </si>
  <si>
    <t>2001.04.28</t>
  </si>
  <si>
    <t>Varpiotas Dainius</t>
  </si>
  <si>
    <t>1997.05.25</t>
  </si>
  <si>
    <t>Lukšas Irmantas</t>
  </si>
  <si>
    <t>1997.08.15</t>
  </si>
  <si>
    <t>n68</t>
  </si>
  <si>
    <t>n84</t>
  </si>
  <si>
    <t>Muchlickas Romualdas</t>
  </si>
  <si>
    <t>1997.12.12</t>
  </si>
  <si>
    <t>Surblys Mantas</t>
  </si>
  <si>
    <t>1999.01.27</t>
  </si>
  <si>
    <t>Grimalis Vytautas</t>
  </si>
  <si>
    <t>1997.01.06</t>
  </si>
  <si>
    <t>n72</t>
  </si>
  <si>
    <t>Macijauskas Tomas</t>
  </si>
  <si>
    <t>1997.05.24</t>
  </si>
  <si>
    <t>n98</t>
  </si>
  <si>
    <t>I. Aleksiejus</t>
  </si>
  <si>
    <t>Brinklys Airidas</t>
  </si>
  <si>
    <t>1999.08.15</t>
  </si>
  <si>
    <t>Jasaitis Airingas</t>
  </si>
  <si>
    <t>2005.02.24</t>
  </si>
  <si>
    <t>Kazanavičius Ignas</t>
  </si>
  <si>
    <t>1997.03.27</t>
  </si>
  <si>
    <t>Končius Eitvydas</t>
  </si>
  <si>
    <t>1997.02.13</t>
  </si>
  <si>
    <t>n89</t>
  </si>
  <si>
    <t>Brinklys Margiris</t>
  </si>
  <si>
    <t>2001.05.03</t>
  </si>
  <si>
    <t>n38</t>
  </si>
  <si>
    <t>n52</t>
  </si>
  <si>
    <t xml:space="preserve">Balčiūnas Karolis </t>
  </si>
  <si>
    <t>1997.08.20</t>
  </si>
  <si>
    <t>Buckus Dainius</t>
  </si>
  <si>
    <t>2004.10.26</t>
  </si>
  <si>
    <t xml:space="preserve">Airingas Jasaitis </t>
  </si>
  <si>
    <t xml:space="preserve">Rokiškis   </t>
  </si>
  <si>
    <t xml:space="preserve">Aivaras Žukauskas </t>
  </si>
  <si>
    <t xml:space="preserve">Arnas Ručys </t>
  </si>
  <si>
    <t>2001.10.25</t>
  </si>
  <si>
    <t xml:space="preserve">Simnas </t>
  </si>
  <si>
    <t>n56</t>
  </si>
  <si>
    <t>J.Nevecka</t>
  </si>
  <si>
    <t>Simnas</t>
  </si>
  <si>
    <t xml:space="preserve">Edgaras Zinkevičius </t>
  </si>
  <si>
    <t xml:space="preserve">2003.01.08 </t>
  </si>
  <si>
    <t>Narbutas Egidijus</t>
  </si>
  <si>
    <t>1999.04.11</t>
  </si>
  <si>
    <t>Šiauliai</t>
  </si>
  <si>
    <t>R.Gaška</t>
  </si>
  <si>
    <t>Orlovas Martynas</t>
  </si>
  <si>
    <t>1997.04.03</t>
  </si>
  <si>
    <t>Masilionis Deividas</t>
  </si>
  <si>
    <t>2001.10.10</t>
  </si>
  <si>
    <t>Mažeika Nerijus</t>
  </si>
  <si>
    <t>1996.10.18</t>
  </si>
  <si>
    <t>Norvaiša Gvidas</t>
  </si>
  <si>
    <t>2000.09.17</t>
  </si>
  <si>
    <t>Šilalė</t>
  </si>
  <si>
    <t>S. Šlevinskis</t>
  </si>
  <si>
    <t>Žigaitis Julius</t>
  </si>
  <si>
    <t>1997.06.08</t>
  </si>
  <si>
    <t>Pocius Paulius</t>
  </si>
  <si>
    <t>1999.01.01</t>
  </si>
  <si>
    <t>Majus Deividas</t>
  </si>
  <si>
    <t>1998.04.03</t>
  </si>
  <si>
    <t>Radavičius Rokas</t>
  </si>
  <si>
    <t>1999.05.10</t>
  </si>
  <si>
    <t>Šilutė</t>
  </si>
  <si>
    <t>L. Ličinchai L.Čičirka</t>
  </si>
  <si>
    <t>Kordušas Lukas</t>
  </si>
  <si>
    <t>1999.07.14</t>
  </si>
  <si>
    <t>Kazlauskas Edgaras</t>
  </si>
  <si>
    <t>1999.10.22</t>
  </si>
  <si>
    <t>Mizgeris Gytis</t>
  </si>
  <si>
    <t>1999.08.05</t>
  </si>
  <si>
    <t>Prapaliauskas Justas</t>
  </si>
  <si>
    <t>1999.06.11</t>
  </si>
  <si>
    <t>Steinys Ramūnas</t>
  </si>
  <si>
    <t>1999.07.27</t>
  </si>
  <si>
    <t>Augustaitis Erikas</t>
  </si>
  <si>
    <t>1999.04.07</t>
  </si>
  <si>
    <t>Bartkus Juozas</t>
  </si>
  <si>
    <t>1999.11.28</t>
  </si>
  <si>
    <t>Kvietkauskis Linas</t>
  </si>
  <si>
    <t>1991.09.23</t>
  </si>
  <si>
    <t>M. Šimkus</t>
  </si>
  <si>
    <t>Jucius Deivydas</t>
  </si>
  <si>
    <t>1998.12.17</t>
  </si>
  <si>
    <t>n164</t>
  </si>
  <si>
    <t>Urbšas Tadas</t>
  </si>
  <si>
    <t>1999.07.08</t>
  </si>
  <si>
    <t xml:space="preserve">Romutis Raudys  </t>
  </si>
  <si>
    <t>2001.12.29</t>
  </si>
  <si>
    <t>Andrijauskas Karolis</t>
  </si>
  <si>
    <t>1998.11.04</t>
  </si>
  <si>
    <t>Paderinas Lukas</t>
  </si>
  <si>
    <t>1999.06.15</t>
  </si>
  <si>
    <t>Kasparavičius Valdas</t>
  </si>
  <si>
    <t>1989.02.17</t>
  </si>
  <si>
    <t>Norkus Edvinas</t>
  </si>
  <si>
    <t>Redeckis Stivenas</t>
  </si>
  <si>
    <t>1997.12.16</t>
  </si>
  <si>
    <t>Danilevičius Jonas</t>
  </si>
  <si>
    <t>1996.06.28</t>
  </si>
  <si>
    <t>Kersnauskas Justas</t>
  </si>
  <si>
    <t>2003.07.18</t>
  </si>
  <si>
    <t>Norkus Aurimas</t>
  </si>
  <si>
    <t>1999.04.12</t>
  </si>
  <si>
    <t>Kniežauskas Nedas</t>
  </si>
  <si>
    <t>2003.09.26</t>
  </si>
  <si>
    <t>Tumkus Lukas</t>
  </si>
  <si>
    <t>2000.08.19</t>
  </si>
  <si>
    <t>Lydis Matas</t>
  </si>
  <si>
    <t>2000.11.30</t>
  </si>
  <si>
    <t xml:space="preserve">Eimantas Dapšauskas  </t>
  </si>
  <si>
    <t>2002.10.22</t>
  </si>
  <si>
    <t>Živatkauskis Laurynas</t>
  </si>
  <si>
    <t>2002.03.18</t>
  </si>
  <si>
    <t>Bardauskas Ernestas</t>
  </si>
  <si>
    <t>2001.12.14</t>
  </si>
  <si>
    <t>2004.07.09</t>
  </si>
  <si>
    <t xml:space="preserve">Justinas Perskaudas    </t>
  </si>
  <si>
    <t>Tirkšlaitis Tomas</t>
  </si>
  <si>
    <t>2002.11.22</t>
  </si>
  <si>
    <t>Martynas Ložys</t>
  </si>
  <si>
    <t>1990.08.02</t>
  </si>
  <si>
    <t>Urban</t>
  </si>
  <si>
    <t>Tadas Gutauskas</t>
  </si>
  <si>
    <t>1986.02.24</t>
  </si>
  <si>
    <t xml:space="preserve">Vytautas Šnejerovas </t>
  </si>
  <si>
    <t>1987.10.28</t>
  </si>
  <si>
    <t>Maksimas Kolesnikovas</t>
  </si>
  <si>
    <t>1981.02.23</t>
  </si>
  <si>
    <t>n139</t>
  </si>
  <si>
    <t>F.Kovalevskij</t>
  </si>
  <si>
    <t xml:space="preserve">Albert Ginevič </t>
  </si>
  <si>
    <t>1994.05.27</t>
  </si>
  <si>
    <t>n108</t>
  </si>
  <si>
    <t>n129</t>
  </si>
  <si>
    <t>n131</t>
  </si>
  <si>
    <t>R. Cijūnėlis</t>
  </si>
  <si>
    <t>Viktor Pačkovskij</t>
  </si>
  <si>
    <t>1985.04.19</t>
  </si>
  <si>
    <t>Aleksej Golubkov</t>
  </si>
  <si>
    <t>1973.08.19</t>
  </si>
  <si>
    <t xml:space="preserve">Lukas Šverčiauskas </t>
  </si>
  <si>
    <t>1987.05.21</t>
  </si>
  <si>
    <t xml:space="preserve">Rolandas Siminejavas </t>
  </si>
  <si>
    <t>M.Janulis</t>
  </si>
  <si>
    <t>Dmitrij Siminejev</t>
  </si>
  <si>
    <t>1977.06.17</t>
  </si>
  <si>
    <t>Martynas Gustas</t>
  </si>
  <si>
    <t>1987.10.10</t>
  </si>
  <si>
    <t xml:space="preserve">Adas Pavydis </t>
  </si>
  <si>
    <t>1994.02.16</t>
  </si>
  <si>
    <t>R.Cijūnelis</t>
  </si>
  <si>
    <t xml:space="preserve">Ernestas Antkočiūnas </t>
  </si>
  <si>
    <t>2006.06.07</t>
  </si>
  <si>
    <t>U23</t>
  </si>
  <si>
    <t>Klp-Marijampolė</t>
  </si>
  <si>
    <t>A.Kirkliauskas B.Vyšniauskas</t>
  </si>
  <si>
    <t>Papievis Povilas</t>
  </si>
  <si>
    <t>1995.03.03</t>
  </si>
  <si>
    <t>Stanulis Žygimantas</t>
  </si>
  <si>
    <t>U24</t>
  </si>
  <si>
    <t>Rekašiutė Mantė</t>
  </si>
  <si>
    <t>2008.00.00</t>
  </si>
  <si>
    <t>2010.00.00</t>
  </si>
  <si>
    <t>Remėzaitė Austėja</t>
  </si>
  <si>
    <t>2012.11.14</t>
  </si>
  <si>
    <t>Skruibis Armandas</t>
  </si>
  <si>
    <t>2008.06.30</t>
  </si>
  <si>
    <t>Margelis Emilis</t>
  </si>
  <si>
    <t>2007.07.10</t>
  </si>
  <si>
    <t>Asijavičius Rasvydas</t>
  </si>
  <si>
    <t>iki 50 kg</t>
  </si>
  <si>
    <t>Šimkus Aras</t>
  </si>
  <si>
    <t>2015.03.22</t>
  </si>
  <si>
    <t>Kvietkauskis Augustas</t>
  </si>
  <si>
    <t>2013.00.00</t>
  </si>
  <si>
    <t>Baltrukovičius Edvinas</t>
  </si>
  <si>
    <t>2011.00.00</t>
  </si>
  <si>
    <t>Šimkus Tauras</t>
  </si>
  <si>
    <t>Silickas Mantas</t>
  </si>
  <si>
    <t>Stulpinas Džiugas</t>
  </si>
  <si>
    <t>Dargis Gustas</t>
  </si>
  <si>
    <t>Paulauskas Justas</t>
  </si>
  <si>
    <t>2012.00.00</t>
  </si>
  <si>
    <t>Stasiulis Nerijus</t>
  </si>
  <si>
    <t>Zeipartas Erikas</t>
  </si>
  <si>
    <t>Kanonovas Danielius</t>
  </si>
  <si>
    <t>iki 61 kg</t>
  </si>
  <si>
    <t>iki 73 kg</t>
  </si>
  <si>
    <t>Paulauskas Kristupas</t>
  </si>
  <si>
    <t>Laučys Elijus</t>
  </si>
  <si>
    <t>Norkus Emilis</t>
  </si>
  <si>
    <t>2008.08.21</t>
  </si>
  <si>
    <t>2007.00.00</t>
  </si>
  <si>
    <t>Jasudis Domantas</t>
  </si>
  <si>
    <t>Domarkas Mantas</t>
  </si>
  <si>
    <t>Mikalauskė Ema</t>
  </si>
  <si>
    <t>2009.</t>
  </si>
  <si>
    <t>Martinaitytė Urtė</t>
  </si>
  <si>
    <t>61kg, 67 kg, 73 kg</t>
  </si>
  <si>
    <t>45 kg, 50 kg, 55 kg</t>
  </si>
  <si>
    <t>Zeipartas Mindaugas</t>
  </si>
  <si>
    <t>2010.</t>
  </si>
  <si>
    <t>iki 34 kg</t>
  </si>
  <si>
    <t>iki 38 kg</t>
  </si>
  <si>
    <t>iki 42 kg</t>
  </si>
  <si>
    <t>iki 46 kg</t>
  </si>
  <si>
    <t>iki 67 kg</t>
  </si>
  <si>
    <t>iki 34 kg iki 38 kg</t>
  </si>
  <si>
    <t>2024.01.20</t>
  </si>
  <si>
    <t>2010.01.01</t>
  </si>
  <si>
    <t>Kirkliauskas Nojus</t>
  </si>
  <si>
    <t>2013.04.29</t>
  </si>
  <si>
    <t>Jankus Lukas</t>
  </si>
  <si>
    <t>Vasiliauskas Rytis</t>
  </si>
  <si>
    <t>2007.05.01</t>
  </si>
  <si>
    <t>2011.09.23</t>
  </si>
  <si>
    <t>Savickis Dovydas</t>
  </si>
  <si>
    <t>Arbačiauskas Aristėjas</t>
  </si>
  <si>
    <t>2008.07.25</t>
  </si>
  <si>
    <t>Petkuns Roberts</t>
  </si>
  <si>
    <t>Daugavpils</t>
  </si>
  <si>
    <t>Konovalovs Nikita</t>
  </si>
  <si>
    <t>Daskevičš Nikita</t>
  </si>
  <si>
    <t>2009.00.00</t>
  </si>
  <si>
    <t>Rebekins Matvejs</t>
  </si>
  <si>
    <t>Sičugova Darja</t>
  </si>
  <si>
    <t>iki 76 kg</t>
  </si>
  <si>
    <t>Kušnere Vitalina</t>
  </si>
  <si>
    <t>Aleksiejus J.</t>
  </si>
  <si>
    <t>Valeišis Dainotas</t>
  </si>
  <si>
    <t>2014.03.06</t>
  </si>
  <si>
    <t>Dūdėnas Ąžuolas</t>
  </si>
  <si>
    <t>2012.01.16</t>
  </si>
  <si>
    <t>Mikalkevičius Emilis</t>
  </si>
  <si>
    <t>2009.04.20</t>
  </si>
  <si>
    <t>Matešiūnas Gytis</t>
  </si>
  <si>
    <t>2008.08.29</t>
  </si>
  <si>
    <t>Bumblauskaitė Egilė</t>
  </si>
  <si>
    <t>2008.08.22</t>
  </si>
  <si>
    <t>Dajoraitė Gintarė</t>
  </si>
  <si>
    <t>Dajoraitė Ema</t>
  </si>
  <si>
    <t>2012.</t>
  </si>
  <si>
    <t>Cimalanskaitė Akvilė</t>
  </si>
  <si>
    <t>2014.02.15</t>
  </si>
  <si>
    <t>Mažeika Kęstutis</t>
  </si>
  <si>
    <t>2013.03.11</t>
  </si>
  <si>
    <t>Mažeika Augustas</t>
  </si>
  <si>
    <t>2011.08.16</t>
  </si>
  <si>
    <t>Kanonovas Lukas</t>
  </si>
  <si>
    <t>2014.12.05</t>
  </si>
  <si>
    <t>Silickas Martynas</t>
  </si>
  <si>
    <t>Litvinaitė Elija</t>
  </si>
  <si>
    <t>Bušeckas</t>
  </si>
  <si>
    <t>Bujanauskaitė Sintija</t>
  </si>
  <si>
    <t>2008.07.16</t>
  </si>
  <si>
    <t>2008.12.04</t>
  </si>
  <si>
    <t>Puškorius Lukas</t>
  </si>
  <si>
    <t>2008.05.16</t>
  </si>
  <si>
    <t>Banys Pijus</t>
  </si>
  <si>
    <t>2007.11.18</t>
  </si>
  <si>
    <t>Untulis Ugnius</t>
  </si>
  <si>
    <t>2008.11.23</t>
  </si>
  <si>
    <t>Jucys Gvidas</t>
  </si>
  <si>
    <t>2008.12.23</t>
  </si>
  <si>
    <t>Jonuškevičius Kajus</t>
  </si>
  <si>
    <t>2011.11.09</t>
  </si>
  <si>
    <t>Galinis Mangirdas</t>
  </si>
  <si>
    <t>2011.12.13</t>
  </si>
  <si>
    <t>Chohlovas Danielius</t>
  </si>
  <si>
    <t>2012.12.15</t>
  </si>
  <si>
    <t>Jankus Justinas</t>
  </si>
  <si>
    <t>2011.01.24</t>
  </si>
  <si>
    <t>Rusys Matas</t>
  </si>
  <si>
    <t>2009.05.04</t>
  </si>
  <si>
    <t>Keraitis Deivydas</t>
  </si>
  <si>
    <t>2011.05.14</t>
  </si>
  <si>
    <t>Rimkus Danielius</t>
  </si>
  <si>
    <t>2013.01.24</t>
  </si>
  <si>
    <t>Rusys Vytenis</t>
  </si>
  <si>
    <t>2010.11.28</t>
  </si>
  <si>
    <t>Albrikas Donatas</t>
  </si>
  <si>
    <t>2009.09.12</t>
  </si>
  <si>
    <t>Jakimavičius Elijus</t>
  </si>
  <si>
    <t>2013.01.09</t>
  </si>
  <si>
    <t>Budginas Laurynas</t>
  </si>
  <si>
    <t>2012.09.18</t>
  </si>
  <si>
    <t>2008.08.14</t>
  </si>
  <si>
    <t>Abid Oleive Yakob</t>
  </si>
  <si>
    <t>2011.</t>
  </si>
  <si>
    <t>2014.</t>
  </si>
  <si>
    <t>Rimaitis Dovydas</t>
  </si>
  <si>
    <t>Jakštas Domantas</t>
  </si>
  <si>
    <t>Marozas Ignas</t>
  </si>
  <si>
    <t>iki 96 kg</t>
  </si>
  <si>
    <t>virš 96 kg</t>
  </si>
  <si>
    <t>Bogomolovas Aivenas</t>
  </si>
  <si>
    <t>2007.05.07</t>
  </si>
  <si>
    <t>Šatas Pijus</t>
  </si>
  <si>
    <t>2009.02.27</t>
  </si>
  <si>
    <t>Jonuška Domas</t>
  </si>
  <si>
    <t>2010.09.20</t>
  </si>
  <si>
    <t>Gasiūnas Tomas</t>
  </si>
  <si>
    <t>2007.06.22</t>
  </si>
  <si>
    <t>Pabrėža Artūras</t>
  </si>
  <si>
    <t>2010.03.22</t>
  </si>
  <si>
    <t>, 96 kg, +96 kg</t>
  </si>
  <si>
    <t>Valantinaitė Urtė</t>
  </si>
  <si>
    <t>2011.01.12</t>
  </si>
  <si>
    <t>virš 76 kg</t>
  </si>
  <si>
    <t>Inger Iris Prants</t>
  </si>
  <si>
    <t>Vorobjov Arseni</t>
  </si>
  <si>
    <t>Daniel Purk</t>
  </si>
  <si>
    <t>Alex Purk</t>
  </si>
  <si>
    <t>Kait Viks</t>
  </si>
  <si>
    <t>2007.07.07</t>
  </si>
  <si>
    <t>Tomaševič Kristina</t>
  </si>
  <si>
    <t>Liauksminaitė Meda</t>
  </si>
  <si>
    <t>Degaiciai</t>
  </si>
  <si>
    <t>Janušaitė Elija</t>
  </si>
  <si>
    <t>Gabija Zablockytė</t>
  </si>
  <si>
    <t>2007.</t>
  </si>
  <si>
    <t>Gintarinė saulė</t>
  </si>
  <si>
    <t>Ugnius Kisielius</t>
  </si>
  <si>
    <t>Kajus Andruška</t>
  </si>
  <si>
    <t>2008.</t>
  </si>
  <si>
    <t>Giedrius Kisielius</t>
  </si>
  <si>
    <t>Vakaris Jonušas</t>
  </si>
  <si>
    <t>A. Šimkus</t>
  </si>
  <si>
    <t>Vaitkus Joris</t>
  </si>
  <si>
    <t>Jonutis Tomas</t>
  </si>
  <si>
    <t>Andriuška Kajus</t>
  </si>
  <si>
    <t>Meškauskas Gytis</t>
  </si>
  <si>
    <t>Niaura Gedas</t>
  </si>
  <si>
    <t>2013.</t>
  </si>
  <si>
    <t>Macius Jokūbas</t>
  </si>
  <si>
    <t>Kavoliūnas Kasparas</t>
  </si>
  <si>
    <t>2014.01.16</t>
  </si>
  <si>
    <t>Ananka A.,Bražaitė G.</t>
  </si>
  <si>
    <t>2011.05.10</t>
  </si>
  <si>
    <t>Čeponis G.</t>
  </si>
  <si>
    <t>Sužiedėlis D.</t>
  </si>
  <si>
    <t>Daukantaitė Ernesta</t>
  </si>
  <si>
    <t>2009.09.16</t>
  </si>
  <si>
    <t>Ahti Uppin</t>
  </si>
  <si>
    <t>TELŠIŲ SRC SALĖ</t>
  </si>
  <si>
    <t>merginos(W) 40,45,50,55,59</t>
  </si>
  <si>
    <t>merginos(W) 64,71,76,+76</t>
  </si>
  <si>
    <t>Estija, Albu</t>
  </si>
  <si>
    <t>Latvija, Daugavpils</t>
  </si>
  <si>
    <t>Krikilovas Damjanas</t>
  </si>
  <si>
    <t>2015.03.04</t>
  </si>
  <si>
    <t>Janulis M.</t>
  </si>
  <si>
    <t>Užanskis Emilis</t>
  </si>
  <si>
    <t>2009.03.23</t>
  </si>
  <si>
    <t>Kilviša Benediktas</t>
  </si>
  <si>
    <t>2014.11.27</t>
  </si>
  <si>
    <t>Ustinovas Laurynas</t>
  </si>
  <si>
    <t>2007.09.12</t>
  </si>
  <si>
    <t>Kliukaitė Adriana</t>
  </si>
  <si>
    <t>2008.07.06</t>
  </si>
  <si>
    <t>Vosyliutė Akvilė</t>
  </si>
  <si>
    <t>Razmas Vilius</t>
  </si>
  <si>
    <t>2009.02.22</t>
  </si>
  <si>
    <t xml:space="preserve">Trajanauskas,Šlevinsk </t>
  </si>
  <si>
    <t>Britenkovas Vilius</t>
  </si>
  <si>
    <t>2009.06.04</t>
  </si>
  <si>
    <t>n24</t>
  </si>
  <si>
    <t>n25</t>
  </si>
  <si>
    <t>n28</t>
  </si>
  <si>
    <t>n30</t>
  </si>
  <si>
    <t>n33</t>
  </si>
  <si>
    <t>n36</t>
  </si>
  <si>
    <t>n40</t>
  </si>
  <si>
    <t>n29</t>
  </si>
  <si>
    <t>Vakare Valckytė</t>
  </si>
  <si>
    <t>Dovydas Žukauskas</t>
  </si>
  <si>
    <t>Alsėdžiai</t>
  </si>
  <si>
    <t>n32</t>
  </si>
  <si>
    <t>n54</t>
  </si>
  <si>
    <t>n27</t>
  </si>
  <si>
    <t>Každailis Edvinas</t>
  </si>
  <si>
    <t>Stasiulis Gvidas</t>
  </si>
  <si>
    <t>n16</t>
  </si>
  <si>
    <t>Tekorius Denas</t>
  </si>
  <si>
    <t>n41</t>
  </si>
  <si>
    <t>A. Šimkus/Zeniauskas</t>
  </si>
  <si>
    <t>Maračauskaitė Julija</t>
  </si>
  <si>
    <t>2008.10.22</t>
  </si>
  <si>
    <t>AVasilonik/A.Rundzans</t>
  </si>
  <si>
    <t>Jalast Carolin</t>
  </si>
  <si>
    <t>Jalast Kris Karel</t>
  </si>
  <si>
    <t>2012.08.06</t>
  </si>
  <si>
    <t>Estija Albu</t>
  </si>
  <si>
    <t>Kubilūnas Matas</t>
  </si>
  <si>
    <t>Kivilša Dominykas</t>
  </si>
  <si>
    <t>n11</t>
  </si>
  <si>
    <t>n18</t>
  </si>
  <si>
    <t>n20</t>
  </si>
  <si>
    <t>n22</t>
  </si>
  <si>
    <t>n23</t>
  </si>
  <si>
    <t>n26</t>
  </si>
  <si>
    <t>n34</t>
  </si>
  <si>
    <t>n48</t>
  </si>
  <si>
    <t>n44</t>
  </si>
  <si>
    <t>n61</t>
  </si>
  <si>
    <t>n77</t>
  </si>
  <si>
    <t>n97</t>
  </si>
  <si>
    <t>n101</t>
  </si>
  <si>
    <t>Janulis M</t>
  </si>
  <si>
    <t>Laucytė Germantė</t>
  </si>
  <si>
    <t>n17</t>
  </si>
  <si>
    <t>n31</t>
  </si>
  <si>
    <t>Ugnė Kučinskytė</t>
  </si>
  <si>
    <t>n62</t>
  </si>
  <si>
    <t>n81</t>
  </si>
  <si>
    <t>n93</t>
  </si>
  <si>
    <t>A. ir V. Kirkliauskai</t>
  </si>
  <si>
    <t>A.Vasiljonoks,Rundzans</t>
  </si>
  <si>
    <t>Rebeca Park</t>
  </si>
  <si>
    <t xml:space="preserve"> Jalast Carolin</t>
  </si>
  <si>
    <t>Park Rebeca</t>
  </si>
  <si>
    <t>Absolutno  women</t>
  </si>
  <si>
    <t>Absolutno  men</t>
  </si>
  <si>
    <t>Komandines</t>
  </si>
  <si>
    <t>26.09.2011.</t>
  </si>
  <si>
    <t>12.10.2009.</t>
  </si>
  <si>
    <t>.</t>
  </si>
  <si>
    <t>29.02.2008.</t>
  </si>
  <si>
    <t>14.04.2017.</t>
  </si>
  <si>
    <t>28.08.2013.</t>
  </si>
  <si>
    <t>11.03.2012.</t>
  </si>
  <si>
    <t>24.07.2016.</t>
  </si>
  <si>
    <t>21.09.2010.</t>
  </si>
  <si>
    <t>22.07.2014.</t>
  </si>
  <si>
    <t>24.11.2013.</t>
  </si>
  <si>
    <t>26.11.2010.</t>
  </si>
  <si>
    <t>16.12.2010.</t>
  </si>
  <si>
    <t>11.08.2011.</t>
  </si>
  <si>
    <t>13.04.2009.</t>
  </si>
  <si>
    <t>09.04.2010.</t>
  </si>
  <si>
    <t>09.02.2007.</t>
  </si>
  <si>
    <t>26.04.2009.</t>
  </si>
  <si>
    <t>15.07.2009.</t>
  </si>
  <si>
    <t>14.06.2012.</t>
  </si>
  <si>
    <t>06.11.2012.</t>
  </si>
  <si>
    <t>III</t>
  </si>
  <si>
    <t>I</t>
  </si>
  <si>
    <t>II</t>
  </si>
  <si>
    <t>22.06.2008.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</si>
</sst>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yyyy/mm/dd;@"/>
    <numFmt numFmtId="187" formatCode="[$-C09]d\-mm\-yyyy"/>
    <numFmt numFmtId="188" formatCode="0.0000"/>
    <numFmt numFmtId="189" formatCode="0.0"/>
    <numFmt numFmtId="190" formatCode="mmm/yyyy"/>
    <numFmt numFmtId="191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8.75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9" fillId="16" borderId="2" applyNumberFormat="0" applyAlignment="0" applyProtection="0"/>
    <xf numFmtId="0" fontId="22" fillId="3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7" borderId="5" applyNumberFormat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8" borderId="7" applyNumberFormat="0" applyFont="0" applyAlignment="0" applyProtection="0"/>
    <xf numFmtId="0" fontId="35" fillId="19" borderId="0" applyNumberFormat="0" applyBorder="0" applyAlignment="0" applyProtection="0"/>
    <xf numFmtId="0" fontId="38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16" borderId="10" applyNumberFormat="0" applyAlignment="0" applyProtection="0"/>
  </cellStyleXfs>
  <cellXfs count="5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justify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right" vertical="center"/>
    </xf>
    <xf numFmtId="0" fontId="10" fillId="24" borderId="13" xfId="0" applyFont="1" applyFill="1" applyBorder="1" applyAlignment="1" applyProtection="1">
      <alignment horizontal="left" vertical="center"/>
      <protection locked="0"/>
    </xf>
    <xf numFmtId="186" fontId="2" fillId="24" borderId="13" xfId="0" applyNumberFormat="1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2" fontId="2" fillId="24" borderId="14" xfId="0" applyNumberFormat="1" applyFont="1" applyFill="1" applyBorder="1" applyAlignment="1" applyProtection="1">
      <alignment horizontal="center" vertical="center"/>
      <protection locked="0"/>
    </xf>
    <xf numFmtId="1" fontId="6" fillId="24" borderId="12" xfId="0" applyNumberFormat="1" applyFont="1" applyFill="1" applyBorder="1" applyAlignment="1" applyProtection="1">
      <alignment horizontal="center" vertical="center"/>
      <protection locked="0"/>
    </xf>
    <xf numFmtId="1" fontId="6" fillId="24" borderId="13" xfId="0" applyNumberFormat="1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>
      <alignment horizontal="right" vertical="center" wrapText="1"/>
    </xf>
    <xf numFmtId="14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 applyProtection="1">
      <alignment horizontal="center" vertical="center" shrinkToFit="1"/>
      <protection locked="0"/>
    </xf>
    <xf numFmtId="2" fontId="2" fillId="24" borderId="15" xfId="0" applyNumberFormat="1" applyFont="1" applyFill="1" applyBorder="1" applyAlignment="1" applyProtection="1">
      <alignment horizontal="center" vertical="center"/>
      <protection locked="0"/>
    </xf>
    <xf numFmtId="1" fontId="6" fillId="24" borderId="16" xfId="0" applyNumberFormat="1" applyFont="1" applyFill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/>
    </xf>
    <xf numFmtId="2" fontId="2" fillId="24" borderId="14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49" fontId="11" fillId="24" borderId="13" xfId="0" applyNumberFormat="1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/>
    </xf>
    <xf numFmtId="14" fontId="2" fillId="24" borderId="18" xfId="0" applyNumberFormat="1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2" fontId="2" fillId="24" borderId="19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18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>
      <alignment horizontal="center"/>
    </xf>
    <xf numFmtId="2" fontId="2" fillId="24" borderId="14" xfId="0" applyNumberFormat="1" applyFont="1" applyFill="1" applyBorder="1" applyAlignment="1">
      <alignment horizontal="center"/>
    </xf>
    <xf numFmtId="2" fontId="2" fillId="24" borderId="15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left"/>
    </xf>
    <xf numFmtId="187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center" wrapText="1"/>
    </xf>
    <xf numFmtId="1" fontId="15" fillId="24" borderId="19" xfId="49" applyNumberFormat="1" applyFont="1" applyFill="1" applyBorder="1" applyAlignment="1">
      <alignment horizontal="center" vertical="center"/>
      <protection/>
    </xf>
    <xf numFmtId="1" fontId="16" fillId="24" borderId="19" xfId="49" applyNumberFormat="1" applyFont="1" applyFill="1" applyBorder="1" applyAlignment="1">
      <alignment horizontal="center" vertical="center"/>
      <protection/>
    </xf>
    <xf numFmtId="1" fontId="17" fillId="24" borderId="20" xfId="49" applyNumberFormat="1" applyFont="1" applyFill="1" applyBorder="1" applyAlignment="1">
      <alignment horizontal="center" vertical="center"/>
      <protection/>
    </xf>
    <xf numFmtId="188" fontId="7" fillId="24" borderId="13" xfId="49" applyNumberFormat="1" applyFont="1" applyFill="1" applyBorder="1" applyAlignment="1">
      <alignment horizontal="center" vertical="center"/>
      <protection/>
    </xf>
    <xf numFmtId="188" fontId="18" fillId="24" borderId="21" xfId="49" applyNumberFormat="1" applyFont="1" applyFill="1" applyBorder="1" applyAlignment="1">
      <alignment horizontal="center" vertical="center"/>
      <protection/>
    </xf>
    <xf numFmtId="1" fontId="15" fillId="0" borderId="19" xfId="49" applyNumberFormat="1" applyFont="1" applyFill="1" applyBorder="1" applyAlignment="1">
      <alignment horizontal="center" vertical="center"/>
      <protection/>
    </xf>
    <xf numFmtId="1" fontId="16" fillId="0" borderId="19" xfId="49" applyNumberFormat="1" applyFont="1" applyFill="1" applyBorder="1" applyAlignment="1">
      <alignment horizontal="center" vertical="center"/>
      <protection/>
    </xf>
    <xf numFmtId="1" fontId="17" fillId="0" borderId="20" xfId="49" applyNumberFormat="1" applyFont="1" applyFill="1" applyBorder="1" applyAlignment="1">
      <alignment horizontal="center" vertical="center"/>
      <protection/>
    </xf>
    <xf numFmtId="188" fontId="7" fillId="25" borderId="13" xfId="49" applyNumberFormat="1" applyFont="1" applyFill="1" applyBorder="1" applyAlignment="1">
      <alignment horizontal="center" vertical="center"/>
      <protection/>
    </xf>
    <xf numFmtId="188" fontId="18" fillId="0" borderId="21" xfId="49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justify"/>
    </xf>
    <xf numFmtId="0" fontId="10" fillId="24" borderId="13" xfId="0" applyFont="1" applyFill="1" applyBorder="1" applyAlignment="1">
      <alignment horizontal="left" shrinkToFit="1"/>
    </xf>
    <xf numFmtId="0" fontId="10" fillId="24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Font="1" applyBorder="1" applyAlignment="1">
      <alignment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24" borderId="13" xfId="0" applyNumberFormat="1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2" fontId="2" fillId="24" borderId="19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 applyProtection="1">
      <alignment horizontal="left" vertical="center"/>
      <protection locked="0"/>
    </xf>
    <xf numFmtId="186" fontId="2" fillId="24" borderId="18" xfId="0" applyNumberFormat="1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2" fontId="2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20" xfId="0" applyNumberFormat="1" applyFont="1" applyFill="1" applyBorder="1" applyAlignment="1" applyProtection="1">
      <alignment horizontal="center" vertical="center"/>
      <protection locked="0"/>
    </xf>
    <xf numFmtId="1" fontId="6" fillId="24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6" fillId="24" borderId="18" xfId="0" applyNumberFormat="1" applyFont="1" applyFill="1" applyBorder="1" applyAlignment="1">
      <alignment horizontal="center"/>
    </xf>
    <xf numFmtId="14" fontId="2" fillId="24" borderId="13" xfId="0" applyNumberFormat="1" applyFont="1" applyFill="1" applyBorder="1" applyAlignment="1" applyProtection="1">
      <alignment horizontal="center" vertical="center"/>
      <protection locked="0"/>
    </xf>
    <xf numFmtId="49" fontId="2" fillId="24" borderId="18" xfId="0" applyNumberFormat="1" applyFont="1" applyFill="1" applyBorder="1" applyAlignment="1">
      <alignment horizontal="center"/>
    </xf>
    <xf numFmtId="0" fontId="13" fillId="24" borderId="13" xfId="0" applyFont="1" applyFill="1" applyBorder="1" applyAlignment="1">
      <alignment horizontal="left"/>
    </xf>
    <xf numFmtId="187" fontId="11" fillId="24" borderId="13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49" fontId="2" fillId="24" borderId="13" xfId="0" applyNumberFormat="1" applyFont="1" applyFill="1" applyBorder="1" applyAlignment="1" applyProtection="1">
      <alignment horizontal="center" vertical="center"/>
      <protection locked="0"/>
    </xf>
    <xf numFmtId="1" fontId="17" fillId="24" borderId="13" xfId="49" applyNumberFormat="1" applyFont="1" applyFill="1" applyBorder="1" applyAlignment="1">
      <alignment horizontal="center" vertical="center"/>
      <protection/>
    </xf>
    <xf numFmtId="1" fontId="17" fillId="24" borderId="22" xfId="49" applyNumberFormat="1" applyFont="1" applyFill="1" applyBorder="1" applyAlignment="1">
      <alignment horizontal="center" vertical="center"/>
      <protection/>
    </xf>
    <xf numFmtId="1" fontId="17" fillId="0" borderId="2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24" borderId="23" xfId="0" applyFont="1" applyFill="1" applyBorder="1" applyAlignment="1">
      <alignment horizontal="left"/>
    </xf>
    <xf numFmtId="0" fontId="10" fillId="24" borderId="2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2" fillId="24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1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24" borderId="18" xfId="0" applyFont="1" applyFill="1" applyBorder="1" applyAlignment="1">
      <alignment horizontal="left"/>
    </xf>
    <xf numFmtId="187" fontId="11" fillId="24" borderId="18" xfId="0" applyNumberFormat="1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6" fillId="24" borderId="13" xfId="0" applyNumberFormat="1" applyFont="1" applyFill="1" applyBorder="1" applyAlignment="1">
      <alignment horizontal="center"/>
    </xf>
    <xf numFmtId="2" fontId="2" fillId="24" borderId="15" xfId="0" applyNumberFormat="1" applyFont="1" applyFill="1" applyBorder="1" applyAlignment="1">
      <alignment horizontal="center" vertical="center" wrapText="1"/>
    </xf>
    <xf numFmtId="2" fontId="11" fillId="24" borderId="19" xfId="0" applyNumberFormat="1" applyFont="1" applyFill="1" applyBorder="1" applyAlignment="1">
      <alignment horizontal="center"/>
    </xf>
    <xf numFmtId="0" fontId="10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0" fillId="24" borderId="13" xfId="0" applyFont="1" applyFill="1" applyBorder="1" applyAlignment="1">
      <alignment shrinkToFit="1"/>
    </xf>
    <xf numFmtId="0" fontId="10" fillId="24" borderId="23" xfId="0" applyFont="1" applyFill="1" applyBorder="1" applyAlignment="1">
      <alignment/>
    </xf>
    <xf numFmtId="0" fontId="10" fillId="0" borderId="13" xfId="0" applyFont="1" applyBorder="1" applyAlignment="1">
      <alignment horizontal="left" shrinkToFit="1"/>
    </xf>
    <xf numFmtId="0" fontId="11" fillId="0" borderId="17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24" borderId="17" xfId="0" applyFont="1" applyFill="1" applyBorder="1" applyAlignment="1" applyProtection="1">
      <alignment horizontal="center" vertical="center"/>
      <protection locked="0"/>
    </xf>
    <xf numFmtId="186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24" borderId="24" xfId="0" applyFont="1" applyFill="1" applyBorder="1" applyAlignment="1">
      <alignment/>
    </xf>
    <xf numFmtId="189" fontId="0" fillId="0" borderId="0" xfId="0" applyNumberFormat="1" applyAlignment="1">
      <alignment/>
    </xf>
    <xf numFmtId="0" fontId="10" fillId="0" borderId="2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/>
    </xf>
    <xf numFmtId="1" fontId="6" fillId="26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3" xfId="0" applyNumberFormat="1" applyFont="1" applyFill="1" applyBorder="1" applyAlignment="1">
      <alignment horizontal="center"/>
    </xf>
    <xf numFmtId="0" fontId="2" fillId="26" borderId="13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 applyProtection="1">
      <alignment horizontal="left" vertical="center"/>
      <protection locked="0"/>
    </xf>
    <xf numFmtId="2" fontId="2" fillId="24" borderId="13" xfId="0" applyNumberFormat="1" applyFont="1" applyFill="1" applyBorder="1" applyAlignment="1" applyProtection="1">
      <alignment horizontal="center" vertical="center"/>
      <protection locked="0"/>
    </xf>
    <xf numFmtId="1" fontId="15" fillId="24" borderId="13" xfId="49" applyNumberFormat="1" applyFont="1" applyFill="1" applyBorder="1" applyAlignment="1">
      <alignment horizontal="center" vertical="center"/>
      <protection/>
    </xf>
    <xf numFmtId="1" fontId="16" fillId="24" borderId="13" xfId="49" applyNumberFormat="1" applyFont="1" applyFill="1" applyBorder="1" applyAlignment="1">
      <alignment horizontal="center" vertical="center"/>
      <protection/>
    </xf>
    <xf numFmtId="188" fontId="18" fillId="0" borderId="13" xfId="49" applyNumberFormat="1" applyFont="1" applyFill="1" applyBorder="1" applyAlignment="1">
      <alignment horizontal="center" vertical="center"/>
      <protection/>
    </xf>
    <xf numFmtId="2" fontId="2" fillId="24" borderId="13" xfId="0" applyNumberFormat="1" applyFont="1" applyFill="1" applyBorder="1" applyAlignment="1">
      <alignment horizontal="center"/>
    </xf>
    <xf numFmtId="0" fontId="2" fillId="24" borderId="25" xfId="0" applyFont="1" applyFill="1" applyBorder="1" applyAlignment="1">
      <alignment horizontal="right" vertical="center"/>
    </xf>
    <xf numFmtId="2" fontId="2" fillId="24" borderId="26" xfId="0" applyNumberFormat="1" applyFont="1" applyFill="1" applyBorder="1" applyAlignment="1" applyProtection="1">
      <alignment horizontal="center" vertical="center"/>
      <protection locked="0"/>
    </xf>
    <xf numFmtId="0" fontId="6" fillId="26" borderId="26" xfId="0" applyFont="1" applyFill="1" applyBorder="1" applyAlignment="1">
      <alignment horizontal="center"/>
    </xf>
    <xf numFmtId="1" fontId="15" fillId="24" borderId="26" xfId="49" applyNumberFormat="1" applyFont="1" applyFill="1" applyBorder="1" applyAlignment="1">
      <alignment horizontal="center" vertical="center"/>
      <protection/>
    </xf>
    <xf numFmtId="1" fontId="6" fillId="26" borderId="26" xfId="0" applyNumberFormat="1" applyFont="1" applyFill="1" applyBorder="1" applyAlignment="1" applyProtection="1">
      <alignment horizontal="center" vertical="center"/>
      <protection locked="0"/>
    </xf>
    <xf numFmtId="1" fontId="16" fillId="24" borderId="26" xfId="49" applyNumberFormat="1" applyFont="1" applyFill="1" applyBorder="1" applyAlignment="1">
      <alignment horizontal="center" vertical="center"/>
      <protection/>
    </xf>
    <xf numFmtId="0" fontId="10" fillId="24" borderId="27" xfId="0" applyFont="1" applyFill="1" applyBorder="1" applyAlignment="1">
      <alignment horizontal="left"/>
    </xf>
    <xf numFmtId="0" fontId="2" fillId="24" borderId="28" xfId="0" applyFont="1" applyFill="1" applyBorder="1" applyAlignment="1">
      <alignment horizontal="right" vertical="center"/>
    </xf>
    <xf numFmtId="0" fontId="2" fillId="24" borderId="29" xfId="0" applyFont="1" applyFill="1" applyBorder="1" applyAlignment="1">
      <alignment horizontal="right" vertical="center"/>
    </xf>
    <xf numFmtId="0" fontId="10" fillId="24" borderId="30" xfId="0" applyFont="1" applyFill="1" applyBorder="1" applyAlignment="1">
      <alignment horizontal="left"/>
    </xf>
    <xf numFmtId="2" fontId="2" fillId="24" borderId="30" xfId="0" applyNumberFormat="1" applyFont="1" applyFill="1" applyBorder="1" applyAlignment="1">
      <alignment horizontal="center"/>
    </xf>
    <xf numFmtId="1" fontId="6" fillId="26" borderId="30" xfId="0" applyNumberFormat="1" applyFont="1" applyFill="1" applyBorder="1" applyAlignment="1" applyProtection="1">
      <alignment horizontal="center" vertical="center"/>
      <protection locked="0"/>
    </xf>
    <xf numFmtId="1" fontId="15" fillId="24" borderId="30" xfId="49" applyNumberFormat="1" applyFont="1" applyFill="1" applyBorder="1" applyAlignment="1">
      <alignment horizontal="center" vertical="center"/>
      <protection/>
    </xf>
    <xf numFmtId="1" fontId="16" fillId="24" borderId="30" xfId="49" applyNumberFormat="1" applyFont="1" applyFill="1" applyBorder="1" applyAlignment="1">
      <alignment horizontal="center" vertical="center"/>
      <protection/>
    </xf>
    <xf numFmtId="1" fontId="17" fillId="24" borderId="30" xfId="49" applyNumberFormat="1" applyFont="1" applyFill="1" applyBorder="1" applyAlignment="1">
      <alignment horizontal="center" vertical="center"/>
      <protection/>
    </xf>
    <xf numFmtId="188" fontId="18" fillId="0" borderId="30" xfId="49" applyNumberFormat="1" applyFont="1" applyFill="1" applyBorder="1" applyAlignment="1">
      <alignment horizontal="center" vertical="center"/>
      <protection/>
    </xf>
    <xf numFmtId="0" fontId="10" fillId="24" borderId="31" xfId="0" applyFont="1" applyFill="1" applyBorder="1" applyAlignment="1">
      <alignment horizontal="left"/>
    </xf>
    <xf numFmtId="188" fontId="18" fillId="26" borderId="13" xfId="49" applyNumberFormat="1" applyFont="1" applyFill="1" applyBorder="1" applyAlignment="1">
      <alignment horizontal="center" vertical="center"/>
      <protection/>
    </xf>
    <xf numFmtId="2" fontId="11" fillId="0" borderId="26" xfId="0" applyNumberFormat="1" applyFont="1" applyBorder="1" applyAlignment="1">
      <alignment horizontal="center"/>
    </xf>
    <xf numFmtId="188" fontId="18" fillId="26" borderId="26" xfId="49" applyNumberFormat="1" applyFont="1" applyFill="1" applyBorder="1" applyAlignment="1">
      <alignment horizontal="center" vertical="center"/>
      <protection/>
    </xf>
    <xf numFmtId="0" fontId="10" fillId="24" borderId="27" xfId="0" applyFont="1" applyFill="1" applyBorder="1" applyAlignment="1">
      <alignment/>
    </xf>
    <xf numFmtId="0" fontId="10" fillId="24" borderId="26" xfId="0" applyFont="1" applyFill="1" applyBorder="1" applyAlignment="1">
      <alignment horizontal="left"/>
    </xf>
    <xf numFmtId="2" fontId="2" fillId="24" borderId="26" xfId="0" applyNumberFormat="1" applyFont="1" applyFill="1" applyBorder="1" applyAlignment="1">
      <alignment horizontal="center"/>
    </xf>
    <xf numFmtId="0" fontId="10" fillId="24" borderId="32" xfId="0" applyFont="1" applyFill="1" applyBorder="1" applyAlignment="1">
      <alignment/>
    </xf>
    <xf numFmtId="0" fontId="10" fillId="24" borderId="30" xfId="0" applyFont="1" applyFill="1" applyBorder="1" applyAlignment="1" applyProtection="1">
      <alignment horizontal="left" vertical="center"/>
      <protection locked="0"/>
    </xf>
    <xf numFmtId="0" fontId="6" fillId="26" borderId="30" xfId="0" applyFont="1" applyFill="1" applyBorder="1" applyAlignment="1">
      <alignment horizontal="center"/>
    </xf>
    <xf numFmtId="0" fontId="10" fillId="24" borderId="31" xfId="0" applyFont="1" applyFill="1" applyBorder="1" applyAlignment="1">
      <alignment/>
    </xf>
    <xf numFmtId="0" fontId="10" fillId="24" borderId="26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88" fontId="18" fillId="26" borderId="30" xfId="49" applyNumberFormat="1" applyFont="1" applyFill="1" applyBorder="1" applyAlignment="1">
      <alignment horizontal="center" vertical="center"/>
      <protection/>
    </xf>
    <xf numFmtId="0" fontId="10" fillId="24" borderId="27" xfId="0" applyFont="1" applyFill="1" applyBorder="1" applyAlignment="1">
      <alignment shrinkToFit="1"/>
    </xf>
    <xf numFmtId="2" fontId="2" fillId="24" borderId="13" xfId="0" applyNumberFormat="1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 vertical="center" wrapText="1"/>
    </xf>
    <xf numFmtId="1" fontId="15" fillId="0" borderId="13" xfId="49" applyNumberFormat="1" applyFont="1" applyFill="1" applyBorder="1" applyAlignment="1">
      <alignment horizontal="center" vertical="center"/>
      <protection/>
    </xf>
    <xf numFmtId="1" fontId="16" fillId="0" borderId="13" xfId="49" applyNumberFormat="1" applyFont="1" applyFill="1" applyBorder="1" applyAlignment="1">
      <alignment horizontal="center" vertical="center"/>
      <protection/>
    </xf>
    <xf numFmtId="1" fontId="17" fillId="0" borderId="13" xfId="49" applyNumberFormat="1" applyFont="1" applyFill="1" applyBorder="1" applyAlignment="1">
      <alignment horizontal="center" vertical="center"/>
      <protection/>
    </xf>
    <xf numFmtId="0" fontId="6" fillId="26" borderId="13" xfId="0" applyFont="1" applyFill="1" applyBorder="1" applyAlignment="1">
      <alignment horizontal="center" vertical="center"/>
    </xf>
    <xf numFmtId="1" fontId="15" fillId="0" borderId="26" xfId="49" applyNumberFormat="1" applyFont="1" applyFill="1" applyBorder="1" applyAlignment="1">
      <alignment horizontal="center" vertical="center"/>
      <protection/>
    </xf>
    <xf numFmtId="1" fontId="16" fillId="0" borderId="26" xfId="49" applyNumberFormat="1" applyFont="1" applyFill="1" applyBorder="1" applyAlignment="1">
      <alignment horizontal="center" vertical="center"/>
      <protection/>
    </xf>
    <xf numFmtId="2" fontId="2" fillId="24" borderId="30" xfId="0" applyNumberFormat="1" applyFont="1" applyFill="1" applyBorder="1" applyAlignment="1" applyProtection="1">
      <alignment horizontal="center" vertical="center"/>
      <protection locked="0"/>
    </xf>
    <xf numFmtId="1" fontId="16" fillId="0" borderId="30" xfId="49" applyNumberFormat="1" applyFont="1" applyFill="1" applyBorder="1" applyAlignment="1">
      <alignment horizontal="center" vertical="center"/>
      <protection/>
    </xf>
    <xf numFmtId="1" fontId="15" fillId="0" borderId="30" xfId="49" applyNumberFormat="1" applyFont="1" applyFill="1" applyBorder="1" applyAlignment="1">
      <alignment horizontal="center" vertical="center"/>
      <protection/>
    </xf>
    <xf numFmtId="1" fontId="17" fillId="0" borderId="30" xfId="49" applyNumberFormat="1" applyFont="1" applyFill="1" applyBorder="1" applyAlignment="1">
      <alignment horizontal="center" vertical="center"/>
      <protection/>
    </xf>
    <xf numFmtId="0" fontId="10" fillId="24" borderId="35" xfId="0" applyFont="1" applyFill="1" applyBorder="1" applyAlignment="1" applyProtection="1">
      <alignment horizontal="left" vertical="center"/>
      <protection locked="0"/>
    </xf>
    <xf numFmtId="2" fontId="2" fillId="24" borderId="35" xfId="0" applyNumberFormat="1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left" vertical="center"/>
      <protection locked="0"/>
    </xf>
    <xf numFmtId="1" fontId="16" fillId="24" borderId="13" xfId="49" applyNumberFormat="1" applyFont="1" applyFill="1" applyBorder="1" applyAlignment="1">
      <alignment horizontal="center" vertical="center"/>
      <protection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0" fontId="2" fillId="27" borderId="0" xfId="0" applyFont="1" applyFill="1" applyBorder="1" applyAlignment="1">
      <alignment horizontal="center"/>
    </xf>
    <xf numFmtId="2" fontId="2" fillId="27" borderId="0" xfId="0" applyNumberFormat="1" applyFont="1" applyFill="1" applyBorder="1" applyAlignment="1">
      <alignment horizontal="center"/>
    </xf>
    <xf numFmtId="1" fontId="6" fillId="27" borderId="0" xfId="0" applyNumberFormat="1" applyFont="1" applyFill="1" applyBorder="1" applyAlignment="1" applyProtection="1">
      <alignment horizontal="center" vertical="center"/>
      <protection locked="0"/>
    </xf>
    <xf numFmtId="1" fontId="15" fillId="27" borderId="0" xfId="49" applyNumberFormat="1" applyFont="1" applyFill="1" applyBorder="1" applyAlignment="1">
      <alignment horizontal="center" vertical="center"/>
      <protection/>
    </xf>
    <xf numFmtId="1" fontId="16" fillId="27" borderId="0" xfId="49" applyNumberFormat="1" applyFont="1" applyFill="1" applyBorder="1" applyAlignment="1">
      <alignment horizontal="center" vertical="center"/>
      <protection/>
    </xf>
    <xf numFmtId="1" fontId="17" fillId="27" borderId="0" xfId="49" applyNumberFormat="1" applyFont="1" applyFill="1" applyBorder="1" applyAlignment="1">
      <alignment horizontal="center" vertical="center"/>
      <protection/>
    </xf>
    <xf numFmtId="1" fontId="7" fillId="27" borderId="0" xfId="49" applyNumberFormat="1" applyFont="1" applyFill="1" applyBorder="1" applyAlignment="1">
      <alignment horizontal="center" vertical="center"/>
      <protection/>
    </xf>
    <xf numFmtId="188" fontId="18" fillId="27" borderId="0" xfId="49" applyNumberFormat="1" applyFont="1" applyFill="1" applyBorder="1" applyAlignment="1">
      <alignment horizontal="center" vertical="center"/>
      <protection/>
    </xf>
    <xf numFmtId="0" fontId="20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right" vertical="center"/>
    </xf>
    <xf numFmtId="0" fontId="2" fillId="27" borderId="36" xfId="0" applyFont="1" applyFill="1" applyBorder="1" applyAlignment="1">
      <alignment horizontal="center"/>
    </xf>
    <xf numFmtId="0" fontId="20" fillId="27" borderId="37" xfId="0" applyFont="1" applyFill="1" applyBorder="1" applyAlignment="1">
      <alignment horizontal="center"/>
    </xf>
    <xf numFmtId="2" fontId="2" fillId="27" borderId="37" xfId="0" applyNumberFormat="1" applyFont="1" applyFill="1" applyBorder="1" applyAlignment="1">
      <alignment horizontal="center"/>
    </xf>
    <xf numFmtId="1" fontId="6" fillId="27" borderId="37" xfId="0" applyNumberFormat="1" applyFont="1" applyFill="1" applyBorder="1" applyAlignment="1" applyProtection="1">
      <alignment horizontal="center" vertical="center"/>
      <protection locked="0"/>
    </xf>
    <xf numFmtId="1" fontId="15" fillId="27" borderId="37" xfId="49" applyNumberFormat="1" applyFont="1" applyFill="1" applyBorder="1" applyAlignment="1">
      <alignment horizontal="center" vertical="center"/>
      <protection/>
    </xf>
    <xf numFmtId="1" fontId="16" fillId="27" borderId="37" xfId="49" applyNumberFormat="1" applyFont="1" applyFill="1" applyBorder="1" applyAlignment="1">
      <alignment horizontal="center" vertical="center"/>
      <protection/>
    </xf>
    <xf numFmtId="188" fontId="18" fillId="27" borderId="37" xfId="49" applyNumberFormat="1" applyFont="1" applyFill="1" applyBorder="1" applyAlignment="1">
      <alignment horizontal="center" vertical="center"/>
      <protection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2" fontId="2" fillId="27" borderId="0" xfId="0" applyNumberFormat="1" applyFont="1" applyFill="1" applyBorder="1" applyAlignment="1" applyProtection="1">
      <alignment horizontal="center" vertical="center"/>
      <protection locked="0"/>
    </xf>
    <xf numFmtId="0" fontId="10" fillId="27" borderId="0" xfId="0" applyFont="1" applyFill="1" applyBorder="1" applyAlignment="1">
      <alignment horizontal="left"/>
    </xf>
    <xf numFmtId="0" fontId="6" fillId="27" borderId="0" xfId="0" applyFont="1" applyFill="1" applyBorder="1" applyAlignment="1">
      <alignment horizontal="center"/>
    </xf>
    <xf numFmtId="0" fontId="6" fillId="27" borderId="0" xfId="0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horizontal="center"/>
    </xf>
    <xf numFmtId="0" fontId="8" fillId="27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1" fontId="7" fillId="24" borderId="13" xfId="49" applyNumberFormat="1" applyFont="1" applyFill="1" applyBorder="1" applyAlignment="1">
      <alignment horizontal="center" vertical="center"/>
      <protection/>
    </xf>
    <xf numFmtId="1" fontId="18" fillId="24" borderId="13" xfId="49" applyNumberFormat="1" applyFont="1" applyFill="1" applyBorder="1" applyAlignment="1">
      <alignment horizontal="center" vertical="center"/>
      <protection/>
    </xf>
    <xf numFmtId="0" fontId="0" fillId="27" borderId="0" xfId="0" applyFill="1" applyBorder="1" applyAlignment="1">
      <alignment horizontal="center"/>
    </xf>
    <xf numFmtId="0" fontId="10" fillId="27" borderId="0" xfId="0" applyFont="1" applyFill="1" applyBorder="1" applyAlignment="1">
      <alignment shrinkToFit="1"/>
    </xf>
    <xf numFmtId="0" fontId="10" fillId="24" borderId="35" xfId="0" applyFont="1" applyFill="1" applyBorder="1" applyAlignment="1">
      <alignment horizontal="left"/>
    </xf>
    <xf numFmtId="2" fontId="2" fillId="24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24" borderId="37" xfId="0" applyFont="1" applyFill="1" applyBorder="1" applyAlignment="1">
      <alignment horizontal="left"/>
    </xf>
    <xf numFmtId="2" fontId="2" fillId="24" borderId="37" xfId="0" applyNumberFormat="1" applyFont="1" applyFill="1" applyBorder="1" applyAlignment="1">
      <alignment horizontal="center"/>
    </xf>
    <xf numFmtId="1" fontId="6" fillId="26" borderId="37" xfId="0" applyNumberFormat="1" applyFont="1" applyFill="1" applyBorder="1" applyAlignment="1" applyProtection="1">
      <alignment horizontal="center" vertical="center"/>
      <protection locked="0"/>
    </xf>
    <xf numFmtId="1" fontId="7" fillId="26" borderId="35" xfId="0" applyNumberFormat="1" applyFont="1" applyFill="1" applyBorder="1" applyAlignment="1" applyProtection="1">
      <alignment horizontal="center" vertical="center"/>
      <protection locked="0"/>
    </xf>
    <xf numFmtId="2" fontId="2" fillId="26" borderId="13" xfId="0" applyNumberFormat="1" applyFont="1" applyFill="1" applyBorder="1" applyAlignment="1" applyProtection="1">
      <alignment horizontal="center" vertical="center"/>
      <protection locked="0"/>
    </xf>
    <xf numFmtId="0" fontId="6" fillId="26" borderId="13" xfId="0" applyFont="1" applyFill="1" applyBorder="1" applyAlignment="1" applyProtection="1">
      <alignment horizontal="left" vertical="center"/>
      <protection locked="0"/>
    </xf>
    <xf numFmtId="1" fontId="15" fillId="26" borderId="13" xfId="49" applyNumberFormat="1" applyFont="1" applyFill="1" applyBorder="1" applyAlignment="1">
      <alignment horizontal="center" vertical="center"/>
      <protection/>
    </xf>
    <xf numFmtId="1" fontId="16" fillId="26" borderId="13" xfId="49" applyNumberFormat="1" applyFont="1" applyFill="1" applyBorder="1" applyAlignment="1">
      <alignment horizontal="center" vertical="center"/>
      <protection/>
    </xf>
    <xf numFmtId="0" fontId="10" fillId="26" borderId="13" xfId="0" applyFont="1" applyFill="1" applyBorder="1" applyAlignment="1">
      <alignment horizontal="left" vertical="center" wrapText="1"/>
    </xf>
    <xf numFmtId="1" fontId="16" fillId="24" borderId="26" xfId="49" applyNumberFormat="1" applyFont="1" applyFill="1" applyBorder="1" applyAlignment="1">
      <alignment horizontal="center" vertical="center"/>
      <protection/>
    </xf>
    <xf numFmtId="0" fontId="10" fillId="26" borderId="27" xfId="0" applyFont="1" applyFill="1" applyBorder="1" applyAlignment="1">
      <alignment horizontal="left"/>
    </xf>
    <xf numFmtId="0" fontId="6" fillId="26" borderId="30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left"/>
    </xf>
    <xf numFmtId="2" fontId="2" fillId="26" borderId="26" xfId="0" applyNumberFormat="1" applyFont="1" applyFill="1" applyBorder="1" applyAlignment="1" applyProtection="1">
      <alignment horizontal="center" vertical="center"/>
      <protection locked="0"/>
    </xf>
    <xf numFmtId="1" fontId="15" fillId="26" borderId="26" xfId="49" applyNumberFormat="1" applyFont="1" applyFill="1" applyBorder="1" applyAlignment="1">
      <alignment horizontal="center" vertical="center"/>
      <protection/>
    </xf>
    <xf numFmtId="1" fontId="16" fillId="26" borderId="26" xfId="49" applyNumberFormat="1" applyFont="1" applyFill="1" applyBorder="1" applyAlignment="1">
      <alignment horizontal="center" vertical="center"/>
      <protection/>
    </xf>
    <xf numFmtId="0" fontId="6" fillId="26" borderId="35" xfId="0" applyFont="1" applyFill="1" applyBorder="1" applyAlignment="1">
      <alignment horizontal="center"/>
    </xf>
    <xf numFmtId="0" fontId="6" fillId="26" borderId="35" xfId="0" applyNumberFormat="1" applyFont="1" applyFill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/>
      <protection locked="0"/>
    </xf>
    <xf numFmtId="0" fontId="6" fillId="26" borderId="13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left" vertical="center"/>
      <protection locked="0"/>
    </xf>
    <xf numFmtId="0" fontId="6" fillId="26" borderId="13" xfId="0" applyFont="1" applyFill="1" applyBorder="1" applyAlignment="1">
      <alignment horizontal="center" vertical="center" wrapText="1"/>
    </xf>
    <xf numFmtId="1" fontId="6" fillId="26" borderId="13" xfId="0" applyNumberFormat="1" applyFont="1" applyFill="1" applyBorder="1" applyAlignment="1" applyProtection="1">
      <alignment horizontal="center" vertical="center"/>
      <protection locked="0"/>
    </xf>
    <xf numFmtId="0" fontId="6" fillId="26" borderId="26" xfId="0" applyFont="1" applyFill="1" applyBorder="1" applyAlignment="1" applyProtection="1">
      <alignment horizontal="center" vertical="center"/>
      <protection locked="0"/>
    </xf>
    <xf numFmtId="0" fontId="10" fillId="24" borderId="27" xfId="0" applyFont="1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6" fillId="0" borderId="4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6" fillId="0" borderId="5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7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left"/>
    </xf>
    <xf numFmtId="0" fontId="0" fillId="26" borderId="27" xfId="0" applyFont="1" applyFill="1" applyBorder="1" applyAlignment="1">
      <alignment horizontal="left"/>
    </xf>
    <xf numFmtId="0" fontId="0" fillId="24" borderId="27" xfId="0" applyFont="1" applyFill="1" applyBorder="1" applyAlignment="1">
      <alignment/>
    </xf>
    <xf numFmtId="0" fontId="8" fillId="24" borderId="32" xfId="0" applyFont="1" applyFill="1" applyBorder="1" applyAlignment="1" applyProtection="1">
      <alignment horizontal="left" vertical="center"/>
      <protection locked="0"/>
    </xf>
    <xf numFmtId="0" fontId="0" fillId="24" borderId="27" xfId="0" applyFont="1" applyFill="1" applyBorder="1" applyAlignment="1">
      <alignment shrinkToFit="1"/>
    </xf>
    <xf numFmtId="0" fontId="0" fillId="24" borderId="3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24" borderId="32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 vertical="justify"/>
    </xf>
    <xf numFmtId="0" fontId="0" fillId="27" borderId="0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7" borderId="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6" borderId="13" xfId="0" applyFont="1" applyFill="1" applyBorder="1" applyAlignment="1" applyProtection="1">
      <alignment horizontal="center" vertical="center"/>
      <protection locked="0"/>
    </xf>
    <xf numFmtId="0" fontId="0" fillId="27" borderId="0" xfId="0" applyFont="1" applyFill="1" applyBorder="1" applyAlignment="1" applyProtection="1">
      <alignment horizontal="center" vertical="center" wrapText="1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>
      <alignment horizontal="center"/>
    </xf>
    <xf numFmtId="186" fontId="0" fillId="27" borderId="0" xfId="0" applyNumberFormat="1" applyFont="1" applyFill="1" applyBorder="1" applyAlignment="1" applyProtection="1">
      <alignment horizontal="center" vertical="center"/>
      <protection locked="0"/>
    </xf>
    <xf numFmtId="14" fontId="0" fillId="24" borderId="13" xfId="0" applyNumberFormat="1" applyFont="1" applyFill="1" applyBorder="1" applyAlignment="1" applyProtection="1">
      <alignment horizontal="center" vertical="center"/>
      <protection locked="0"/>
    </xf>
    <xf numFmtId="186" fontId="0" fillId="24" borderId="13" xfId="0" applyNumberFormat="1" applyFont="1" applyFill="1" applyBorder="1" applyAlignment="1" applyProtection="1">
      <alignment horizontal="center" vertical="center"/>
      <protection locked="0"/>
    </xf>
    <xf numFmtId="186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7" borderId="0" xfId="0" applyFont="1" applyFill="1" applyBorder="1" applyAlignment="1" applyProtection="1">
      <alignment horizontal="left" vertical="center"/>
      <protection locked="0"/>
    </xf>
    <xf numFmtId="49" fontId="0" fillId="24" borderId="13" xfId="0" applyNumberFormat="1" applyFont="1" applyFill="1" applyBorder="1" applyAlignment="1">
      <alignment horizontal="center"/>
    </xf>
    <xf numFmtId="186" fontId="0" fillId="26" borderId="13" xfId="0" applyNumberFormat="1" applyFont="1" applyFill="1" applyBorder="1" applyAlignment="1" applyProtection="1">
      <alignment horizontal="center" vertical="center"/>
      <protection locked="0"/>
    </xf>
    <xf numFmtId="14" fontId="0" fillId="24" borderId="13" xfId="0" applyNumberFormat="1" applyFont="1" applyFill="1" applyBorder="1" applyAlignment="1">
      <alignment horizontal="center"/>
    </xf>
    <xf numFmtId="14" fontId="0" fillId="26" borderId="13" xfId="0" applyNumberFormat="1" applyFont="1" applyFill="1" applyBorder="1" applyAlignment="1" applyProtection="1">
      <alignment horizontal="center" vertical="center"/>
      <protection locked="0"/>
    </xf>
    <xf numFmtId="49" fontId="0" fillId="27" borderId="0" xfId="0" applyNumberFormat="1" applyFont="1" applyFill="1" applyBorder="1" applyAlignment="1">
      <alignment horizontal="center"/>
    </xf>
    <xf numFmtId="49" fontId="0" fillId="24" borderId="30" xfId="0" applyNumberFormat="1" applyFont="1" applyFill="1" applyBorder="1" applyAlignment="1">
      <alignment horizontal="center"/>
    </xf>
    <xf numFmtId="14" fontId="0" fillId="27" borderId="0" xfId="0" applyNumberFormat="1" applyFont="1" applyFill="1" applyBorder="1" applyAlignment="1">
      <alignment horizontal="center"/>
    </xf>
    <xf numFmtId="14" fontId="0" fillId="24" borderId="30" xfId="0" applyNumberFormat="1" applyFont="1" applyFill="1" applyBorder="1" applyAlignment="1">
      <alignment horizontal="center"/>
    </xf>
    <xf numFmtId="14" fontId="0" fillId="24" borderId="26" xfId="0" applyNumberFormat="1" applyFont="1" applyFill="1" applyBorder="1" applyAlignment="1">
      <alignment horizontal="center"/>
    </xf>
    <xf numFmtId="14" fontId="0" fillId="24" borderId="37" xfId="0" applyNumberFormat="1" applyFont="1" applyFill="1" applyBorder="1" applyAlignment="1">
      <alignment horizontal="center"/>
    </xf>
    <xf numFmtId="14" fontId="0" fillId="27" borderId="37" xfId="0" applyNumberFormat="1" applyFont="1" applyFill="1" applyBorder="1" applyAlignment="1">
      <alignment horizontal="center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7" borderId="3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7" borderId="0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53" xfId="0" applyFont="1" applyFill="1" applyBorder="1" applyAlignment="1">
      <alignment/>
    </xf>
    <xf numFmtId="0" fontId="0" fillId="27" borderId="53" xfId="0" applyFont="1" applyFill="1" applyBorder="1" applyAlignment="1">
      <alignment/>
    </xf>
    <xf numFmtId="14" fontId="0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left" shrinkToFit="1"/>
    </xf>
    <xf numFmtId="0" fontId="0" fillId="24" borderId="32" xfId="0" applyFont="1" applyFill="1" applyBorder="1" applyAlignment="1" applyProtection="1">
      <alignment horizontal="left" vertical="center"/>
      <protection locked="0"/>
    </xf>
    <xf numFmtId="0" fontId="0" fillId="24" borderId="54" xfId="0" applyFont="1" applyFill="1" applyBorder="1" applyAlignment="1">
      <alignment/>
    </xf>
    <xf numFmtId="186" fontId="0" fillId="24" borderId="26" xfId="0" applyNumberFormat="1" applyFont="1" applyFill="1" applyBorder="1" applyAlignment="1" applyProtection="1">
      <alignment horizontal="center" vertical="center"/>
      <protection locked="0"/>
    </xf>
    <xf numFmtId="14" fontId="0" fillId="26" borderId="13" xfId="0" applyNumberFormat="1" applyFont="1" applyFill="1" applyBorder="1" applyAlignment="1">
      <alignment horizontal="center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186" fontId="0" fillId="24" borderId="30" xfId="0" applyNumberFormat="1" applyFont="1" applyFill="1" applyBorder="1" applyAlignment="1" applyProtection="1">
      <alignment horizontal="center" vertical="center"/>
      <protection locked="0"/>
    </xf>
    <xf numFmtId="14" fontId="0" fillId="26" borderId="26" xfId="0" applyNumberFormat="1" applyFont="1" applyFill="1" applyBorder="1" applyAlignment="1">
      <alignment horizontal="center"/>
    </xf>
    <xf numFmtId="14" fontId="0" fillId="24" borderId="35" xfId="0" applyNumberFormat="1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27" xfId="0" applyFont="1" applyFill="1" applyBorder="1" applyAlignment="1" applyProtection="1">
      <alignment horizontal="left" vertical="center"/>
      <protection locked="0"/>
    </xf>
    <xf numFmtId="0" fontId="0" fillId="24" borderId="55" xfId="0" applyFont="1" applyFill="1" applyBorder="1" applyAlignment="1">
      <alignment horizontal="left"/>
    </xf>
    <xf numFmtId="0" fontId="0" fillId="26" borderId="32" xfId="0" applyFont="1" applyFill="1" applyBorder="1" applyAlignment="1">
      <alignment horizontal="left"/>
    </xf>
    <xf numFmtId="0" fontId="2" fillId="24" borderId="56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186" fontId="0" fillId="24" borderId="42" xfId="0" applyNumberFormat="1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2" fontId="2" fillId="24" borderId="42" xfId="0" applyNumberFormat="1" applyFont="1" applyFill="1" applyBorder="1" applyAlignment="1">
      <alignment horizontal="center"/>
    </xf>
    <xf numFmtId="0" fontId="6" fillId="26" borderId="42" xfId="0" applyFont="1" applyFill="1" applyBorder="1" applyAlignment="1">
      <alignment horizontal="center" vertical="center"/>
    </xf>
    <xf numFmtId="1" fontId="15" fillId="24" borderId="42" xfId="49" applyNumberFormat="1" applyFont="1" applyFill="1" applyBorder="1" applyAlignment="1">
      <alignment horizontal="center" vertical="center"/>
      <protection/>
    </xf>
    <xf numFmtId="1" fontId="6" fillId="26" borderId="42" xfId="0" applyNumberFormat="1" applyFont="1" applyFill="1" applyBorder="1" applyAlignment="1" applyProtection="1">
      <alignment horizontal="center" vertical="center"/>
      <protection locked="0"/>
    </xf>
    <xf numFmtId="1" fontId="16" fillId="24" borderId="42" xfId="49" applyNumberFormat="1" applyFont="1" applyFill="1" applyBorder="1" applyAlignment="1">
      <alignment horizontal="center" vertical="center"/>
      <protection/>
    </xf>
    <xf numFmtId="188" fontId="18" fillId="26" borderId="42" xfId="49" applyNumberFormat="1" applyFont="1" applyFill="1" applyBorder="1" applyAlignment="1">
      <alignment horizontal="center" vertical="center"/>
      <protection/>
    </xf>
    <xf numFmtId="0" fontId="0" fillId="24" borderId="50" xfId="0" applyFont="1" applyFill="1" applyBorder="1" applyAlignment="1">
      <alignment horizontal="left"/>
    </xf>
    <xf numFmtId="0" fontId="10" fillId="24" borderId="42" xfId="0" applyFont="1" applyFill="1" applyBorder="1" applyAlignment="1">
      <alignment horizontal="left"/>
    </xf>
    <xf numFmtId="2" fontId="2" fillId="24" borderId="42" xfId="0" applyNumberFormat="1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left" vertical="center"/>
      <protection locked="0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/>
    </xf>
    <xf numFmtId="49" fontId="0" fillId="24" borderId="35" xfId="0" applyNumberFormat="1" applyFont="1" applyFill="1" applyBorder="1" applyAlignment="1">
      <alignment horizontal="center"/>
    </xf>
    <xf numFmtId="49" fontId="0" fillId="24" borderId="26" xfId="0" applyNumberFormat="1" applyFont="1" applyFill="1" applyBorder="1" applyAlignment="1">
      <alignment horizontal="center"/>
    </xf>
    <xf numFmtId="49" fontId="0" fillId="24" borderId="42" xfId="0" applyNumberFormat="1" applyFont="1" applyFill="1" applyBorder="1" applyAlignment="1">
      <alignment horizontal="center"/>
    </xf>
    <xf numFmtId="1" fontId="6" fillId="24" borderId="30" xfId="0" applyNumberFormat="1" applyFont="1" applyFill="1" applyBorder="1" applyAlignment="1" applyProtection="1">
      <alignment horizontal="center" vertical="center"/>
      <protection locked="0"/>
    </xf>
    <xf numFmtId="0" fontId="0" fillId="27" borderId="0" xfId="0" applyFont="1" applyFill="1" applyAlignment="1">
      <alignment horizontal="left"/>
    </xf>
    <xf numFmtId="0" fontId="0" fillId="24" borderId="35" xfId="0" applyFont="1" applyFill="1" applyBorder="1" applyAlignment="1" applyProtection="1">
      <alignment horizontal="center" vertical="center" wrapText="1"/>
      <protection locked="0"/>
    </xf>
    <xf numFmtId="0" fontId="0" fillId="27" borderId="0" xfId="0" applyFont="1" applyFill="1" applyAlignment="1">
      <alignment horizontal="center"/>
    </xf>
    <xf numFmtId="186" fontId="0" fillId="24" borderId="35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2" fillId="27" borderId="0" xfId="0" applyFont="1" applyFill="1" applyAlignment="1">
      <alignment horizontal="center"/>
    </xf>
    <xf numFmtId="1" fontId="16" fillId="24" borderId="35" xfId="49" applyNumberFormat="1" applyFont="1" applyFill="1" applyBorder="1" applyAlignment="1">
      <alignment horizontal="center" vertical="center"/>
      <protection/>
    </xf>
    <xf numFmtId="0" fontId="15" fillId="24" borderId="26" xfId="0" applyFont="1" applyFill="1" applyBorder="1" applyAlignment="1" applyProtection="1">
      <alignment horizontal="center" vertical="center"/>
      <protection locked="0"/>
    </xf>
    <xf numFmtId="0" fontId="15" fillId="24" borderId="13" xfId="0" applyFont="1" applyFill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 vertical="center" wrapText="1"/>
    </xf>
    <xf numFmtId="1" fontId="6" fillId="24" borderId="26" xfId="0" applyNumberFormat="1" applyFont="1" applyFill="1" applyBorder="1" applyAlignment="1" applyProtection="1">
      <alignment horizontal="center" vertical="center"/>
      <protection locked="0"/>
    </xf>
    <xf numFmtId="14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1" fontId="16" fillId="26" borderId="13" xfId="49" applyNumberFormat="1" applyFont="1" applyFill="1" applyBorder="1" applyAlignment="1">
      <alignment horizontal="center" vertical="center"/>
      <protection/>
    </xf>
    <xf numFmtId="1" fontId="16" fillId="27" borderId="0" xfId="49" applyNumberFormat="1" applyFont="1" applyFill="1" applyBorder="1" applyAlignment="1">
      <alignment horizontal="center" vertical="center"/>
      <protection/>
    </xf>
    <xf numFmtId="1" fontId="16" fillId="24" borderId="42" xfId="49" applyNumberFormat="1" applyFont="1" applyFill="1" applyBorder="1" applyAlignment="1">
      <alignment horizontal="center" vertical="center"/>
      <protection/>
    </xf>
    <xf numFmtId="1" fontId="16" fillId="26" borderId="26" xfId="49" applyNumberFormat="1" applyFont="1" applyFill="1" applyBorder="1" applyAlignment="1">
      <alignment horizontal="center" vertical="center"/>
      <protection/>
    </xf>
    <xf numFmtId="1" fontId="16" fillId="24" borderId="35" xfId="49" applyNumberFormat="1" applyFont="1" applyFill="1" applyBorder="1" applyAlignment="1">
      <alignment horizontal="center" vertical="center"/>
      <protection/>
    </xf>
    <xf numFmtId="1" fontId="16" fillId="24" borderId="30" xfId="49" applyNumberFormat="1" applyFont="1" applyFill="1" applyBorder="1" applyAlignment="1">
      <alignment horizontal="center" vertical="center"/>
      <protection/>
    </xf>
    <xf numFmtId="0" fontId="41" fillId="0" borderId="30" xfId="0" applyFont="1" applyBorder="1" applyAlignment="1">
      <alignment horizontal="center"/>
    </xf>
    <xf numFmtId="0" fontId="10" fillId="0" borderId="30" xfId="0" applyFont="1" applyFill="1" applyBorder="1" applyAlignment="1" applyProtection="1">
      <alignment horizontal="left" vertical="center"/>
      <protection locked="0"/>
    </xf>
    <xf numFmtId="186" fontId="0" fillId="0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27" borderId="0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center" vertical="center"/>
    </xf>
    <xf numFmtId="0" fontId="42" fillId="24" borderId="30" xfId="0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/>
    </xf>
    <xf numFmtId="1" fontId="6" fillId="26" borderId="41" xfId="0" applyNumberFormat="1" applyFont="1" applyFill="1" applyBorder="1" applyAlignment="1" applyProtection="1">
      <alignment horizontal="center" vertical="center"/>
      <protection locked="0"/>
    </xf>
    <xf numFmtId="1" fontId="15" fillId="24" borderId="41" xfId="49" applyNumberFormat="1" applyFont="1" applyFill="1" applyBorder="1" applyAlignment="1">
      <alignment horizontal="center" vertical="center"/>
      <protection/>
    </xf>
    <xf numFmtId="1" fontId="16" fillId="24" borderId="41" xfId="49" applyNumberFormat="1" applyFont="1" applyFill="1" applyBorder="1" applyAlignment="1">
      <alignment horizontal="center" vertical="center"/>
      <protection/>
    </xf>
    <xf numFmtId="188" fontId="18" fillId="0" borderId="41" xfId="49" applyNumberFormat="1" applyFont="1" applyFill="1" applyBorder="1" applyAlignment="1">
      <alignment horizontal="center" vertical="center"/>
      <protection/>
    </xf>
    <xf numFmtId="0" fontId="2" fillId="0" borderId="58" xfId="0" applyFont="1" applyBorder="1" applyAlignment="1">
      <alignment horizontal="center"/>
    </xf>
    <xf numFmtId="0" fontId="15" fillId="24" borderId="13" xfId="0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>
      <alignment horizontal="center"/>
    </xf>
    <xf numFmtId="1" fontId="6" fillId="28" borderId="13" xfId="0" applyNumberFormat="1" applyFont="1" applyFill="1" applyBorder="1" applyAlignment="1" applyProtection="1">
      <alignment horizontal="center" vertical="center"/>
      <protection locked="0"/>
    </xf>
    <xf numFmtId="1" fontId="6" fillId="29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28" borderId="13" xfId="0" applyFont="1" applyFill="1" applyBorder="1" applyAlignment="1">
      <alignment horizontal="center" vertical="center"/>
    </xf>
    <xf numFmtId="0" fontId="20" fillId="28" borderId="13" xfId="0" applyFont="1" applyFill="1" applyBorder="1" applyAlignment="1">
      <alignment horizontal="left"/>
    </xf>
    <xf numFmtId="49" fontId="8" fillId="28" borderId="13" xfId="0" applyNumberFormat="1" applyFont="1" applyFill="1" applyBorder="1" applyAlignment="1">
      <alignment horizontal="center"/>
    </xf>
    <xf numFmtId="0" fontId="8" fillId="28" borderId="13" xfId="0" applyFont="1" applyFill="1" applyBorder="1" applyAlignment="1">
      <alignment horizontal="center"/>
    </xf>
    <xf numFmtId="2" fontId="6" fillId="28" borderId="13" xfId="0" applyNumberFormat="1" applyFont="1" applyFill="1" applyBorder="1" applyAlignment="1">
      <alignment horizontal="center"/>
    </xf>
    <xf numFmtId="0" fontId="6" fillId="28" borderId="13" xfId="0" applyFont="1" applyFill="1" applyBorder="1" applyAlignment="1">
      <alignment horizontal="center"/>
    </xf>
    <xf numFmtId="1" fontId="15" fillId="28" borderId="13" xfId="49" applyNumberFormat="1" applyFont="1" applyFill="1" applyBorder="1" applyAlignment="1">
      <alignment horizontal="center" vertical="center"/>
      <protection/>
    </xf>
    <xf numFmtId="1" fontId="16" fillId="28" borderId="13" xfId="49" applyNumberFormat="1" applyFont="1" applyFill="1" applyBorder="1" applyAlignment="1">
      <alignment horizontal="center" vertical="center"/>
      <protection/>
    </xf>
    <xf numFmtId="1" fontId="17" fillId="28" borderId="13" xfId="49" applyNumberFormat="1" applyFont="1" applyFill="1" applyBorder="1" applyAlignment="1">
      <alignment horizontal="center" vertical="center"/>
      <protection/>
    </xf>
    <xf numFmtId="188" fontId="18" fillId="28" borderId="13" xfId="49" applyNumberFormat="1" applyFont="1" applyFill="1" applyBorder="1" applyAlignment="1">
      <alignment horizontal="center" vertical="center"/>
      <protection/>
    </xf>
    <xf numFmtId="1" fontId="6" fillId="28" borderId="26" xfId="0" applyNumberFormat="1" applyFont="1" applyFill="1" applyBorder="1" applyAlignment="1" applyProtection="1">
      <alignment horizontal="center" vertical="center"/>
      <protection locked="0"/>
    </xf>
    <xf numFmtId="1" fontId="15" fillId="28" borderId="26" xfId="49" applyNumberFormat="1" applyFont="1" applyFill="1" applyBorder="1" applyAlignment="1">
      <alignment horizontal="center" vertical="center"/>
      <protection/>
    </xf>
    <xf numFmtId="1" fontId="16" fillId="28" borderId="26" xfId="49" applyNumberFormat="1" applyFont="1" applyFill="1" applyBorder="1" applyAlignment="1">
      <alignment horizontal="center" vertical="center"/>
      <protection/>
    </xf>
    <xf numFmtId="188" fontId="18" fillId="28" borderId="26" xfId="49" applyNumberFormat="1" applyFont="1" applyFill="1" applyBorder="1" applyAlignment="1">
      <alignment horizontal="center" vertical="center"/>
      <protection/>
    </xf>
    <xf numFmtId="0" fontId="6" fillId="28" borderId="25" xfId="0" applyFont="1" applyFill="1" applyBorder="1" applyAlignment="1">
      <alignment horizontal="center"/>
    </xf>
    <xf numFmtId="0" fontId="20" fillId="28" borderId="26" xfId="0" applyFont="1" applyFill="1" applyBorder="1" applyAlignment="1">
      <alignment horizontal="left"/>
    </xf>
    <xf numFmtId="14" fontId="8" fillId="28" borderId="26" xfId="0" applyNumberFormat="1" applyFont="1" applyFill="1" applyBorder="1" applyAlignment="1">
      <alignment horizontal="center"/>
    </xf>
    <xf numFmtId="0" fontId="8" fillId="28" borderId="26" xfId="0" applyFont="1" applyFill="1" applyBorder="1" applyAlignment="1">
      <alignment horizontal="center"/>
    </xf>
    <xf numFmtId="2" fontId="6" fillId="28" borderId="26" xfId="0" applyNumberFormat="1" applyFont="1" applyFill="1" applyBorder="1" applyAlignment="1">
      <alignment horizontal="center"/>
    </xf>
    <xf numFmtId="0" fontId="8" fillId="28" borderId="32" xfId="0" applyFont="1" applyFill="1" applyBorder="1" applyAlignment="1">
      <alignment/>
    </xf>
    <xf numFmtId="0" fontId="6" fillId="28" borderId="26" xfId="0" applyFont="1" applyFill="1" applyBorder="1" applyAlignment="1">
      <alignment horizontal="center"/>
    </xf>
    <xf numFmtId="0" fontId="6" fillId="28" borderId="26" xfId="0" applyNumberFormat="1" applyFont="1" applyFill="1" applyBorder="1" applyAlignment="1">
      <alignment horizontal="center"/>
    </xf>
    <xf numFmtId="2" fontId="6" fillId="28" borderId="26" xfId="0" applyNumberFormat="1" applyFont="1" applyFill="1" applyBorder="1" applyAlignment="1">
      <alignment horizontal="center" vertical="center" wrapText="1"/>
    </xf>
    <xf numFmtId="0" fontId="20" fillId="28" borderId="45" xfId="0" applyFont="1" applyFill="1" applyBorder="1" applyAlignment="1">
      <alignment horizontal="left" vertical="center" wrapText="1"/>
    </xf>
    <xf numFmtId="0" fontId="10" fillId="24" borderId="46" xfId="0" applyFont="1" applyFill="1" applyBorder="1" applyAlignment="1">
      <alignment horizontal="left"/>
    </xf>
    <xf numFmtId="0" fontId="6" fillId="28" borderId="25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49" fontId="8" fillId="28" borderId="26" xfId="0" applyNumberFormat="1" applyFont="1" applyFill="1" applyBorder="1" applyAlignment="1">
      <alignment horizontal="center"/>
    </xf>
    <xf numFmtId="2" fontId="6" fillId="28" borderId="26" xfId="0" applyNumberFormat="1" applyFont="1" applyFill="1" applyBorder="1" applyAlignment="1" applyProtection="1">
      <alignment horizontal="center" vertical="center"/>
      <protection locked="0"/>
    </xf>
    <xf numFmtId="1" fontId="16" fillId="28" borderId="13" xfId="49" applyNumberFormat="1" applyFont="1" applyFill="1" applyBorder="1" applyAlignment="1">
      <alignment horizontal="center" vertical="center"/>
      <protection/>
    </xf>
    <xf numFmtId="0" fontId="20" fillId="28" borderId="13" xfId="0" applyFont="1" applyFill="1" applyBorder="1" applyAlignment="1" applyProtection="1">
      <alignment horizontal="left" vertical="center"/>
      <protection locked="0"/>
    </xf>
    <xf numFmtId="186" fontId="8" fillId="28" borderId="13" xfId="0" applyNumberFormat="1" applyFont="1" applyFill="1" applyBorder="1" applyAlignment="1" applyProtection="1">
      <alignment horizontal="center" vertical="center"/>
      <protection locked="0"/>
    </xf>
    <xf numFmtId="2" fontId="6" fillId="28" borderId="13" xfId="0" applyNumberFormat="1" applyFont="1" applyFill="1" applyBorder="1" applyAlignment="1" applyProtection="1">
      <alignment horizontal="center" vertical="center"/>
      <protection locked="0"/>
    </xf>
    <xf numFmtId="0" fontId="8" fillId="28" borderId="27" xfId="0" applyFont="1" applyFill="1" applyBorder="1" applyAlignment="1">
      <alignment/>
    </xf>
    <xf numFmtId="0" fontId="6" fillId="28" borderId="28" xfId="0" applyFont="1" applyFill="1" applyBorder="1" applyAlignment="1">
      <alignment horizontal="right" vertical="center"/>
    </xf>
    <xf numFmtId="0" fontId="2" fillId="24" borderId="57" xfId="0" applyFont="1" applyFill="1" applyBorder="1" applyAlignment="1">
      <alignment horizontal="right" vertical="center"/>
    </xf>
    <xf numFmtId="0" fontId="2" fillId="24" borderId="36" xfId="0" applyFont="1" applyFill="1" applyBorder="1" applyAlignment="1">
      <alignment horizontal="right" vertical="center"/>
    </xf>
    <xf numFmtId="0" fontId="0" fillId="24" borderId="32" xfId="0" applyFont="1" applyFill="1" applyBorder="1" applyAlignment="1">
      <alignment horizontal="left"/>
    </xf>
    <xf numFmtId="0" fontId="2" fillId="24" borderId="56" xfId="0" applyFont="1" applyFill="1" applyBorder="1" applyAlignment="1">
      <alignment horizontal="center" vertical="center"/>
    </xf>
    <xf numFmtId="0" fontId="2" fillId="27" borderId="59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6" fillId="28" borderId="29" xfId="0" applyFont="1" applyFill="1" applyBorder="1" applyAlignment="1">
      <alignment horizontal="right" vertical="center"/>
    </xf>
    <xf numFmtId="0" fontId="20" fillId="28" borderId="30" xfId="0" applyFont="1" applyFill="1" applyBorder="1" applyAlignment="1" applyProtection="1">
      <alignment horizontal="left" vertical="center"/>
      <protection locked="0"/>
    </xf>
    <xf numFmtId="186" fontId="8" fillId="28" borderId="30" xfId="0" applyNumberFormat="1" applyFont="1" applyFill="1" applyBorder="1" applyAlignment="1" applyProtection="1">
      <alignment horizontal="center" vertical="center"/>
      <protection locked="0"/>
    </xf>
    <xf numFmtId="0" fontId="8" fillId="28" borderId="30" xfId="0" applyFont="1" applyFill="1" applyBorder="1" applyAlignment="1">
      <alignment horizontal="center"/>
    </xf>
    <xf numFmtId="2" fontId="6" fillId="28" borderId="30" xfId="0" applyNumberFormat="1" applyFont="1" applyFill="1" applyBorder="1" applyAlignment="1" applyProtection="1">
      <alignment horizontal="center" vertical="center"/>
      <protection locked="0"/>
    </xf>
    <xf numFmtId="1" fontId="6" fillId="28" borderId="30" xfId="0" applyNumberFormat="1" applyFont="1" applyFill="1" applyBorder="1" applyAlignment="1" applyProtection="1">
      <alignment horizontal="center" vertical="center"/>
      <protection locked="0"/>
    </xf>
    <xf numFmtId="1" fontId="15" fillId="28" borderId="30" xfId="49" applyNumberFormat="1" applyFont="1" applyFill="1" applyBorder="1" applyAlignment="1">
      <alignment horizontal="center" vertical="center"/>
      <protection/>
    </xf>
    <xf numFmtId="1" fontId="16" fillId="28" borderId="30" xfId="49" applyNumberFormat="1" applyFont="1" applyFill="1" applyBorder="1" applyAlignment="1">
      <alignment horizontal="center" vertical="center"/>
      <protection/>
    </xf>
    <xf numFmtId="188" fontId="18" fillId="28" borderId="30" xfId="49" applyNumberFormat="1" applyFont="1" applyFill="1" applyBorder="1" applyAlignment="1">
      <alignment horizontal="center" vertical="center"/>
      <protection/>
    </xf>
    <xf numFmtId="0" fontId="8" fillId="28" borderId="31" xfId="0" applyFont="1" applyFill="1" applyBorder="1" applyAlignment="1">
      <alignment/>
    </xf>
    <xf numFmtId="0" fontId="6" fillId="28" borderId="58" xfId="0" applyFont="1" applyFill="1" applyBorder="1" applyAlignment="1">
      <alignment horizontal="right" vertical="center"/>
    </xf>
    <xf numFmtId="0" fontId="20" fillId="28" borderId="35" xfId="0" applyFont="1" applyFill="1" applyBorder="1" applyAlignment="1" applyProtection="1">
      <alignment horizontal="left" vertical="center"/>
      <protection locked="0"/>
    </xf>
    <xf numFmtId="14" fontId="8" fillId="28" borderId="35" xfId="0" applyNumberFormat="1" applyFont="1" applyFill="1" applyBorder="1" applyAlignment="1" applyProtection="1">
      <alignment horizontal="center" vertical="center"/>
      <protection locked="0"/>
    </xf>
    <xf numFmtId="0" fontId="8" fillId="28" borderId="35" xfId="0" applyFont="1" applyFill="1" applyBorder="1" applyAlignment="1">
      <alignment horizontal="center"/>
    </xf>
    <xf numFmtId="2" fontId="6" fillId="28" borderId="13" xfId="0" applyNumberFormat="1" applyFont="1" applyFill="1" applyBorder="1" applyAlignment="1">
      <alignment horizontal="center" vertical="center" wrapText="1"/>
    </xf>
    <xf numFmtId="0" fontId="8" fillId="28" borderId="55" xfId="0" applyFont="1" applyFill="1" applyBorder="1" applyAlignment="1">
      <alignment/>
    </xf>
    <xf numFmtId="1" fontId="16" fillId="0" borderId="13" xfId="49" applyNumberFormat="1" applyFont="1" applyFill="1" applyBorder="1" applyAlignment="1">
      <alignment horizontal="center" vertical="center"/>
      <protection/>
    </xf>
    <xf numFmtId="0" fontId="6" fillId="28" borderId="28" xfId="0" applyFont="1" applyFill="1" applyBorder="1" applyAlignment="1">
      <alignment horizontal="center" vertical="center"/>
    </xf>
    <xf numFmtId="0" fontId="20" fillId="28" borderId="13" xfId="0" applyFont="1" applyFill="1" applyBorder="1" applyAlignment="1" applyProtection="1">
      <alignment horizontal="left" vertical="center"/>
      <protection locked="0"/>
    </xf>
    <xf numFmtId="0" fontId="8" fillId="28" borderId="27" xfId="0" applyFont="1" applyFill="1" applyBorder="1" applyAlignment="1">
      <alignment horizontal="left"/>
    </xf>
    <xf numFmtId="0" fontId="10" fillId="24" borderId="27" xfId="0" applyFont="1" applyFill="1" applyBorder="1" applyAlignment="1" applyProtection="1">
      <alignment horizontal="left" vertical="center"/>
      <protection locked="0"/>
    </xf>
    <xf numFmtId="0" fontId="10" fillId="26" borderId="30" xfId="0" applyFont="1" applyFill="1" applyBorder="1" applyAlignment="1" applyProtection="1">
      <alignment horizontal="left" vertical="center"/>
      <protection locked="0"/>
    </xf>
    <xf numFmtId="0" fontId="6" fillId="26" borderId="30" xfId="0" applyFont="1" applyFill="1" applyBorder="1" applyAlignment="1" applyProtection="1">
      <alignment horizontal="center" vertical="center"/>
      <protection locked="0"/>
    </xf>
    <xf numFmtId="0" fontId="15" fillId="24" borderId="30" xfId="0" applyFont="1" applyFill="1" applyBorder="1" applyAlignment="1" applyProtection="1">
      <alignment horizontal="center" vertical="center"/>
      <protection locked="0"/>
    </xf>
    <xf numFmtId="0" fontId="10" fillId="24" borderId="31" xfId="0" applyFont="1" applyFill="1" applyBorder="1" applyAlignment="1" applyProtection="1">
      <alignment horizontal="left" vertical="center"/>
      <protection locked="0"/>
    </xf>
    <xf numFmtId="0" fontId="20" fillId="28" borderId="27" xfId="0" applyFont="1" applyFill="1" applyBorder="1" applyAlignment="1">
      <alignment/>
    </xf>
    <xf numFmtId="0" fontId="10" fillId="24" borderId="30" xfId="0" applyFont="1" applyFill="1" applyBorder="1" applyAlignment="1" applyProtection="1">
      <alignment vertical="center"/>
      <protection locked="0"/>
    </xf>
    <xf numFmtId="14" fontId="0" fillId="24" borderId="30" xfId="0" applyNumberFormat="1" applyFont="1" applyFill="1" applyBorder="1" applyAlignment="1" applyProtection="1">
      <alignment horizontal="center" vertical="center"/>
      <protection locked="0"/>
    </xf>
    <xf numFmtId="186" fontId="0" fillId="26" borderId="30" xfId="0" applyNumberFormat="1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8" fillId="0" borderId="0" xfId="0" applyNumberFormat="1" applyFont="1" applyAlignment="1">
      <alignment horizontal="center"/>
    </xf>
    <xf numFmtId="191" fontId="0" fillId="0" borderId="0" xfId="0" applyNumberFormat="1" applyAlignment="1">
      <alignment horizontal="center"/>
    </xf>
    <xf numFmtId="0" fontId="0" fillId="28" borderId="0" xfId="0" applyFill="1" applyAlignment="1">
      <alignment/>
    </xf>
    <xf numFmtId="191" fontId="0" fillId="28" borderId="0" xfId="0" applyNumberFormat="1" applyFill="1" applyAlignment="1">
      <alignment horizontal="center"/>
    </xf>
    <xf numFmtId="14" fontId="0" fillId="24" borderId="0" xfId="0" applyNumberFormat="1" applyFont="1" applyFill="1" applyBorder="1" applyAlignment="1" applyProtection="1">
      <alignment horizontal="center" vertical="center"/>
      <protection locked="0"/>
    </xf>
    <xf numFmtId="186" fontId="0" fillId="26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28" borderId="0" xfId="0" applyFont="1" applyFill="1" applyAlignment="1">
      <alignment/>
    </xf>
    <xf numFmtId="0" fontId="8" fillId="28" borderId="0" xfId="0" applyFont="1" applyFill="1" applyAlignment="1">
      <alignment horizontal="center"/>
    </xf>
    <xf numFmtId="191" fontId="8" fillId="28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91" fontId="0" fillId="0" borderId="0" xfId="0" applyNumberFormat="1" applyFont="1" applyAlignment="1">
      <alignment/>
    </xf>
  </cellXfs>
  <cellStyles count="52">
    <cellStyle name="Normal" xfId="0"/>
    <cellStyle name="1 antraštė" xfId="15"/>
    <cellStyle name="20% – rõhk1" xfId="16"/>
    <cellStyle name="20% – rõhk2" xfId="17"/>
    <cellStyle name="20% – rõhk3" xfId="18"/>
    <cellStyle name="20% – rõhk4" xfId="19"/>
    <cellStyle name="20% – rõhk5" xfId="20"/>
    <cellStyle name="20% – rõhk6" xfId="21"/>
    <cellStyle name="40% – rõhk1" xfId="22"/>
    <cellStyle name="40% – rõhk2" xfId="23"/>
    <cellStyle name="40% – rõhk3" xfId="24"/>
    <cellStyle name="40% – rõhk4" xfId="25"/>
    <cellStyle name="40% – rõhk5" xfId="26"/>
    <cellStyle name="40% – rõhk6" xfId="27"/>
    <cellStyle name="60% – rõhk1" xfId="28"/>
    <cellStyle name="60% – rõhk2" xfId="29"/>
    <cellStyle name="60% – rõhk3" xfId="30"/>
    <cellStyle name="60% – rõhk4" xfId="31"/>
    <cellStyle name="60% – rõhk5" xfId="32"/>
    <cellStyle name="60% – rõhk6" xfId="33"/>
    <cellStyle name="Arvutus" xfId="34"/>
    <cellStyle name="Halb" xfId="35"/>
    <cellStyle name="Hea" xfId="36"/>
    <cellStyle name="Heading 1" xfId="37"/>
    <cellStyle name="Hoiatuse tekst" xfId="38"/>
    <cellStyle name="Hyperlink" xfId="39"/>
    <cellStyle name="Įprastas 2" xfId="40"/>
    <cellStyle name="Kokku" xfId="41"/>
    <cellStyle name="Comma" xfId="42"/>
    <cellStyle name="Comma [0]" xfId="43"/>
    <cellStyle name="Kontrolli lahtrit" xfId="44"/>
    <cellStyle name="Followed Hyperlink" xfId="45"/>
    <cellStyle name="Lingitud lahter" xfId="46"/>
    <cellStyle name="Märkus" xfId="47"/>
    <cellStyle name="Neutraalne" xfId="48"/>
    <cellStyle name="normálne_liga2001" xfId="49"/>
    <cellStyle name="Pealkiri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226"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rgb="FFDD0806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00ABEA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1FB714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3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8515625" style="2" customWidth="1"/>
    <col min="4" max="4" width="10.57421875" style="3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4" width="7.57421875" style="2" customWidth="1"/>
    <col min="15" max="15" width="6.57421875" style="2" hidden="1" customWidth="1"/>
    <col min="16" max="16" width="12.57421875" style="2" customWidth="1"/>
    <col min="17" max="17" width="14.8515625" style="5" customWidth="1"/>
    <col min="18" max="18" width="14.00390625" style="4" customWidth="1"/>
  </cols>
  <sheetData>
    <row r="1" spans="1:18" ht="51.75" customHeight="1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2</v>
      </c>
      <c r="B5" s="306"/>
      <c r="C5" s="306"/>
      <c r="D5" s="7"/>
      <c r="E5" s="8"/>
      <c r="F5" s="306" t="s">
        <v>3</v>
      </c>
      <c r="G5" s="306"/>
      <c r="H5" s="306"/>
      <c r="I5" s="71"/>
      <c r="J5" s="307" t="s">
        <v>4</v>
      </c>
      <c r="K5" s="308"/>
      <c r="L5" s="308"/>
      <c r="M5" s="71"/>
      <c r="N5" s="71"/>
      <c r="O5" s="71"/>
      <c r="P5" s="72"/>
      <c r="R5" s="86"/>
    </row>
    <row r="6" spans="1:18" ht="22.5" customHeight="1">
      <c r="A6" s="316" t="s">
        <v>5</v>
      </c>
      <c r="B6" s="316"/>
      <c r="C6" s="316"/>
      <c r="D6" s="9"/>
      <c r="E6" s="10"/>
      <c r="F6" s="317" t="s">
        <v>6</v>
      </c>
      <c r="G6" s="317"/>
      <c r="H6" s="317"/>
      <c r="I6" s="71"/>
      <c r="J6" s="318" t="s">
        <v>7</v>
      </c>
      <c r="K6" s="318"/>
      <c r="L6" s="319"/>
      <c r="M6" s="73"/>
      <c r="N6" s="71"/>
      <c r="O6" s="71"/>
      <c r="P6" s="74" t="s">
        <v>8</v>
      </c>
      <c r="R6" s="87"/>
    </row>
    <row r="7" spans="1:18" ht="15" customHeight="1">
      <c r="A7" s="297" t="s">
        <v>9</v>
      </c>
      <c r="B7" s="296" t="s">
        <v>10</v>
      </c>
      <c r="C7" s="297" t="s">
        <v>11</v>
      </c>
      <c r="D7" s="298" t="s">
        <v>6</v>
      </c>
      <c r="E7" s="300" t="s">
        <v>12</v>
      </c>
      <c r="F7" s="320" t="s">
        <v>13</v>
      </c>
      <c r="G7" s="321"/>
      <c r="H7" s="321"/>
      <c r="I7" s="322"/>
      <c r="J7" s="320" t="s">
        <v>14</v>
      </c>
      <c r="K7" s="321"/>
      <c r="L7" s="321"/>
      <c r="M7" s="322"/>
      <c r="N7" s="309" t="s">
        <v>15</v>
      </c>
      <c r="O7" s="310" t="s">
        <v>16</v>
      </c>
      <c r="P7" s="312" t="s">
        <v>17</v>
      </c>
      <c r="Q7" s="314" t="s">
        <v>18</v>
      </c>
      <c r="R7"/>
    </row>
    <row r="8" spans="1:17" s="1" customFormat="1" ht="15" customHeight="1">
      <c r="A8" s="297"/>
      <c r="B8" s="296"/>
      <c r="C8" s="297"/>
      <c r="D8" s="299"/>
      <c r="E8" s="300"/>
      <c r="F8" s="11">
        <v>1</v>
      </c>
      <c r="G8" s="12">
        <v>2</v>
      </c>
      <c r="H8" s="12">
        <v>3</v>
      </c>
      <c r="I8" s="75" t="s">
        <v>19</v>
      </c>
      <c r="J8" s="11">
        <v>1</v>
      </c>
      <c r="K8" s="12">
        <v>2</v>
      </c>
      <c r="L8" s="12">
        <v>3</v>
      </c>
      <c r="M8" s="75" t="s">
        <v>19</v>
      </c>
      <c r="N8" s="309"/>
      <c r="O8" s="311"/>
      <c r="P8" s="313"/>
      <c r="Q8" s="315"/>
    </row>
    <row r="9" spans="1:18" ht="15" customHeight="1">
      <c r="A9" s="13"/>
      <c r="B9" s="14"/>
      <c r="C9" s="15"/>
      <c r="D9" s="16"/>
      <c r="E9" s="17"/>
      <c r="F9" s="18"/>
      <c r="G9" s="19"/>
      <c r="H9" s="19"/>
      <c r="I9" s="81">
        <f>MAX(F9:H9)</f>
        <v>0</v>
      </c>
      <c r="J9" s="18"/>
      <c r="K9" s="19"/>
      <c r="L9" s="19"/>
      <c r="M9" s="82">
        <f>MAX(J9:L9)</f>
        <v>0</v>
      </c>
      <c r="N9" s="83">
        <f>SUM(I9,M9)</f>
        <v>0</v>
      </c>
      <c r="O9" s="79"/>
      <c r="P9" s="85">
        <f>IF(ISERROR(N9*10^(0.794358141*(LOG10(E9/174.393))^2)),"",N9*10^(0.794358141*(LOG10(E9/174.393))^2))</f>
      </c>
      <c r="Q9" s="25"/>
      <c r="R9"/>
    </row>
    <row r="10" spans="1:18" ht="15" customHeight="1">
      <c r="A10" s="13"/>
      <c r="B10" s="14"/>
      <c r="C10" s="15"/>
      <c r="D10" s="16"/>
      <c r="E10" s="17"/>
      <c r="F10" s="18"/>
      <c r="G10" s="19"/>
      <c r="H10" s="19"/>
      <c r="I10" s="81">
        <f aca="true" t="shared" si="0" ref="I10:I39">MAX(F10:H10)</f>
        <v>0</v>
      </c>
      <c r="J10" s="18"/>
      <c r="K10" s="19"/>
      <c r="L10" s="19"/>
      <c r="M10" s="82">
        <f aca="true" t="shared" si="1" ref="M10:M39">MAX(J10:L10)</f>
        <v>0</v>
      </c>
      <c r="N10" s="83">
        <f aca="true" t="shared" si="2" ref="N10:N39">SUM(I10,M10)</f>
        <v>0</v>
      </c>
      <c r="O10" s="79"/>
      <c r="P10" s="85">
        <f aca="true" t="shared" si="3" ref="P10:P39">IF(ISERROR(N10*10^(0.794358141*(LOG10(E10/174.393))^2)),"",N10*10^(0.794358141*(LOG10(E10/174.393))^2))</f>
      </c>
      <c r="Q10" s="25"/>
      <c r="R10"/>
    </row>
    <row r="11" spans="1:18" ht="15" customHeight="1">
      <c r="A11" s="20"/>
      <c r="B11" s="25"/>
      <c r="C11" s="15"/>
      <c r="D11" s="47"/>
      <c r="E11" s="27"/>
      <c r="F11" s="28"/>
      <c r="G11" s="29"/>
      <c r="H11" s="29"/>
      <c r="I11" s="81">
        <f t="shared" si="0"/>
        <v>0</v>
      </c>
      <c r="J11" s="18"/>
      <c r="K11" s="19"/>
      <c r="L11" s="19"/>
      <c r="M11" s="82">
        <f t="shared" si="1"/>
        <v>0</v>
      </c>
      <c r="N11" s="83">
        <f t="shared" si="2"/>
        <v>0</v>
      </c>
      <c r="O11" s="79"/>
      <c r="P11" s="85">
        <f t="shared" si="3"/>
      </c>
      <c r="Q11" s="25"/>
      <c r="R11"/>
    </row>
    <row r="12" spans="1:18" ht="15" customHeight="1">
      <c r="A12" s="13"/>
      <c r="B12" s="14"/>
      <c r="C12" s="21"/>
      <c r="D12" s="16"/>
      <c r="E12" s="17"/>
      <c r="F12" s="18"/>
      <c r="G12" s="19"/>
      <c r="H12" s="19"/>
      <c r="I12" s="81">
        <f t="shared" si="0"/>
        <v>0</v>
      </c>
      <c r="J12" s="18"/>
      <c r="K12" s="19"/>
      <c r="L12" s="19"/>
      <c r="M12" s="82">
        <f t="shared" si="1"/>
        <v>0</v>
      </c>
      <c r="N12" s="83">
        <f t="shared" si="2"/>
        <v>0</v>
      </c>
      <c r="O12" s="79"/>
      <c r="P12" s="85">
        <f t="shared" si="3"/>
      </c>
      <c r="Q12" s="89"/>
      <c r="R12"/>
    </row>
    <row r="13" spans="1:18" ht="15" customHeight="1">
      <c r="A13" s="13"/>
      <c r="B13" s="14"/>
      <c r="C13" s="15"/>
      <c r="D13" s="16"/>
      <c r="E13" s="17"/>
      <c r="F13" s="18"/>
      <c r="G13" s="19"/>
      <c r="H13" s="19"/>
      <c r="I13" s="81">
        <f t="shared" si="0"/>
        <v>0</v>
      </c>
      <c r="J13" s="18"/>
      <c r="K13" s="19"/>
      <c r="L13" s="19"/>
      <c r="M13" s="82">
        <f t="shared" si="1"/>
        <v>0</v>
      </c>
      <c r="N13" s="83">
        <f t="shared" si="2"/>
        <v>0</v>
      </c>
      <c r="O13" s="79"/>
      <c r="P13" s="85">
        <f t="shared" si="3"/>
      </c>
      <c r="Q13" s="25"/>
      <c r="R13"/>
    </row>
    <row r="14" spans="1:17" ht="15" customHeight="1">
      <c r="A14" s="20"/>
      <c r="B14" s="25"/>
      <c r="C14" s="15"/>
      <c r="D14" s="26"/>
      <c r="E14" s="48"/>
      <c r="F14" s="28"/>
      <c r="G14" s="29"/>
      <c r="H14" s="29"/>
      <c r="I14" s="81">
        <f t="shared" si="0"/>
        <v>0</v>
      </c>
      <c r="J14" s="18"/>
      <c r="K14" s="19"/>
      <c r="L14" s="19"/>
      <c r="M14" s="82">
        <f t="shared" si="1"/>
        <v>0</v>
      </c>
      <c r="N14" s="83">
        <f t="shared" si="2"/>
        <v>0</v>
      </c>
      <c r="O14" s="79"/>
      <c r="P14" s="85">
        <f t="shared" si="3"/>
      </c>
      <c r="Q14" s="25"/>
    </row>
    <row r="15" spans="1:17" ht="15" customHeight="1">
      <c r="A15" s="13"/>
      <c r="B15" s="41"/>
      <c r="C15" s="21"/>
      <c r="D15" s="43"/>
      <c r="E15" s="92"/>
      <c r="F15" s="45"/>
      <c r="G15" s="46"/>
      <c r="H15" s="46"/>
      <c r="I15" s="81">
        <f t="shared" si="0"/>
        <v>0</v>
      </c>
      <c r="J15" s="18"/>
      <c r="K15" s="19"/>
      <c r="L15" s="19"/>
      <c r="M15" s="82">
        <f t="shared" si="1"/>
        <v>0</v>
      </c>
      <c r="N15" s="83">
        <f t="shared" si="2"/>
        <v>0</v>
      </c>
      <c r="O15" s="79"/>
      <c r="P15" s="85">
        <f t="shared" si="3"/>
      </c>
      <c r="Q15" s="90"/>
    </row>
    <row r="16" spans="1:17" ht="15" customHeight="1">
      <c r="A16" s="13"/>
      <c r="B16" s="41"/>
      <c r="C16" s="42"/>
      <c r="D16" s="43"/>
      <c r="E16" s="92"/>
      <c r="F16" s="45"/>
      <c r="G16" s="46"/>
      <c r="H16" s="46"/>
      <c r="I16" s="81">
        <f t="shared" si="0"/>
        <v>0</v>
      </c>
      <c r="J16" s="18"/>
      <c r="K16" s="19"/>
      <c r="L16" s="19"/>
      <c r="M16" s="82">
        <f t="shared" si="1"/>
        <v>0</v>
      </c>
      <c r="N16" s="83">
        <f t="shared" si="2"/>
        <v>0</v>
      </c>
      <c r="O16" s="79"/>
      <c r="P16" s="85">
        <f t="shared" si="3"/>
      </c>
      <c r="Q16" s="90"/>
    </row>
    <row r="17" spans="1:17" ht="15" customHeight="1">
      <c r="A17" s="13"/>
      <c r="B17" s="58"/>
      <c r="C17" s="59"/>
      <c r="D17" s="60"/>
      <c r="E17" s="61"/>
      <c r="F17" s="62"/>
      <c r="G17" s="63"/>
      <c r="H17" s="56"/>
      <c r="I17" s="81">
        <f t="shared" si="0"/>
        <v>0</v>
      </c>
      <c r="J17" s="18"/>
      <c r="K17" s="19"/>
      <c r="L17" s="19"/>
      <c r="M17" s="82">
        <f t="shared" si="1"/>
        <v>0</v>
      </c>
      <c r="N17" s="83">
        <f t="shared" si="2"/>
        <v>0</v>
      </c>
      <c r="O17" s="79"/>
      <c r="P17" s="85">
        <f t="shared" si="3"/>
      </c>
      <c r="Q17" s="58"/>
    </row>
    <row r="18" spans="1:17" ht="15" customHeight="1">
      <c r="A18" s="20"/>
      <c r="B18" s="41"/>
      <c r="C18" s="42"/>
      <c r="D18" s="43"/>
      <c r="E18" s="92"/>
      <c r="F18" s="45"/>
      <c r="G18" s="46"/>
      <c r="H18" s="46"/>
      <c r="I18" s="81">
        <f t="shared" si="0"/>
        <v>0</v>
      </c>
      <c r="J18" s="18"/>
      <c r="K18" s="19"/>
      <c r="L18" s="19"/>
      <c r="M18" s="82">
        <f t="shared" si="1"/>
        <v>0</v>
      </c>
      <c r="N18" s="83">
        <f t="shared" si="2"/>
        <v>0</v>
      </c>
      <c r="O18" s="79"/>
      <c r="P18" s="85">
        <f t="shared" si="3"/>
      </c>
      <c r="Q18" s="90"/>
    </row>
    <row r="19" spans="1:17" ht="15" customHeight="1">
      <c r="A19" s="13"/>
      <c r="B19" s="166"/>
      <c r="C19" s="167"/>
      <c r="D19" s="12"/>
      <c r="E19" s="169"/>
      <c r="F19" s="170"/>
      <c r="G19" s="171"/>
      <c r="H19" s="171"/>
      <c r="I19" s="81">
        <f t="shared" si="0"/>
        <v>0</v>
      </c>
      <c r="J19" s="18"/>
      <c r="K19" s="19"/>
      <c r="L19" s="19"/>
      <c r="M19" s="82">
        <f t="shared" si="1"/>
        <v>0</v>
      </c>
      <c r="N19" s="83">
        <f t="shared" si="2"/>
        <v>0</v>
      </c>
      <c r="O19" s="79"/>
      <c r="P19" s="85">
        <f t="shared" si="3"/>
      </c>
      <c r="Q19" s="58"/>
    </row>
    <row r="20" spans="1:17" ht="15" customHeight="1">
      <c r="A20" s="13"/>
      <c r="B20" s="133"/>
      <c r="C20" s="160"/>
      <c r="D20" s="135"/>
      <c r="E20" s="44"/>
      <c r="F20" s="136"/>
      <c r="G20" s="137"/>
      <c r="H20" s="137"/>
      <c r="I20" s="81">
        <f t="shared" si="0"/>
        <v>0</v>
      </c>
      <c r="J20" s="18"/>
      <c r="K20" s="19"/>
      <c r="L20" s="19"/>
      <c r="M20" s="82">
        <f t="shared" si="1"/>
        <v>0</v>
      </c>
      <c r="N20" s="83">
        <f t="shared" si="2"/>
        <v>0</v>
      </c>
      <c r="O20" s="79"/>
      <c r="P20" s="85">
        <f t="shared" si="3"/>
      </c>
      <c r="Q20" s="172"/>
    </row>
    <row r="21" spans="1:17" ht="15" customHeight="1">
      <c r="A21" s="13"/>
      <c r="B21" s="133"/>
      <c r="C21" s="160"/>
      <c r="D21" s="135"/>
      <c r="E21" s="44"/>
      <c r="F21" s="136"/>
      <c r="G21" s="137"/>
      <c r="H21" s="137"/>
      <c r="I21" s="81">
        <f t="shared" si="0"/>
        <v>0</v>
      </c>
      <c r="J21" s="18"/>
      <c r="K21" s="19"/>
      <c r="L21" s="19"/>
      <c r="M21" s="82">
        <f t="shared" si="1"/>
        <v>0</v>
      </c>
      <c r="N21" s="83">
        <f t="shared" si="2"/>
        <v>0</v>
      </c>
      <c r="O21" s="79"/>
      <c r="P21" s="85">
        <f t="shared" si="3"/>
      </c>
      <c r="Q21" s="90"/>
    </row>
    <row r="22" spans="1:17" ht="15" customHeight="1">
      <c r="A22" s="13"/>
      <c r="B22" s="133"/>
      <c r="C22" s="160"/>
      <c r="D22" s="135"/>
      <c r="E22" s="44"/>
      <c r="F22" s="136"/>
      <c r="G22" s="137"/>
      <c r="H22" s="137"/>
      <c r="I22" s="81">
        <f t="shared" si="0"/>
        <v>0</v>
      </c>
      <c r="J22" s="18"/>
      <c r="K22" s="19"/>
      <c r="L22" s="19"/>
      <c r="M22" s="82">
        <f t="shared" si="1"/>
        <v>0</v>
      </c>
      <c r="N22" s="83">
        <f t="shared" si="2"/>
        <v>0</v>
      </c>
      <c r="O22" s="79"/>
      <c r="P22" s="85">
        <f t="shared" si="3"/>
      </c>
      <c r="Q22" s="58"/>
    </row>
    <row r="23" spans="1:17" ht="15" customHeight="1">
      <c r="A23" s="20"/>
      <c r="B23" s="35"/>
      <c r="C23" s="117"/>
      <c r="D23" s="37"/>
      <c r="E23" s="38"/>
      <c r="F23" s="39"/>
      <c r="G23" s="40"/>
      <c r="H23" s="40"/>
      <c r="I23" s="81">
        <f t="shared" si="0"/>
        <v>0</v>
      </c>
      <c r="J23" s="18"/>
      <c r="K23" s="19"/>
      <c r="L23" s="19"/>
      <c r="M23" s="82">
        <f t="shared" si="1"/>
        <v>0</v>
      </c>
      <c r="N23" s="83">
        <f t="shared" si="2"/>
        <v>0</v>
      </c>
      <c r="O23" s="79"/>
      <c r="P23" s="85">
        <f t="shared" si="3"/>
      </c>
      <c r="Q23" s="130"/>
    </row>
    <row r="24" spans="1:17" ht="15" customHeight="1">
      <c r="A24" s="13"/>
      <c r="B24" s="35"/>
      <c r="C24" s="117"/>
      <c r="D24" s="37"/>
      <c r="E24" s="38"/>
      <c r="F24" s="39"/>
      <c r="G24" s="40"/>
      <c r="H24" s="40"/>
      <c r="I24" s="81">
        <f t="shared" si="0"/>
        <v>0</v>
      </c>
      <c r="J24" s="18"/>
      <c r="K24" s="19"/>
      <c r="L24" s="19"/>
      <c r="M24" s="82">
        <f t="shared" si="1"/>
        <v>0</v>
      </c>
      <c r="N24" s="83">
        <f t="shared" si="2"/>
        <v>0</v>
      </c>
      <c r="O24" s="79"/>
      <c r="P24" s="85">
        <f t="shared" si="3"/>
      </c>
      <c r="Q24" s="25"/>
    </row>
    <row r="25" spans="1:18" ht="15" customHeight="1">
      <c r="A25" s="13"/>
      <c r="B25" s="14"/>
      <c r="C25" s="15"/>
      <c r="D25" s="111"/>
      <c r="E25" s="38"/>
      <c r="F25" s="24"/>
      <c r="G25" s="19"/>
      <c r="H25" s="19"/>
      <c r="I25" s="81">
        <f t="shared" si="0"/>
        <v>0</v>
      </c>
      <c r="J25" s="18"/>
      <c r="K25" s="19"/>
      <c r="L25" s="19"/>
      <c r="M25" s="82">
        <f t="shared" si="1"/>
        <v>0</v>
      </c>
      <c r="N25" s="83">
        <f t="shared" si="2"/>
        <v>0</v>
      </c>
      <c r="O25" s="79"/>
      <c r="P25" s="85">
        <f t="shared" si="3"/>
      </c>
      <c r="Q25" s="25"/>
      <c r="R25" s="91"/>
    </row>
    <row r="26" spans="1:18" ht="15" customHeight="1">
      <c r="A26" s="20"/>
      <c r="B26" s="41"/>
      <c r="C26" s="112"/>
      <c r="D26" s="43"/>
      <c r="E26" s="38"/>
      <c r="F26" s="45"/>
      <c r="G26" s="46"/>
      <c r="H26" s="46"/>
      <c r="I26" s="81">
        <f t="shared" si="0"/>
        <v>0</v>
      </c>
      <c r="J26" s="18"/>
      <c r="K26" s="19"/>
      <c r="L26" s="19"/>
      <c r="M26" s="82">
        <f t="shared" si="1"/>
        <v>0</v>
      </c>
      <c r="N26" s="83">
        <f t="shared" si="2"/>
        <v>0</v>
      </c>
      <c r="O26" s="79"/>
      <c r="P26" s="85">
        <f t="shared" si="3"/>
      </c>
      <c r="Q26" s="58"/>
      <c r="R26" s="91"/>
    </row>
    <row r="27" spans="1:18" ht="15" customHeight="1">
      <c r="A27" s="13"/>
      <c r="B27" s="25"/>
      <c r="C27" s="21"/>
      <c r="D27" s="47"/>
      <c r="E27" s="38"/>
      <c r="F27" s="69"/>
      <c r="G27" s="29"/>
      <c r="H27" s="143"/>
      <c r="I27" s="81">
        <f t="shared" si="0"/>
        <v>0</v>
      </c>
      <c r="J27" s="18"/>
      <c r="K27" s="19"/>
      <c r="L27" s="19"/>
      <c r="M27" s="82">
        <f t="shared" si="1"/>
        <v>0</v>
      </c>
      <c r="N27" s="83">
        <f t="shared" si="2"/>
        <v>0</v>
      </c>
      <c r="O27" s="79"/>
      <c r="P27" s="85">
        <f t="shared" si="3"/>
      </c>
      <c r="Q27" s="25"/>
      <c r="R27" s="91"/>
    </row>
    <row r="28" spans="1:17" ht="15" customHeight="1">
      <c r="A28" s="13"/>
      <c r="B28" s="25"/>
      <c r="C28" s="21"/>
      <c r="D28" s="47"/>
      <c r="E28" s="38"/>
      <c r="F28" s="69"/>
      <c r="G28" s="29"/>
      <c r="H28" s="29"/>
      <c r="I28" s="81">
        <f t="shared" si="0"/>
        <v>0</v>
      </c>
      <c r="J28" s="18"/>
      <c r="K28" s="19"/>
      <c r="L28" s="19"/>
      <c r="M28" s="82">
        <f t="shared" si="1"/>
        <v>0</v>
      </c>
      <c r="N28" s="83">
        <f t="shared" si="2"/>
        <v>0</v>
      </c>
      <c r="O28" s="79"/>
      <c r="P28" s="85">
        <f t="shared" si="3"/>
      </c>
      <c r="Q28" s="25"/>
    </row>
    <row r="29" spans="1:17" ht="15" customHeight="1">
      <c r="A29" s="13"/>
      <c r="B29" s="41"/>
      <c r="C29" s="42"/>
      <c r="D29" s="43"/>
      <c r="E29" s="38"/>
      <c r="F29" s="45"/>
      <c r="G29" s="46"/>
      <c r="H29" s="46"/>
      <c r="I29" s="81">
        <f t="shared" si="0"/>
        <v>0</v>
      </c>
      <c r="J29" s="18"/>
      <c r="K29" s="19"/>
      <c r="L29" s="19"/>
      <c r="M29" s="82">
        <f t="shared" si="1"/>
        <v>0</v>
      </c>
      <c r="N29" s="83">
        <f t="shared" si="2"/>
        <v>0</v>
      </c>
      <c r="O29" s="79"/>
      <c r="P29" s="85">
        <f t="shared" si="3"/>
      </c>
      <c r="Q29" s="90"/>
    </row>
    <row r="30" spans="1:17" ht="15" customHeight="1">
      <c r="A30" s="20"/>
      <c r="B30" s="64"/>
      <c r="C30" s="65"/>
      <c r="D30" s="66"/>
      <c r="E30" s="38"/>
      <c r="F30" s="67"/>
      <c r="G30" s="68"/>
      <c r="H30" s="68"/>
      <c r="I30" s="81">
        <f t="shared" si="0"/>
        <v>0</v>
      </c>
      <c r="J30" s="18"/>
      <c r="K30" s="19"/>
      <c r="L30" s="19"/>
      <c r="M30" s="82">
        <f t="shared" si="1"/>
        <v>0</v>
      </c>
      <c r="N30" s="83">
        <f t="shared" si="2"/>
        <v>0</v>
      </c>
      <c r="O30" s="79"/>
      <c r="P30" s="85">
        <f t="shared" si="3"/>
      </c>
      <c r="Q30" s="58"/>
    </row>
    <row r="31" spans="1:17" ht="15" customHeight="1">
      <c r="A31" s="13"/>
      <c r="B31" s="41"/>
      <c r="C31" s="42"/>
      <c r="D31" s="43"/>
      <c r="E31" s="38"/>
      <c r="F31" s="45"/>
      <c r="G31" s="46"/>
      <c r="H31" s="46"/>
      <c r="I31" s="81">
        <f t="shared" si="0"/>
        <v>0</v>
      </c>
      <c r="J31" s="18"/>
      <c r="K31" s="19"/>
      <c r="L31" s="19"/>
      <c r="M31" s="82">
        <f t="shared" si="1"/>
        <v>0</v>
      </c>
      <c r="N31" s="83">
        <f t="shared" si="2"/>
        <v>0</v>
      </c>
      <c r="O31" s="79"/>
      <c r="P31" s="85">
        <f t="shared" si="3"/>
      </c>
      <c r="Q31" s="58"/>
    </row>
    <row r="32" spans="1:17" ht="15" customHeight="1">
      <c r="A32" s="13"/>
      <c r="B32" s="41"/>
      <c r="C32" s="42"/>
      <c r="D32" s="43"/>
      <c r="E32" s="38"/>
      <c r="F32" s="45"/>
      <c r="G32" s="46"/>
      <c r="H32" s="46"/>
      <c r="I32" s="81">
        <f t="shared" si="0"/>
        <v>0</v>
      </c>
      <c r="J32" s="18"/>
      <c r="K32" s="19"/>
      <c r="L32" s="19"/>
      <c r="M32" s="82">
        <f t="shared" si="1"/>
        <v>0</v>
      </c>
      <c r="N32" s="83">
        <f t="shared" si="2"/>
        <v>0</v>
      </c>
      <c r="O32" s="79"/>
      <c r="P32" s="85">
        <f t="shared" si="3"/>
      </c>
      <c r="Q32" s="90"/>
    </row>
    <row r="33" spans="1:17" ht="15" customHeight="1">
      <c r="A33" s="20"/>
      <c r="B33" s="41"/>
      <c r="C33" s="42"/>
      <c r="D33" s="43"/>
      <c r="E33" s="38"/>
      <c r="F33" s="45"/>
      <c r="G33" s="46"/>
      <c r="H33" s="46"/>
      <c r="I33" s="81">
        <f t="shared" si="0"/>
        <v>0</v>
      </c>
      <c r="J33" s="18"/>
      <c r="K33" s="19"/>
      <c r="L33" s="19"/>
      <c r="M33" s="82">
        <f t="shared" si="1"/>
        <v>0</v>
      </c>
      <c r="N33" s="83">
        <f t="shared" si="2"/>
        <v>0</v>
      </c>
      <c r="O33" s="79"/>
      <c r="P33" s="85">
        <f t="shared" si="3"/>
      </c>
      <c r="Q33" s="90"/>
    </row>
    <row r="34" spans="1:17" ht="15" customHeight="1">
      <c r="A34" s="13"/>
      <c r="B34" s="41"/>
      <c r="C34" s="42"/>
      <c r="D34" s="43"/>
      <c r="E34" s="38"/>
      <c r="F34" s="45"/>
      <c r="G34" s="46"/>
      <c r="H34" s="46"/>
      <c r="I34" s="81">
        <f t="shared" si="0"/>
        <v>0</v>
      </c>
      <c r="J34" s="18"/>
      <c r="K34" s="19"/>
      <c r="L34" s="19"/>
      <c r="M34" s="82">
        <f t="shared" si="1"/>
        <v>0</v>
      </c>
      <c r="N34" s="83">
        <f t="shared" si="2"/>
        <v>0</v>
      </c>
      <c r="O34" s="79"/>
      <c r="P34" s="85">
        <f t="shared" si="3"/>
      </c>
      <c r="Q34" s="58"/>
    </row>
    <row r="35" spans="1:18" ht="15" customHeight="1">
      <c r="A35" s="13"/>
      <c r="B35" s="25"/>
      <c r="C35" s="21"/>
      <c r="D35" s="47"/>
      <c r="E35" s="38"/>
      <c r="F35" s="69"/>
      <c r="G35" s="29"/>
      <c r="H35" s="29"/>
      <c r="I35" s="81">
        <f t="shared" si="0"/>
        <v>0</v>
      </c>
      <c r="J35" s="18"/>
      <c r="K35" s="19"/>
      <c r="L35" s="19"/>
      <c r="M35" s="82">
        <f t="shared" si="1"/>
        <v>0</v>
      </c>
      <c r="N35" s="83">
        <f t="shared" si="2"/>
        <v>0</v>
      </c>
      <c r="O35" s="79"/>
      <c r="P35" s="85">
        <f t="shared" si="3"/>
      </c>
      <c r="Q35" s="25"/>
      <c r="R35" s="91"/>
    </row>
    <row r="36" spans="1:18" ht="15" customHeight="1">
      <c r="A36" s="13"/>
      <c r="B36" s="25"/>
      <c r="C36" s="21"/>
      <c r="D36" s="47"/>
      <c r="E36" s="38"/>
      <c r="F36" s="69"/>
      <c r="G36" s="29"/>
      <c r="H36" s="29"/>
      <c r="I36" s="81">
        <f t="shared" si="0"/>
        <v>0</v>
      </c>
      <c r="J36" s="18"/>
      <c r="K36" s="19"/>
      <c r="L36" s="19"/>
      <c r="M36" s="82">
        <f t="shared" si="1"/>
        <v>0</v>
      </c>
      <c r="N36" s="83">
        <f t="shared" si="2"/>
        <v>0</v>
      </c>
      <c r="O36" s="79"/>
      <c r="P36" s="85">
        <f t="shared" si="3"/>
      </c>
      <c r="Q36" s="25"/>
      <c r="R36" s="91"/>
    </row>
    <row r="37" spans="1:18" ht="15" customHeight="1">
      <c r="A37" s="20"/>
      <c r="B37" s="41"/>
      <c r="C37" s="42"/>
      <c r="D37" s="43"/>
      <c r="E37" s="38"/>
      <c r="F37" s="45"/>
      <c r="G37" s="46"/>
      <c r="H37" s="46"/>
      <c r="I37" s="81">
        <f t="shared" si="0"/>
        <v>0</v>
      </c>
      <c r="J37" s="18"/>
      <c r="K37" s="19"/>
      <c r="L37" s="19"/>
      <c r="M37" s="82">
        <f t="shared" si="1"/>
        <v>0</v>
      </c>
      <c r="N37" s="83">
        <f t="shared" si="2"/>
        <v>0</v>
      </c>
      <c r="O37" s="79"/>
      <c r="P37" s="85">
        <f t="shared" si="3"/>
      </c>
      <c r="Q37" s="58"/>
      <c r="R37" s="91"/>
    </row>
    <row r="38" spans="1:18" ht="15" customHeight="1">
      <c r="A38" s="13"/>
      <c r="B38" s="52"/>
      <c r="C38" s="53"/>
      <c r="D38" s="54"/>
      <c r="E38" s="38"/>
      <c r="F38" s="70"/>
      <c r="G38" s="56"/>
      <c r="H38" s="56"/>
      <c r="I38" s="81">
        <f t="shared" si="0"/>
        <v>0</v>
      </c>
      <c r="J38" s="18"/>
      <c r="K38" s="19"/>
      <c r="L38" s="19"/>
      <c r="M38" s="82">
        <f t="shared" si="1"/>
        <v>0</v>
      </c>
      <c r="N38" s="83">
        <f t="shared" si="2"/>
        <v>0</v>
      </c>
      <c r="O38" s="79"/>
      <c r="P38" s="85">
        <f t="shared" si="3"/>
      </c>
      <c r="Q38" s="58"/>
      <c r="R38" s="91"/>
    </row>
    <row r="39" spans="1:18" ht="15" customHeight="1">
      <c r="A39" s="13"/>
      <c r="B39" s="41"/>
      <c r="C39" s="42"/>
      <c r="D39" s="43"/>
      <c r="E39" s="38"/>
      <c r="F39" s="45"/>
      <c r="G39" s="46"/>
      <c r="H39" s="46"/>
      <c r="I39" s="81">
        <f t="shared" si="0"/>
        <v>0</v>
      </c>
      <c r="J39" s="18"/>
      <c r="K39" s="19"/>
      <c r="L39" s="19"/>
      <c r="M39" s="82">
        <f t="shared" si="1"/>
        <v>0</v>
      </c>
      <c r="N39" s="83">
        <f t="shared" si="2"/>
        <v>0</v>
      </c>
      <c r="O39" s="79"/>
      <c r="P39" s="85">
        <f t="shared" si="3"/>
      </c>
      <c r="Q39" s="58"/>
      <c r="R39" s="91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9:H39 J9:L39">
    <cfRule type="cellIs" priority="1" dxfId="222" operator="greaterThan" stopIfTrue="1">
      <formula>"n"</formula>
    </cfRule>
    <cfRule type="cellIs" priority="2" dxfId="223" operator="greaterThan" stopIfTrue="1">
      <formula>"b"</formula>
    </cfRule>
    <cfRule type="cellIs" priority="3" dxfId="224" operator="greaterThan" stopIfTrue="1">
      <formula>0</formula>
    </cfRule>
  </conditionalFormatting>
  <dataValidations count="1">
    <dataValidation type="whole" allowBlank="1" sqref="F25:H3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8515625" style="2" customWidth="1"/>
    <col min="4" max="4" width="10.57421875" style="3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4" width="7.57421875" style="2" customWidth="1"/>
    <col min="15" max="15" width="6.57421875" style="2" hidden="1" customWidth="1"/>
    <col min="16" max="16" width="12.57421875" style="2" customWidth="1"/>
    <col min="17" max="17" width="14.8515625" style="5" customWidth="1"/>
    <col min="18" max="18" width="14.00390625" style="4" customWidth="1"/>
  </cols>
  <sheetData>
    <row r="1" spans="1:18" ht="51.75" customHeight="1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2</v>
      </c>
      <c r="B5" s="306"/>
      <c r="C5" s="306"/>
      <c r="D5" s="7"/>
      <c r="E5" s="8"/>
      <c r="F5" s="306" t="s">
        <v>3</v>
      </c>
      <c r="G5" s="306"/>
      <c r="H5" s="306"/>
      <c r="I5" s="71"/>
      <c r="J5" s="307" t="s">
        <v>4</v>
      </c>
      <c r="K5" s="308"/>
      <c r="L5" s="308"/>
      <c r="M5" s="71"/>
      <c r="N5" s="71"/>
      <c r="O5" s="71"/>
      <c r="P5" s="72" t="s">
        <v>556</v>
      </c>
      <c r="R5" s="86"/>
    </row>
    <row r="6" spans="1:18" ht="22.5" customHeight="1">
      <c r="A6" s="316" t="s">
        <v>5</v>
      </c>
      <c r="B6" s="316"/>
      <c r="C6" s="316"/>
      <c r="D6" s="9"/>
      <c r="E6" s="10"/>
      <c r="F6" s="317" t="s">
        <v>6</v>
      </c>
      <c r="G6" s="317"/>
      <c r="H6" s="317"/>
      <c r="I6" s="71"/>
      <c r="J6" s="318" t="s">
        <v>7</v>
      </c>
      <c r="K6" s="318"/>
      <c r="L6" s="319"/>
      <c r="M6" s="73"/>
      <c r="N6" s="71"/>
      <c r="O6" s="71"/>
      <c r="P6" s="74" t="s">
        <v>8</v>
      </c>
      <c r="R6" s="87"/>
    </row>
    <row r="7" spans="1:18" ht="15" customHeight="1">
      <c r="A7" s="297" t="s">
        <v>9</v>
      </c>
      <c r="B7" s="296" t="s">
        <v>10</v>
      </c>
      <c r="C7" s="297" t="s">
        <v>11</v>
      </c>
      <c r="D7" s="298" t="s">
        <v>6</v>
      </c>
      <c r="E7" s="300" t="s">
        <v>12</v>
      </c>
      <c r="F7" s="320" t="s">
        <v>13</v>
      </c>
      <c r="G7" s="321"/>
      <c r="H7" s="321"/>
      <c r="I7" s="322"/>
      <c r="J7" s="320" t="s">
        <v>14</v>
      </c>
      <c r="K7" s="321"/>
      <c r="L7" s="321"/>
      <c r="M7" s="322"/>
      <c r="N7" s="309" t="s">
        <v>15</v>
      </c>
      <c r="O7" s="310" t="s">
        <v>16</v>
      </c>
      <c r="P7" s="312" t="s">
        <v>17</v>
      </c>
      <c r="Q7" s="314" t="s">
        <v>18</v>
      </c>
      <c r="R7"/>
    </row>
    <row r="8" spans="1:17" s="1" customFormat="1" ht="15" customHeight="1">
      <c r="A8" s="297"/>
      <c r="B8" s="296"/>
      <c r="C8" s="297"/>
      <c r="D8" s="299"/>
      <c r="E8" s="300"/>
      <c r="F8" s="11">
        <v>1</v>
      </c>
      <c r="G8" s="12">
        <v>2</v>
      </c>
      <c r="H8" s="12">
        <v>3</v>
      </c>
      <c r="I8" s="75" t="s">
        <v>19</v>
      </c>
      <c r="J8" s="11">
        <v>1</v>
      </c>
      <c r="K8" s="12">
        <v>2</v>
      </c>
      <c r="L8" s="12">
        <v>3</v>
      </c>
      <c r="M8" s="75" t="s">
        <v>19</v>
      </c>
      <c r="N8" s="309"/>
      <c r="O8" s="311"/>
      <c r="P8" s="313"/>
      <c r="Q8" s="315"/>
    </row>
    <row r="9" spans="1:18" ht="15" customHeight="1">
      <c r="A9" s="13">
        <v>1</v>
      </c>
      <c r="B9" s="14" t="s">
        <v>217</v>
      </c>
      <c r="C9" s="15" t="s">
        <v>218</v>
      </c>
      <c r="D9" s="16" t="s">
        <v>3</v>
      </c>
      <c r="E9" s="17">
        <v>105.2</v>
      </c>
      <c r="F9" s="18">
        <v>147</v>
      </c>
      <c r="G9" s="19" t="s">
        <v>219</v>
      </c>
      <c r="H9" s="19" t="s">
        <v>118</v>
      </c>
      <c r="I9" s="76">
        <f aca="true" t="shared" si="0" ref="I9:I16">MAX(F9:H9)</f>
        <v>147</v>
      </c>
      <c r="J9" s="18">
        <v>170</v>
      </c>
      <c r="K9" s="19">
        <v>178</v>
      </c>
      <c r="L9" s="19">
        <v>185</v>
      </c>
      <c r="M9" s="77">
        <f aca="true" t="shared" si="1" ref="M9:M37">MAX(J9:L9)</f>
        <v>185</v>
      </c>
      <c r="N9" s="78">
        <f aca="true" t="shared" si="2" ref="N9:N37">SUM(I9,M9)</f>
        <v>332</v>
      </c>
      <c r="O9" s="79" t="s">
        <v>556</v>
      </c>
      <c r="P9" s="80">
        <f aca="true" t="shared" si="3" ref="P9:P37">IF(ISERROR(N9*10^(0.794358141*(LOG10(E9/174.393))^2)),"",N9*10^(0.794358141*(LOG10(E9/174.393))^2))</f>
        <v>362.5893958908139</v>
      </c>
      <c r="Q9" s="25" t="s">
        <v>216</v>
      </c>
      <c r="R9"/>
    </row>
    <row r="10" spans="1:18" ht="15" customHeight="1">
      <c r="A10" s="20">
        <v>2</v>
      </c>
      <c r="B10" s="14" t="s">
        <v>279</v>
      </c>
      <c r="C10" s="15" t="s">
        <v>280</v>
      </c>
      <c r="D10" s="16" t="s">
        <v>281</v>
      </c>
      <c r="E10" s="17">
        <v>91.45</v>
      </c>
      <c r="F10" s="18">
        <v>135</v>
      </c>
      <c r="G10" s="19">
        <v>142</v>
      </c>
      <c r="H10" s="19" t="s">
        <v>282</v>
      </c>
      <c r="I10" s="76">
        <f t="shared" si="0"/>
        <v>142</v>
      </c>
      <c r="J10" s="18">
        <v>165</v>
      </c>
      <c r="K10" s="19" t="s">
        <v>132</v>
      </c>
      <c r="L10" s="19" t="s">
        <v>132</v>
      </c>
      <c r="M10" s="77">
        <f t="shared" si="1"/>
        <v>165</v>
      </c>
      <c r="N10" s="78">
        <f t="shared" si="2"/>
        <v>307</v>
      </c>
      <c r="O10" s="79" t="s">
        <v>556</v>
      </c>
      <c r="P10" s="80">
        <f t="shared" si="3"/>
        <v>354.4620698772231</v>
      </c>
      <c r="Q10" s="88" t="s">
        <v>283</v>
      </c>
      <c r="R10"/>
    </row>
    <row r="11" spans="1:18" ht="15" customHeight="1">
      <c r="A11" s="13">
        <v>3</v>
      </c>
      <c r="B11" s="14" t="s">
        <v>316</v>
      </c>
      <c r="C11" s="21" t="s">
        <v>317</v>
      </c>
      <c r="D11" s="16" t="s">
        <v>309</v>
      </c>
      <c r="E11" s="17">
        <v>94.3</v>
      </c>
      <c r="F11" s="18" t="s">
        <v>318</v>
      </c>
      <c r="G11" s="19">
        <v>135</v>
      </c>
      <c r="H11" s="19">
        <v>140</v>
      </c>
      <c r="I11" s="76">
        <f t="shared" si="0"/>
        <v>140</v>
      </c>
      <c r="J11" s="18">
        <v>150</v>
      </c>
      <c r="K11" s="19" t="s">
        <v>118</v>
      </c>
      <c r="L11" s="19">
        <v>160</v>
      </c>
      <c r="M11" s="77">
        <f t="shared" si="1"/>
        <v>160</v>
      </c>
      <c r="N11" s="78">
        <f t="shared" si="2"/>
        <v>300</v>
      </c>
      <c r="O11" s="79" t="s">
        <v>556</v>
      </c>
      <c r="P11" s="80">
        <f t="shared" si="3"/>
        <v>341.78863263043746</v>
      </c>
      <c r="Q11" s="25" t="s">
        <v>41</v>
      </c>
      <c r="R11"/>
    </row>
    <row r="12" spans="1:18" ht="15" customHeight="1">
      <c r="A12" s="13">
        <v>4</v>
      </c>
      <c r="B12" s="14" t="s">
        <v>300</v>
      </c>
      <c r="C12" s="15" t="s">
        <v>301</v>
      </c>
      <c r="D12" s="16" t="s">
        <v>40</v>
      </c>
      <c r="E12" s="17">
        <v>73.95</v>
      </c>
      <c r="F12" s="18">
        <v>112</v>
      </c>
      <c r="G12" s="19">
        <v>117</v>
      </c>
      <c r="H12" s="19">
        <v>121</v>
      </c>
      <c r="I12" s="76">
        <f t="shared" si="0"/>
        <v>121</v>
      </c>
      <c r="J12" s="18">
        <v>135</v>
      </c>
      <c r="K12" s="19" t="s">
        <v>302</v>
      </c>
      <c r="L12" s="19" t="s">
        <v>87</v>
      </c>
      <c r="M12" s="77">
        <f t="shared" si="1"/>
        <v>135</v>
      </c>
      <c r="N12" s="78">
        <f t="shared" si="2"/>
        <v>256</v>
      </c>
      <c r="O12" s="79" t="s">
        <v>556</v>
      </c>
      <c r="P12" s="80">
        <f t="shared" si="3"/>
        <v>330.0014935634033</v>
      </c>
      <c r="Q12" s="25" t="s">
        <v>210</v>
      </c>
      <c r="R12"/>
    </row>
    <row r="13" spans="1:17" ht="15" customHeight="1">
      <c r="A13" s="20">
        <v>5</v>
      </c>
      <c r="B13" s="14" t="s">
        <v>274</v>
      </c>
      <c r="C13" s="15" t="s">
        <v>275</v>
      </c>
      <c r="D13" s="22" t="s">
        <v>557</v>
      </c>
      <c r="E13" s="17">
        <v>84.9</v>
      </c>
      <c r="F13" s="18">
        <v>115</v>
      </c>
      <c r="G13" s="19">
        <v>120</v>
      </c>
      <c r="H13" s="19">
        <v>125</v>
      </c>
      <c r="I13" s="76">
        <f t="shared" si="0"/>
        <v>125</v>
      </c>
      <c r="J13" s="18" t="s">
        <v>87</v>
      </c>
      <c r="K13" s="19">
        <v>145</v>
      </c>
      <c r="L13" s="19" t="s">
        <v>277</v>
      </c>
      <c r="M13" s="77">
        <f t="shared" si="1"/>
        <v>145</v>
      </c>
      <c r="N13" s="78">
        <f t="shared" si="2"/>
        <v>270</v>
      </c>
      <c r="O13" s="79" t="s">
        <v>556</v>
      </c>
      <c r="P13" s="80">
        <f t="shared" si="3"/>
        <v>322.84797324598105</v>
      </c>
      <c r="Q13" s="88" t="s">
        <v>558</v>
      </c>
    </row>
    <row r="14" spans="1:17" ht="15" customHeight="1">
      <c r="A14" s="13">
        <v>6</v>
      </c>
      <c r="B14" s="14" t="s">
        <v>125</v>
      </c>
      <c r="C14" s="21" t="s">
        <v>126</v>
      </c>
      <c r="D14" s="16" t="s">
        <v>117</v>
      </c>
      <c r="E14" s="17">
        <v>76.4</v>
      </c>
      <c r="F14" s="18" t="s">
        <v>63</v>
      </c>
      <c r="G14" s="19" t="s">
        <v>127</v>
      </c>
      <c r="H14" s="19">
        <v>112</v>
      </c>
      <c r="I14" s="76">
        <f t="shared" si="0"/>
        <v>112</v>
      </c>
      <c r="J14" s="18">
        <v>136</v>
      </c>
      <c r="K14" s="19" t="s">
        <v>128</v>
      </c>
      <c r="L14" s="19" t="s">
        <v>129</v>
      </c>
      <c r="M14" s="77">
        <f t="shared" si="1"/>
        <v>136</v>
      </c>
      <c r="N14" s="78">
        <f t="shared" si="2"/>
        <v>248</v>
      </c>
      <c r="O14" s="79" t="s">
        <v>556</v>
      </c>
      <c r="P14" s="80">
        <f t="shared" si="3"/>
        <v>313.69511209553656</v>
      </c>
      <c r="Q14" s="89" t="s">
        <v>121</v>
      </c>
    </row>
    <row r="15" spans="1:17" ht="15" customHeight="1">
      <c r="A15" s="13">
        <v>7</v>
      </c>
      <c r="B15" s="14" t="s">
        <v>228</v>
      </c>
      <c r="C15" s="21" t="s">
        <v>229</v>
      </c>
      <c r="D15" s="16" t="s">
        <v>3</v>
      </c>
      <c r="E15" s="23">
        <v>122.6</v>
      </c>
      <c r="F15" s="24">
        <v>125</v>
      </c>
      <c r="G15" s="19">
        <v>131</v>
      </c>
      <c r="H15" s="19">
        <v>135</v>
      </c>
      <c r="I15" s="76">
        <f t="shared" si="0"/>
        <v>135</v>
      </c>
      <c r="J15" s="18">
        <v>155</v>
      </c>
      <c r="K15" s="19">
        <v>160</v>
      </c>
      <c r="L15" s="19" t="s">
        <v>230</v>
      </c>
      <c r="M15" s="77">
        <f t="shared" si="1"/>
        <v>160</v>
      </c>
      <c r="N15" s="78">
        <f t="shared" si="2"/>
        <v>295</v>
      </c>
      <c r="O15" s="79" t="s">
        <v>556</v>
      </c>
      <c r="P15" s="80">
        <f t="shared" si="3"/>
        <v>307.91193595614595</v>
      </c>
      <c r="Q15" s="25" t="s">
        <v>216</v>
      </c>
    </row>
    <row r="16" spans="1:17" ht="15" customHeight="1">
      <c r="A16" s="20">
        <v>8</v>
      </c>
      <c r="B16" s="25" t="s">
        <v>130</v>
      </c>
      <c r="C16" s="15" t="s">
        <v>131</v>
      </c>
      <c r="D16" s="26" t="s">
        <v>117</v>
      </c>
      <c r="E16" s="27">
        <v>90.15</v>
      </c>
      <c r="F16" s="28">
        <v>115</v>
      </c>
      <c r="G16" s="29" t="s">
        <v>86</v>
      </c>
      <c r="H16" s="29" t="s">
        <v>86</v>
      </c>
      <c r="I16" s="76">
        <f t="shared" si="0"/>
        <v>115</v>
      </c>
      <c r="J16" s="18">
        <v>130</v>
      </c>
      <c r="K16" s="19" t="s">
        <v>132</v>
      </c>
      <c r="L16" s="19" t="s">
        <v>132</v>
      </c>
      <c r="M16" s="77">
        <f t="shared" si="1"/>
        <v>130</v>
      </c>
      <c r="N16" s="78">
        <f t="shared" si="2"/>
        <v>245</v>
      </c>
      <c r="O16" s="79" t="s">
        <v>556</v>
      </c>
      <c r="P16" s="80">
        <f t="shared" si="3"/>
        <v>284.70664996022794</v>
      </c>
      <c r="Q16" s="25" t="s">
        <v>121</v>
      </c>
    </row>
    <row r="17" spans="1:17" ht="15" customHeight="1">
      <c r="A17" s="13">
        <v>9</v>
      </c>
      <c r="B17" s="25" t="s">
        <v>329</v>
      </c>
      <c r="C17" s="30" t="s">
        <v>330</v>
      </c>
      <c r="D17" s="31" t="s">
        <v>309</v>
      </c>
      <c r="E17" s="32"/>
      <c r="F17" s="33"/>
      <c r="G17" s="34"/>
      <c r="H17" s="34"/>
      <c r="I17" s="76"/>
      <c r="J17" s="18"/>
      <c r="K17" s="19"/>
      <c r="L17" s="19"/>
      <c r="M17" s="77"/>
      <c r="N17" s="78"/>
      <c r="O17" s="79" t="s">
        <v>556</v>
      </c>
      <c r="P17" s="80" t="s">
        <v>233</v>
      </c>
      <c r="Q17" s="25" t="s">
        <v>41</v>
      </c>
    </row>
    <row r="18" spans="1:17" ht="15" customHeight="1">
      <c r="A18" s="13">
        <v>10</v>
      </c>
      <c r="B18" s="35" t="s">
        <v>533</v>
      </c>
      <c r="C18" s="36" t="s">
        <v>534</v>
      </c>
      <c r="D18" s="37" t="s">
        <v>35</v>
      </c>
      <c r="E18" s="38">
        <v>73.8</v>
      </c>
      <c r="F18" s="39">
        <v>105</v>
      </c>
      <c r="G18" s="40" t="s">
        <v>535</v>
      </c>
      <c r="H18" s="40">
        <v>108</v>
      </c>
      <c r="I18" s="81">
        <f aca="true" t="shared" si="4" ref="I18:I37">MAX(F18:H18)</f>
        <v>108</v>
      </c>
      <c r="J18" s="18">
        <v>124</v>
      </c>
      <c r="K18" s="19" t="s">
        <v>536</v>
      </c>
      <c r="L18" s="19" t="s">
        <v>537</v>
      </c>
      <c r="M18" s="82">
        <f t="shared" si="1"/>
        <v>124</v>
      </c>
      <c r="N18" s="83">
        <f t="shared" si="2"/>
        <v>232</v>
      </c>
      <c r="O18" s="84" t="s">
        <v>556</v>
      </c>
      <c r="P18" s="85">
        <f t="shared" si="3"/>
        <v>299.4239437763444</v>
      </c>
      <c r="Q18" s="25" t="s">
        <v>538</v>
      </c>
    </row>
    <row r="19" spans="1:17" ht="15" customHeight="1">
      <c r="A19" s="20">
        <v>11</v>
      </c>
      <c r="B19" s="41" t="s">
        <v>559</v>
      </c>
      <c r="C19" s="42" t="s">
        <v>560</v>
      </c>
      <c r="D19" s="43" t="s">
        <v>30</v>
      </c>
      <c r="E19" s="44">
        <v>120</v>
      </c>
      <c r="F19" s="45">
        <v>110</v>
      </c>
      <c r="G19" s="46">
        <v>115</v>
      </c>
      <c r="H19" s="46">
        <v>120</v>
      </c>
      <c r="I19" s="81">
        <f t="shared" si="4"/>
        <v>120</v>
      </c>
      <c r="J19" s="18">
        <v>130</v>
      </c>
      <c r="K19" s="19">
        <v>135</v>
      </c>
      <c r="L19" s="19">
        <v>140</v>
      </c>
      <c r="M19" s="82">
        <f t="shared" si="1"/>
        <v>140</v>
      </c>
      <c r="N19" s="83">
        <f t="shared" si="2"/>
        <v>260</v>
      </c>
      <c r="O19" s="84" t="s">
        <v>556</v>
      </c>
      <c r="P19" s="85">
        <f t="shared" si="3"/>
        <v>272.841289732097</v>
      </c>
      <c r="Q19" s="90" t="s">
        <v>31</v>
      </c>
    </row>
    <row r="20" spans="1:17" ht="15" customHeight="1">
      <c r="A20" s="13">
        <v>12</v>
      </c>
      <c r="B20" s="25" t="s">
        <v>385</v>
      </c>
      <c r="C20" s="15" t="s">
        <v>386</v>
      </c>
      <c r="D20" s="47" t="s">
        <v>24</v>
      </c>
      <c r="E20" s="48">
        <v>83.5</v>
      </c>
      <c r="F20" s="28">
        <v>90</v>
      </c>
      <c r="G20" s="29">
        <v>95</v>
      </c>
      <c r="H20" s="29">
        <v>100</v>
      </c>
      <c r="I20" s="81">
        <f t="shared" si="4"/>
        <v>100</v>
      </c>
      <c r="J20" s="18">
        <v>120</v>
      </c>
      <c r="K20" s="19">
        <v>125</v>
      </c>
      <c r="L20" s="19" t="s">
        <v>387</v>
      </c>
      <c r="M20" s="82">
        <f t="shared" si="1"/>
        <v>125</v>
      </c>
      <c r="N20" s="83">
        <f t="shared" si="2"/>
        <v>225</v>
      </c>
      <c r="O20" s="84" t="s">
        <v>556</v>
      </c>
      <c r="P20" s="85">
        <f t="shared" si="3"/>
        <v>271.2968663151052</v>
      </c>
      <c r="Q20" s="25" t="s">
        <v>25</v>
      </c>
    </row>
    <row r="21" spans="1:17" ht="15" customHeight="1">
      <c r="A21" s="13">
        <v>13</v>
      </c>
      <c r="B21" s="25" t="s">
        <v>188</v>
      </c>
      <c r="C21" s="21" t="s">
        <v>189</v>
      </c>
      <c r="D21" s="47" t="s">
        <v>30</v>
      </c>
      <c r="E21" s="48">
        <v>85</v>
      </c>
      <c r="F21" s="28">
        <v>87</v>
      </c>
      <c r="G21" s="29">
        <v>91</v>
      </c>
      <c r="H21" s="29">
        <v>95</v>
      </c>
      <c r="I21" s="81">
        <f t="shared" si="4"/>
        <v>95</v>
      </c>
      <c r="J21" s="18">
        <v>110</v>
      </c>
      <c r="K21" s="19">
        <v>115</v>
      </c>
      <c r="L21" s="19">
        <v>120</v>
      </c>
      <c r="M21" s="82">
        <f t="shared" si="1"/>
        <v>120</v>
      </c>
      <c r="N21" s="83">
        <f t="shared" si="2"/>
        <v>215</v>
      </c>
      <c r="O21" s="84" t="s">
        <v>556</v>
      </c>
      <c r="P21" s="85">
        <f t="shared" si="3"/>
        <v>256.93250677616123</v>
      </c>
      <c r="Q21" s="25" t="s">
        <v>31</v>
      </c>
    </row>
    <row r="22" spans="1:17" ht="15" customHeight="1">
      <c r="A22" s="20">
        <v>14</v>
      </c>
      <c r="B22" s="41" t="s">
        <v>186</v>
      </c>
      <c r="C22" s="42" t="s">
        <v>187</v>
      </c>
      <c r="D22" s="43" t="s">
        <v>30</v>
      </c>
      <c r="E22" s="49">
        <v>99.3</v>
      </c>
      <c r="F22" s="45">
        <v>95</v>
      </c>
      <c r="G22" s="46" t="s">
        <v>169</v>
      </c>
      <c r="H22" s="46">
        <v>100</v>
      </c>
      <c r="I22" s="81">
        <f t="shared" si="4"/>
        <v>100</v>
      </c>
      <c r="J22" s="18">
        <v>120</v>
      </c>
      <c r="K22" s="19">
        <v>125</v>
      </c>
      <c r="L22" s="19">
        <v>130</v>
      </c>
      <c r="M22" s="82">
        <f t="shared" si="1"/>
        <v>130</v>
      </c>
      <c r="N22" s="83">
        <f t="shared" si="2"/>
        <v>230</v>
      </c>
      <c r="O22" s="84" t="s">
        <v>556</v>
      </c>
      <c r="P22" s="85">
        <f t="shared" si="3"/>
        <v>256.59356873806945</v>
      </c>
      <c r="Q22" s="90" t="s">
        <v>31</v>
      </c>
    </row>
    <row r="23" spans="1:17" ht="15" customHeight="1">
      <c r="A23" s="13">
        <v>15</v>
      </c>
      <c r="B23" s="41" t="s">
        <v>180</v>
      </c>
      <c r="C23" s="42" t="s">
        <v>181</v>
      </c>
      <c r="D23" s="43" t="s">
        <v>30</v>
      </c>
      <c r="E23" s="44">
        <v>130</v>
      </c>
      <c r="F23" s="45">
        <v>100</v>
      </c>
      <c r="G23" s="46">
        <v>105</v>
      </c>
      <c r="H23" s="46">
        <v>110</v>
      </c>
      <c r="I23" s="81">
        <f t="shared" si="4"/>
        <v>110</v>
      </c>
      <c r="J23" s="18">
        <v>120</v>
      </c>
      <c r="K23" s="19">
        <v>125</v>
      </c>
      <c r="L23" s="19">
        <v>130</v>
      </c>
      <c r="M23" s="82">
        <f t="shared" si="1"/>
        <v>130</v>
      </c>
      <c r="N23" s="83">
        <f t="shared" si="2"/>
        <v>240</v>
      </c>
      <c r="O23" s="84" t="s">
        <v>556</v>
      </c>
      <c r="P23" s="85">
        <f t="shared" si="3"/>
        <v>247.25318281751885</v>
      </c>
      <c r="Q23" s="58" t="s">
        <v>31</v>
      </c>
    </row>
    <row r="24" spans="1:18" ht="15" customHeight="1">
      <c r="A24" s="13">
        <v>16</v>
      </c>
      <c r="B24" s="41" t="s">
        <v>171</v>
      </c>
      <c r="C24" s="42" t="s">
        <v>172</v>
      </c>
      <c r="D24" s="43" t="s">
        <v>159</v>
      </c>
      <c r="E24" s="50">
        <v>79.4</v>
      </c>
      <c r="F24" s="51">
        <v>80</v>
      </c>
      <c r="G24" s="46" t="s">
        <v>124</v>
      </c>
      <c r="H24" s="46">
        <v>85</v>
      </c>
      <c r="I24" s="81">
        <f t="shared" si="4"/>
        <v>85</v>
      </c>
      <c r="J24" s="18">
        <v>100</v>
      </c>
      <c r="K24" s="19" t="s">
        <v>173</v>
      </c>
      <c r="L24" s="19">
        <v>105</v>
      </c>
      <c r="M24" s="82">
        <f t="shared" si="1"/>
        <v>105</v>
      </c>
      <c r="N24" s="83">
        <f t="shared" si="2"/>
        <v>190</v>
      </c>
      <c r="O24" s="84" t="s">
        <v>556</v>
      </c>
      <c r="P24" s="85">
        <f t="shared" si="3"/>
        <v>235.23753250982267</v>
      </c>
      <c r="Q24" s="90" t="s">
        <v>162</v>
      </c>
      <c r="R24" s="91"/>
    </row>
    <row r="25" spans="1:18" ht="15" customHeight="1">
      <c r="A25" s="20">
        <v>17</v>
      </c>
      <c r="B25" s="52" t="s">
        <v>194</v>
      </c>
      <c r="C25" s="53" t="s">
        <v>195</v>
      </c>
      <c r="D25" s="54" t="s">
        <v>30</v>
      </c>
      <c r="E25" s="48">
        <v>72.3</v>
      </c>
      <c r="F25" s="55">
        <v>65</v>
      </c>
      <c r="G25" s="56">
        <v>70</v>
      </c>
      <c r="H25" s="56">
        <v>75</v>
      </c>
      <c r="I25" s="81">
        <f t="shared" si="4"/>
        <v>75</v>
      </c>
      <c r="J25" s="18">
        <v>95</v>
      </c>
      <c r="K25" s="19">
        <v>100</v>
      </c>
      <c r="L25" s="19">
        <v>105</v>
      </c>
      <c r="M25" s="82">
        <f t="shared" si="1"/>
        <v>105</v>
      </c>
      <c r="N25" s="83">
        <f t="shared" si="2"/>
        <v>180</v>
      </c>
      <c r="O25" s="84" t="s">
        <v>556</v>
      </c>
      <c r="P25" s="85">
        <f t="shared" si="3"/>
        <v>235.1937012841641</v>
      </c>
      <c r="Q25" s="58" t="s">
        <v>31</v>
      </c>
      <c r="R25" s="91"/>
    </row>
    <row r="26" spans="1:18" ht="15" customHeight="1">
      <c r="A26" s="13">
        <v>18</v>
      </c>
      <c r="B26" s="41" t="s">
        <v>167</v>
      </c>
      <c r="C26" s="42" t="s">
        <v>168</v>
      </c>
      <c r="D26" s="43" t="s">
        <v>159</v>
      </c>
      <c r="E26" s="50">
        <v>94.1</v>
      </c>
      <c r="F26" s="51">
        <v>85</v>
      </c>
      <c r="G26" s="46">
        <v>90</v>
      </c>
      <c r="H26" s="46" t="s">
        <v>169</v>
      </c>
      <c r="I26" s="81">
        <f t="shared" si="4"/>
        <v>90</v>
      </c>
      <c r="J26" s="18">
        <v>110</v>
      </c>
      <c r="K26" s="19" t="s">
        <v>170</v>
      </c>
      <c r="L26" s="19" t="s">
        <v>86</v>
      </c>
      <c r="M26" s="82">
        <f t="shared" si="1"/>
        <v>110</v>
      </c>
      <c r="N26" s="83">
        <f t="shared" si="2"/>
        <v>200</v>
      </c>
      <c r="O26" s="84" t="s">
        <v>556</v>
      </c>
      <c r="P26" s="85">
        <f t="shared" si="3"/>
        <v>228.0647610920083</v>
      </c>
      <c r="Q26" s="90" t="s">
        <v>162</v>
      </c>
      <c r="R26" s="91"/>
    </row>
    <row r="27" spans="1:17" ht="15" customHeight="1">
      <c r="A27" s="13">
        <v>19</v>
      </c>
      <c r="B27" s="14" t="s">
        <v>192</v>
      </c>
      <c r="C27" s="15" t="s">
        <v>193</v>
      </c>
      <c r="D27" s="57" t="s">
        <v>30</v>
      </c>
      <c r="E27" s="48">
        <v>94</v>
      </c>
      <c r="F27" s="18">
        <v>75</v>
      </c>
      <c r="G27" s="19">
        <v>80</v>
      </c>
      <c r="H27" s="19">
        <v>85</v>
      </c>
      <c r="I27" s="81">
        <f t="shared" si="4"/>
        <v>85</v>
      </c>
      <c r="J27" s="18">
        <v>95</v>
      </c>
      <c r="K27" s="19">
        <v>100</v>
      </c>
      <c r="L27" s="19">
        <v>105</v>
      </c>
      <c r="M27" s="82">
        <f t="shared" si="1"/>
        <v>105</v>
      </c>
      <c r="N27" s="83">
        <f t="shared" si="2"/>
        <v>190</v>
      </c>
      <c r="O27" s="84" t="s">
        <v>556</v>
      </c>
      <c r="P27" s="85">
        <f t="shared" si="3"/>
        <v>216.7596929591906</v>
      </c>
      <c r="Q27" s="25" t="s">
        <v>31</v>
      </c>
    </row>
    <row r="28" spans="1:17" ht="15" customHeight="1">
      <c r="A28" s="20">
        <v>20</v>
      </c>
      <c r="B28" s="58" t="s">
        <v>551</v>
      </c>
      <c r="C28" s="59" t="s">
        <v>552</v>
      </c>
      <c r="D28" s="60" t="s">
        <v>35</v>
      </c>
      <c r="E28" s="61">
        <v>92.4</v>
      </c>
      <c r="F28" s="62">
        <v>72</v>
      </c>
      <c r="G28" s="63">
        <v>77</v>
      </c>
      <c r="H28" s="56">
        <v>80</v>
      </c>
      <c r="I28" s="81">
        <f t="shared" si="4"/>
        <v>80</v>
      </c>
      <c r="J28" s="18">
        <v>92</v>
      </c>
      <c r="K28" s="19">
        <v>97</v>
      </c>
      <c r="L28" s="19">
        <v>100</v>
      </c>
      <c r="M28" s="82">
        <f t="shared" si="1"/>
        <v>100</v>
      </c>
      <c r="N28" s="83">
        <f t="shared" si="2"/>
        <v>180</v>
      </c>
      <c r="O28" s="84" t="s">
        <v>556</v>
      </c>
      <c r="P28" s="85">
        <f t="shared" si="3"/>
        <v>206.8811290032561</v>
      </c>
      <c r="Q28" s="58" t="s">
        <v>553</v>
      </c>
    </row>
    <row r="29" spans="1:17" ht="15" customHeight="1">
      <c r="A29" s="20"/>
      <c r="B29" s="64" t="s">
        <v>561</v>
      </c>
      <c r="C29" s="65" t="s">
        <v>280</v>
      </c>
      <c r="D29" s="66" t="s">
        <v>3</v>
      </c>
      <c r="E29" s="38"/>
      <c r="F29" s="67"/>
      <c r="G29" s="68"/>
      <c r="H29" s="68"/>
      <c r="I29" s="81"/>
      <c r="J29" s="18"/>
      <c r="K29" s="19"/>
      <c r="L29" s="19"/>
      <c r="M29" s="82"/>
      <c r="N29" s="83"/>
      <c r="O29" s="84" t="s">
        <v>562</v>
      </c>
      <c r="P29" s="85">
        <f t="shared" si="3"/>
      </c>
      <c r="Q29" s="58" t="s">
        <v>216</v>
      </c>
    </row>
    <row r="30" spans="1:17" ht="15" customHeight="1" hidden="1">
      <c r="A30" s="13"/>
      <c r="B30" s="41"/>
      <c r="C30" s="42"/>
      <c r="D30" s="43"/>
      <c r="E30" s="38"/>
      <c r="F30" s="45"/>
      <c r="G30" s="46"/>
      <c r="H30" s="46"/>
      <c r="I30" s="81">
        <f t="shared" si="4"/>
        <v>0</v>
      </c>
      <c r="J30" s="18"/>
      <c r="K30" s="19"/>
      <c r="L30" s="19"/>
      <c r="M30" s="82">
        <f t="shared" si="1"/>
        <v>0</v>
      </c>
      <c r="N30" s="83">
        <f t="shared" si="2"/>
        <v>0</v>
      </c>
      <c r="O30" s="79"/>
      <c r="P30" s="85">
        <f t="shared" si="3"/>
      </c>
      <c r="Q30" s="90"/>
    </row>
    <row r="31" spans="1:17" ht="15" customHeight="1" hidden="1">
      <c r="A31" s="20"/>
      <c r="B31" s="41"/>
      <c r="C31" s="42"/>
      <c r="D31" s="43"/>
      <c r="E31" s="38"/>
      <c r="F31" s="45"/>
      <c r="G31" s="46"/>
      <c r="H31" s="46"/>
      <c r="I31" s="81">
        <f t="shared" si="4"/>
        <v>0</v>
      </c>
      <c r="J31" s="18"/>
      <c r="K31" s="19"/>
      <c r="L31" s="19"/>
      <c r="M31" s="82">
        <f t="shared" si="1"/>
        <v>0</v>
      </c>
      <c r="N31" s="83">
        <f t="shared" si="2"/>
        <v>0</v>
      </c>
      <c r="O31" s="79"/>
      <c r="P31" s="85">
        <f t="shared" si="3"/>
      </c>
      <c r="Q31" s="90"/>
    </row>
    <row r="32" spans="1:17" ht="15" customHeight="1" hidden="1">
      <c r="A32" s="13"/>
      <c r="B32" s="41"/>
      <c r="C32" s="42"/>
      <c r="D32" s="43"/>
      <c r="E32" s="38"/>
      <c r="F32" s="45"/>
      <c r="G32" s="46"/>
      <c r="H32" s="46"/>
      <c r="I32" s="81">
        <f t="shared" si="4"/>
        <v>0</v>
      </c>
      <c r="J32" s="18"/>
      <c r="K32" s="19"/>
      <c r="L32" s="19"/>
      <c r="M32" s="82">
        <f t="shared" si="1"/>
        <v>0</v>
      </c>
      <c r="N32" s="83">
        <f t="shared" si="2"/>
        <v>0</v>
      </c>
      <c r="O32" s="79"/>
      <c r="P32" s="85">
        <f t="shared" si="3"/>
      </c>
      <c r="Q32" s="58"/>
    </row>
    <row r="33" spans="1:18" ht="15" customHeight="1" hidden="1">
      <c r="A33" s="13"/>
      <c r="B33" s="25"/>
      <c r="C33" s="21"/>
      <c r="D33" s="47"/>
      <c r="E33" s="38"/>
      <c r="F33" s="69"/>
      <c r="G33" s="29"/>
      <c r="H33" s="29"/>
      <c r="I33" s="81">
        <f t="shared" si="4"/>
        <v>0</v>
      </c>
      <c r="J33" s="18"/>
      <c r="K33" s="19"/>
      <c r="L33" s="19"/>
      <c r="M33" s="82">
        <f t="shared" si="1"/>
        <v>0</v>
      </c>
      <c r="N33" s="83">
        <f t="shared" si="2"/>
        <v>0</v>
      </c>
      <c r="O33" s="79"/>
      <c r="P33" s="85">
        <f t="shared" si="3"/>
      </c>
      <c r="Q33" s="25"/>
      <c r="R33" s="91"/>
    </row>
    <row r="34" spans="1:18" ht="15" customHeight="1" hidden="1">
      <c r="A34" s="13"/>
      <c r="B34" s="25"/>
      <c r="C34" s="21"/>
      <c r="D34" s="47"/>
      <c r="E34" s="38"/>
      <c r="F34" s="69"/>
      <c r="G34" s="29"/>
      <c r="H34" s="29"/>
      <c r="I34" s="81">
        <f t="shared" si="4"/>
        <v>0</v>
      </c>
      <c r="J34" s="18"/>
      <c r="K34" s="19"/>
      <c r="L34" s="19"/>
      <c r="M34" s="82">
        <f t="shared" si="1"/>
        <v>0</v>
      </c>
      <c r="N34" s="83">
        <f t="shared" si="2"/>
        <v>0</v>
      </c>
      <c r="O34" s="79"/>
      <c r="P34" s="85">
        <f t="shared" si="3"/>
      </c>
      <c r="Q34" s="25"/>
      <c r="R34" s="91"/>
    </row>
    <row r="35" spans="1:18" ht="15" customHeight="1" hidden="1">
      <c r="A35" s="20"/>
      <c r="B35" s="41"/>
      <c r="C35" s="42"/>
      <c r="D35" s="43"/>
      <c r="E35" s="38"/>
      <c r="F35" s="45"/>
      <c r="G35" s="46"/>
      <c r="H35" s="46"/>
      <c r="I35" s="81">
        <f t="shared" si="4"/>
        <v>0</v>
      </c>
      <c r="J35" s="18"/>
      <c r="K35" s="19"/>
      <c r="L35" s="19"/>
      <c r="M35" s="82">
        <f t="shared" si="1"/>
        <v>0</v>
      </c>
      <c r="N35" s="83">
        <f t="shared" si="2"/>
        <v>0</v>
      </c>
      <c r="O35" s="79"/>
      <c r="P35" s="85">
        <f t="shared" si="3"/>
      </c>
      <c r="Q35" s="58"/>
      <c r="R35" s="91"/>
    </row>
    <row r="36" spans="1:18" ht="15" customHeight="1" hidden="1">
      <c r="A36" s="13"/>
      <c r="B36" s="52"/>
      <c r="C36" s="53"/>
      <c r="D36" s="54"/>
      <c r="E36" s="38"/>
      <c r="F36" s="70"/>
      <c r="G36" s="56"/>
      <c r="H36" s="56"/>
      <c r="I36" s="81">
        <f t="shared" si="4"/>
        <v>0</v>
      </c>
      <c r="J36" s="18"/>
      <c r="K36" s="19"/>
      <c r="L36" s="19"/>
      <c r="M36" s="82">
        <f t="shared" si="1"/>
        <v>0</v>
      </c>
      <c r="N36" s="83">
        <f t="shared" si="2"/>
        <v>0</v>
      </c>
      <c r="O36" s="79"/>
      <c r="P36" s="85">
        <f t="shared" si="3"/>
      </c>
      <c r="Q36" s="58"/>
      <c r="R36" s="91"/>
    </row>
    <row r="37" spans="1:18" ht="15" customHeight="1" hidden="1">
      <c r="A37" s="13"/>
      <c r="B37" s="41"/>
      <c r="C37" s="42"/>
      <c r="D37" s="43"/>
      <c r="E37" s="38"/>
      <c r="F37" s="45"/>
      <c r="G37" s="46"/>
      <c r="H37" s="46"/>
      <c r="I37" s="81">
        <f t="shared" si="4"/>
        <v>0</v>
      </c>
      <c r="J37" s="18"/>
      <c r="K37" s="19"/>
      <c r="L37" s="19"/>
      <c r="M37" s="82">
        <f t="shared" si="1"/>
        <v>0</v>
      </c>
      <c r="N37" s="83">
        <f t="shared" si="2"/>
        <v>0</v>
      </c>
      <c r="O37" s="79"/>
      <c r="P37" s="85">
        <f t="shared" si="3"/>
      </c>
      <c r="Q37" s="58"/>
      <c r="R37" s="91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9:H9 J9:L9">
    <cfRule type="cellIs" priority="25" dxfId="222" operator="greaterThan" stopIfTrue="1">
      <formula>"n"</formula>
    </cfRule>
    <cfRule type="cellIs" priority="26" dxfId="223" operator="greaterThan" stopIfTrue="1">
      <formula>"b"</formula>
    </cfRule>
    <cfRule type="cellIs" priority="27" dxfId="224" operator="greaterThan" stopIfTrue="1">
      <formula>0</formula>
    </cfRule>
  </conditionalFormatting>
  <conditionalFormatting sqref="F10:H10 J10:L10">
    <cfRule type="cellIs" priority="22" dxfId="222" operator="greaterThan" stopIfTrue="1">
      <formula>"n"</formula>
    </cfRule>
    <cfRule type="cellIs" priority="23" dxfId="223" operator="greaterThan" stopIfTrue="1">
      <formula>"b"</formula>
    </cfRule>
    <cfRule type="cellIs" priority="24" dxfId="224" operator="greaterThan" stopIfTrue="1">
      <formula>0</formula>
    </cfRule>
  </conditionalFormatting>
  <conditionalFormatting sqref="F11:H11 J11:L11">
    <cfRule type="cellIs" priority="19" dxfId="222" operator="greaterThan" stopIfTrue="1">
      <formula>"n"</formula>
    </cfRule>
    <cfRule type="cellIs" priority="20" dxfId="223" operator="greaterThan" stopIfTrue="1">
      <formula>"b"</formula>
    </cfRule>
    <cfRule type="cellIs" priority="21" dxfId="224" operator="greaterThan" stopIfTrue="1">
      <formula>0</formula>
    </cfRule>
  </conditionalFormatting>
  <conditionalFormatting sqref="F12:H12 J12:L12">
    <cfRule type="cellIs" priority="16" dxfId="222" operator="greaterThan" stopIfTrue="1">
      <formula>"n"</formula>
    </cfRule>
    <cfRule type="cellIs" priority="17" dxfId="223" operator="greaterThan" stopIfTrue="1">
      <formula>"b"</formula>
    </cfRule>
    <cfRule type="cellIs" priority="18" dxfId="224" operator="greaterThan" stopIfTrue="1">
      <formula>0</formula>
    </cfRule>
  </conditionalFormatting>
  <conditionalFormatting sqref="J13:L13 F13:H13">
    <cfRule type="cellIs" priority="13" dxfId="222" operator="greaterThan" stopIfTrue="1">
      <formula>"n"</formula>
    </cfRule>
    <cfRule type="cellIs" priority="14" dxfId="223" operator="greaterThan" stopIfTrue="1">
      <formula>"b"</formula>
    </cfRule>
    <cfRule type="cellIs" priority="15" dxfId="224" operator="greaterThan" stopIfTrue="1">
      <formula>0</formula>
    </cfRule>
  </conditionalFormatting>
  <conditionalFormatting sqref="F14:H14 J14:L14">
    <cfRule type="cellIs" priority="10" dxfId="222" operator="greaterThan" stopIfTrue="1">
      <formula>"n"</formula>
    </cfRule>
    <cfRule type="cellIs" priority="11" dxfId="223" operator="greaterThan" stopIfTrue="1">
      <formula>"b"</formula>
    </cfRule>
    <cfRule type="cellIs" priority="12" dxfId="224" operator="greaterThan" stopIfTrue="1">
      <formula>0</formula>
    </cfRule>
  </conditionalFormatting>
  <conditionalFormatting sqref="F15:H15 J15:L15">
    <cfRule type="cellIs" priority="7" dxfId="222" operator="greaterThan" stopIfTrue="1">
      <formula>"n"</formula>
    </cfRule>
    <cfRule type="cellIs" priority="8" dxfId="223" operator="greaterThan" stopIfTrue="1">
      <formula>"b"</formula>
    </cfRule>
    <cfRule type="cellIs" priority="9" dxfId="224" operator="greaterThan" stopIfTrue="1">
      <formula>0</formula>
    </cfRule>
  </conditionalFormatting>
  <conditionalFormatting sqref="F16:H16 J16:L16">
    <cfRule type="cellIs" priority="4" dxfId="222" operator="greaterThan" stopIfTrue="1">
      <formula>"n"</formula>
    </cfRule>
    <cfRule type="cellIs" priority="5" dxfId="223" operator="greaterThan" stopIfTrue="1">
      <formula>"b"</formula>
    </cfRule>
    <cfRule type="cellIs" priority="6" dxfId="224" operator="greaterThan" stopIfTrue="1">
      <formula>0</formula>
    </cfRule>
  </conditionalFormatting>
  <conditionalFormatting sqref="F17:H17 J17:L17">
    <cfRule type="cellIs" priority="1" dxfId="222" operator="greaterThan" stopIfTrue="1">
      <formula>"n"</formula>
    </cfRule>
    <cfRule type="cellIs" priority="2" dxfId="223" operator="greaterThan" stopIfTrue="1">
      <formula>"b"</formula>
    </cfRule>
    <cfRule type="cellIs" priority="3" dxfId="224" operator="greaterThan" stopIfTrue="1">
      <formula>0</formula>
    </cfRule>
  </conditionalFormatting>
  <conditionalFormatting sqref="F18:H18 J18:L18">
    <cfRule type="cellIs" priority="58" dxfId="222" operator="greaterThan" stopIfTrue="1">
      <formula>"n"</formula>
    </cfRule>
    <cfRule type="cellIs" priority="59" dxfId="223" operator="greaterThan" stopIfTrue="1">
      <formula>"b"</formula>
    </cfRule>
    <cfRule type="cellIs" priority="60" dxfId="224" operator="greaterThan" stopIfTrue="1">
      <formula>0</formula>
    </cfRule>
  </conditionalFormatting>
  <conditionalFormatting sqref="F19:H19 J19:L19">
    <cfRule type="cellIs" priority="55" dxfId="222" operator="greaterThan" stopIfTrue="1">
      <formula>"n"</formula>
    </cfRule>
    <cfRule type="cellIs" priority="56" dxfId="223" operator="greaterThan" stopIfTrue="1">
      <formula>"b"</formula>
    </cfRule>
    <cfRule type="cellIs" priority="57" dxfId="224" operator="greaterThan" stopIfTrue="1">
      <formula>0</formula>
    </cfRule>
  </conditionalFormatting>
  <conditionalFormatting sqref="F20:H20 J20:L20">
    <cfRule type="cellIs" priority="52" dxfId="222" operator="greaterThan" stopIfTrue="1">
      <formula>"n"</formula>
    </cfRule>
    <cfRule type="cellIs" priority="53" dxfId="223" operator="greaterThan" stopIfTrue="1">
      <formula>"b"</formula>
    </cfRule>
    <cfRule type="cellIs" priority="54" dxfId="224" operator="greaterThan" stopIfTrue="1">
      <formula>0</formula>
    </cfRule>
  </conditionalFormatting>
  <conditionalFormatting sqref="F21:H21 J21:L21">
    <cfRule type="cellIs" priority="49" dxfId="222" operator="greaterThan" stopIfTrue="1">
      <formula>"n"</formula>
    </cfRule>
    <cfRule type="cellIs" priority="50" dxfId="223" operator="greaterThan" stopIfTrue="1">
      <formula>"b"</formula>
    </cfRule>
    <cfRule type="cellIs" priority="51" dxfId="224" operator="greaterThan" stopIfTrue="1">
      <formula>0</formula>
    </cfRule>
  </conditionalFormatting>
  <conditionalFormatting sqref="F22:H22 J22:L22">
    <cfRule type="cellIs" priority="46" dxfId="222" operator="greaterThan" stopIfTrue="1">
      <formula>"n"</formula>
    </cfRule>
    <cfRule type="cellIs" priority="47" dxfId="223" operator="greaterThan" stopIfTrue="1">
      <formula>"b"</formula>
    </cfRule>
    <cfRule type="cellIs" priority="48" dxfId="224" operator="greaterThan" stopIfTrue="1">
      <formula>0</formula>
    </cfRule>
  </conditionalFormatting>
  <conditionalFormatting sqref="F23:H23 J23:L23">
    <cfRule type="cellIs" priority="43" dxfId="222" operator="greaterThan" stopIfTrue="1">
      <formula>"n"</formula>
    </cfRule>
    <cfRule type="cellIs" priority="44" dxfId="223" operator="greaterThan" stopIfTrue="1">
      <formula>"b"</formula>
    </cfRule>
    <cfRule type="cellIs" priority="45" dxfId="224" operator="greaterThan" stopIfTrue="1">
      <formula>0</formula>
    </cfRule>
  </conditionalFormatting>
  <conditionalFormatting sqref="F24:H24 J24:L24">
    <cfRule type="cellIs" priority="40" dxfId="222" operator="greaterThan" stopIfTrue="1">
      <formula>"n"</formula>
    </cfRule>
    <cfRule type="cellIs" priority="41" dxfId="223" operator="greaterThan" stopIfTrue="1">
      <formula>"b"</formula>
    </cfRule>
    <cfRule type="cellIs" priority="42" dxfId="224" operator="greaterThan" stopIfTrue="1">
      <formula>0</formula>
    </cfRule>
  </conditionalFormatting>
  <conditionalFormatting sqref="F25:H25 J25:L25">
    <cfRule type="cellIs" priority="37" dxfId="222" operator="greaterThan" stopIfTrue="1">
      <formula>"n"</formula>
    </cfRule>
    <cfRule type="cellIs" priority="38" dxfId="223" operator="greaterThan" stopIfTrue="1">
      <formula>"b"</formula>
    </cfRule>
    <cfRule type="cellIs" priority="39" dxfId="224" operator="greaterThan" stopIfTrue="1">
      <formula>0</formula>
    </cfRule>
  </conditionalFormatting>
  <conditionalFormatting sqref="F26:H27 J26:L27">
    <cfRule type="cellIs" priority="34" dxfId="222" operator="greaterThan" stopIfTrue="1">
      <formula>"n"</formula>
    </cfRule>
    <cfRule type="cellIs" priority="35" dxfId="223" operator="greaterThan" stopIfTrue="1">
      <formula>"b"</formula>
    </cfRule>
    <cfRule type="cellIs" priority="36" dxfId="224" operator="greaterThan" stopIfTrue="1">
      <formula>0</formula>
    </cfRule>
  </conditionalFormatting>
  <conditionalFormatting sqref="F28:H28 J28:L28">
    <cfRule type="cellIs" priority="31" dxfId="222" operator="greaterThan" stopIfTrue="1">
      <formula>"n"</formula>
    </cfRule>
    <cfRule type="cellIs" priority="32" dxfId="223" operator="greaterThan" stopIfTrue="1">
      <formula>"b"</formula>
    </cfRule>
    <cfRule type="cellIs" priority="33" dxfId="224" operator="greaterThan" stopIfTrue="1">
      <formula>0</formula>
    </cfRule>
  </conditionalFormatting>
  <conditionalFormatting sqref="J29:L37 F29:H37">
    <cfRule type="cellIs" priority="136" dxfId="222" operator="greaterThan" stopIfTrue="1">
      <formula>"n"</formula>
    </cfRule>
    <cfRule type="cellIs" priority="137" dxfId="223" operator="greaterThan" stopIfTrue="1">
      <formula>"b"</formula>
    </cfRule>
    <cfRule type="cellIs" priority="138" dxfId="224" operator="greaterThan" stopIfTrue="1">
      <formula>0</formula>
    </cfRule>
  </conditionalFormatting>
  <dataValidations count="1">
    <dataValidation type="whole" allowBlank="1" sqref="F19:H19 F23:H23 F29:H3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:B20"/>
    </sheetView>
  </sheetViews>
  <sheetFormatPr defaultColWidth="9.140625" defaultRowHeight="12.75"/>
  <sheetData>
    <row r="1" spans="1:2" ht="12.75">
      <c r="A1" t="s">
        <v>46</v>
      </c>
      <c r="B1">
        <v>23</v>
      </c>
    </row>
    <row r="2" spans="1:2" ht="12.75">
      <c r="A2" t="s">
        <v>43</v>
      </c>
      <c r="B2">
        <v>98</v>
      </c>
    </row>
    <row r="3" spans="1:2" ht="12.75">
      <c r="A3" t="s">
        <v>117</v>
      </c>
      <c r="B3">
        <v>149</v>
      </c>
    </row>
    <row r="4" spans="1:2" ht="12.75">
      <c r="A4" t="s">
        <v>153</v>
      </c>
      <c r="B4">
        <v>22</v>
      </c>
    </row>
    <row r="5" spans="1:2" ht="12.75">
      <c r="A5" t="s">
        <v>163</v>
      </c>
      <c r="B5">
        <v>62</v>
      </c>
    </row>
    <row r="6" spans="1:2" ht="12.75">
      <c r="A6" t="s">
        <v>30</v>
      </c>
      <c r="B6">
        <v>135</v>
      </c>
    </row>
    <row r="7" spans="1:2" ht="12.75">
      <c r="A7" t="s">
        <v>198</v>
      </c>
      <c r="B7">
        <v>51</v>
      </c>
    </row>
    <row r="8" spans="1:2" ht="12.75">
      <c r="A8" t="s">
        <v>208</v>
      </c>
      <c r="B8">
        <v>25</v>
      </c>
    </row>
    <row r="9" spans="1:2" ht="12.75">
      <c r="A9" t="s">
        <v>3</v>
      </c>
      <c r="B9">
        <v>210</v>
      </c>
    </row>
    <row r="10" spans="1:2" ht="12.75">
      <c r="A10" t="s">
        <v>27</v>
      </c>
      <c r="B10">
        <v>76</v>
      </c>
    </row>
    <row r="11" spans="1:2" ht="12.75">
      <c r="A11" t="s">
        <v>40</v>
      </c>
      <c r="B11">
        <v>197</v>
      </c>
    </row>
    <row r="12" spans="1:2" ht="12.75">
      <c r="A12" t="s">
        <v>359</v>
      </c>
      <c r="B12">
        <v>125</v>
      </c>
    </row>
    <row r="13" spans="1:2" ht="12.75">
      <c r="A13" t="s">
        <v>24</v>
      </c>
      <c r="B13">
        <v>107</v>
      </c>
    </row>
    <row r="14" spans="1:2" ht="12.75">
      <c r="A14" t="s">
        <v>33</v>
      </c>
      <c r="B14">
        <v>61</v>
      </c>
    </row>
    <row r="15" spans="1:2" ht="12.75">
      <c r="A15" t="s">
        <v>440</v>
      </c>
      <c r="B15">
        <v>25</v>
      </c>
    </row>
    <row r="16" spans="1:2" ht="12.75">
      <c r="A16" t="s">
        <v>445</v>
      </c>
      <c r="B16">
        <v>53</v>
      </c>
    </row>
    <row r="17" spans="1:2" ht="12.75">
      <c r="A17" t="s">
        <v>455</v>
      </c>
      <c r="B17">
        <v>21</v>
      </c>
    </row>
    <row r="18" spans="1:2" ht="12.75">
      <c r="A18" t="s">
        <v>465</v>
      </c>
      <c r="B18">
        <v>144.5</v>
      </c>
    </row>
    <row r="19" spans="1:2" ht="12.75">
      <c r="A19" t="s">
        <v>77</v>
      </c>
      <c r="B19">
        <v>144</v>
      </c>
    </row>
    <row r="20" spans="1:2" ht="12.75">
      <c r="A20" t="s">
        <v>35</v>
      </c>
      <c r="B20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67">
      <selection activeCell="C1" sqref="C1"/>
    </sheetView>
  </sheetViews>
  <sheetFormatPr defaultColWidth="9.140625" defaultRowHeight="12.75"/>
  <cols>
    <col min="1" max="1" width="5.00390625" style="4" customWidth="1"/>
    <col min="2" max="2" width="26.421875" style="0" customWidth="1"/>
    <col min="3" max="3" width="14.57421875" style="553" customWidth="1"/>
  </cols>
  <sheetData>
    <row r="1" spans="2:4" ht="12.75">
      <c r="B1" s="549" t="s">
        <v>10</v>
      </c>
      <c r="C1" s="552" t="s">
        <v>17</v>
      </c>
      <c r="D1" s="549"/>
    </row>
    <row r="2" ht="12.75">
      <c r="B2" s="549" t="s">
        <v>825</v>
      </c>
    </row>
    <row r="3" ht="12.75">
      <c r="B3" s="549"/>
    </row>
    <row r="4" spans="1:3" ht="12.75">
      <c r="A4" s="4">
        <v>1</v>
      </c>
      <c r="B4" t="s">
        <v>572</v>
      </c>
      <c r="C4" s="553">
        <v>281.92751804222013</v>
      </c>
    </row>
    <row r="5" spans="1:3" ht="12.75">
      <c r="A5" s="4">
        <v>2</v>
      </c>
      <c r="B5" t="s">
        <v>759</v>
      </c>
      <c r="C5" s="553">
        <v>276.47346525275213</v>
      </c>
    </row>
    <row r="6" spans="1:3" ht="12.75">
      <c r="A6" s="4">
        <v>3</v>
      </c>
      <c r="B6" s="554" t="s">
        <v>716</v>
      </c>
      <c r="C6" s="555">
        <v>254.88304845308022</v>
      </c>
    </row>
    <row r="7" spans="1:3" ht="12.75">
      <c r="A7" s="4">
        <v>4</v>
      </c>
      <c r="B7" t="s">
        <v>620</v>
      </c>
      <c r="C7" s="553">
        <v>251.71353299040956</v>
      </c>
    </row>
    <row r="8" spans="1:3" ht="12.75">
      <c r="A8" s="4">
        <v>5</v>
      </c>
      <c r="B8" t="s">
        <v>729</v>
      </c>
      <c r="C8" s="553">
        <v>248.1848476710688</v>
      </c>
    </row>
    <row r="9" spans="1:3" ht="12.75">
      <c r="A9" s="4">
        <v>6</v>
      </c>
      <c r="B9" t="s">
        <v>653</v>
      </c>
      <c r="C9" s="553">
        <v>247.7706663409051</v>
      </c>
    </row>
    <row r="10" spans="1:3" ht="12.75">
      <c r="A10" s="4">
        <v>7</v>
      </c>
      <c r="B10" t="s">
        <v>661</v>
      </c>
      <c r="C10" s="553">
        <v>225.9361725620983</v>
      </c>
    </row>
    <row r="11" spans="1:3" ht="12.75">
      <c r="A11" s="4">
        <v>8</v>
      </c>
      <c r="B11" t="s">
        <v>704</v>
      </c>
      <c r="C11" s="553">
        <v>223.8082627213624</v>
      </c>
    </row>
    <row r="12" spans="1:3" ht="12.75">
      <c r="A12" s="4">
        <v>9</v>
      </c>
      <c r="B12" t="s">
        <v>616</v>
      </c>
      <c r="C12" s="553">
        <v>223.63548735932528</v>
      </c>
    </row>
    <row r="13" spans="1:3" ht="12.75">
      <c r="A13" s="4">
        <v>10</v>
      </c>
      <c r="B13" t="s">
        <v>613</v>
      </c>
      <c r="C13" s="553">
        <v>222.84833086857896</v>
      </c>
    </row>
    <row r="14" spans="1:3" ht="12.75">
      <c r="A14" s="4">
        <v>11</v>
      </c>
      <c r="B14" t="s">
        <v>627</v>
      </c>
      <c r="C14" s="553">
        <v>219.29754217479547</v>
      </c>
    </row>
    <row r="15" spans="1:3" ht="12.75">
      <c r="A15" s="4">
        <v>12</v>
      </c>
      <c r="B15" t="s">
        <v>588</v>
      </c>
      <c r="C15" s="553">
        <v>216.56173522382815</v>
      </c>
    </row>
    <row r="16" spans="1:3" ht="12.75">
      <c r="A16" s="4">
        <v>13</v>
      </c>
      <c r="B16" t="s">
        <v>698</v>
      </c>
      <c r="C16" s="553">
        <v>216.29197912570498</v>
      </c>
    </row>
    <row r="17" spans="1:3" ht="12.75">
      <c r="A17" s="4">
        <v>14</v>
      </c>
      <c r="B17" t="s">
        <v>593</v>
      </c>
      <c r="C17" s="553">
        <v>214.98218384361206</v>
      </c>
    </row>
    <row r="18" spans="1:3" ht="12.75">
      <c r="A18" s="4">
        <v>15</v>
      </c>
      <c r="B18" t="s">
        <v>625</v>
      </c>
      <c r="C18" s="553">
        <v>208.19100040681036</v>
      </c>
    </row>
    <row r="19" spans="1:3" ht="12.75">
      <c r="A19" s="4">
        <v>16</v>
      </c>
      <c r="B19" t="s">
        <v>570</v>
      </c>
      <c r="C19" s="553">
        <v>207.08612701706483</v>
      </c>
    </row>
    <row r="20" spans="1:3" ht="12.75">
      <c r="A20" s="4">
        <v>17</v>
      </c>
      <c r="B20" t="s">
        <v>665</v>
      </c>
      <c r="C20" s="553">
        <v>200.26838938880158</v>
      </c>
    </row>
    <row r="21" spans="1:3" ht="12.75">
      <c r="A21" s="4">
        <v>18</v>
      </c>
      <c r="B21" t="s">
        <v>49</v>
      </c>
      <c r="C21" s="553">
        <v>197.64459300761715</v>
      </c>
    </row>
    <row r="22" spans="1:3" ht="12.75">
      <c r="A22" s="4">
        <v>19</v>
      </c>
      <c r="B22" t="s">
        <v>578</v>
      </c>
      <c r="C22" s="553">
        <v>196.36622297022157</v>
      </c>
    </row>
    <row r="23" spans="1:3" ht="12.75">
      <c r="A23" s="4">
        <v>20</v>
      </c>
      <c r="B23" t="s">
        <v>764</v>
      </c>
      <c r="C23" s="553">
        <v>193.6960478612718</v>
      </c>
    </row>
    <row r="24" spans="1:3" ht="12.75">
      <c r="A24" s="4">
        <v>21</v>
      </c>
      <c r="B24" s="554" t="s">
        <v>714</v>
      </c>
      <c r="C24" s="555">
        <v>192.77310480072762</v>
      </c>
    </row>
    <row r="25" spans="1:3" ht="12.75">
      <c r="A25" s="4">
        <v>22</v>
      </c>
      <c r="B25" t="s">
        <v>728</v>
      </c>
      <c r="C25" s="553">
        <v>183.29678556138455</v>
      </c>
    </row>
    <row r="26" spans="1:3" ht="12.75">
      <c r="A26" s="4">
        <v>23</v>
      </c>
      <c r="B26" t="s">
        <v>576</v>
      </c>
      <c r="C26" s="553">
        <v>180.78530157622083</v>
      </c>
    </row>
    <row r="27" spans="1:3" ht="12.75">
      <c r="A27" s="4">
        <v>24</v>
      </c>
      <c r="B27" t="s">
        <v>597</v>
      </c>
      <c r="C27" s="553">
        <v>174.14587727583665</v>
      </c>
    </row>
    <row r="28" spans="1:3" ht="12.75">
      <c r="A28" s="4">
        <v>25</v>
      </c>
      <c r="B28" t="s">
        <v>596</v>
      </c>
      <c r="C28" s="553">
        <v>173.8928000555335</v>
      </c>
    </row>
    <row r="29" spans="1:3" ht="12.75">
      <c r="A29" s="4">
        <v>26</v>
      </c>
      <c r="B29" t="s">
        <v>755</v>
      </c>
      <c r="C29" s="553">
        <v>172.74085465991726</v>
      </c>
    </row>
    <row r="30" spans="1:3" ht="12.75">
      <c r="A30" s="4">
        <v>27</v>
      </c>
      <c r="B30" t="s">
        <v>663</v>
      </c>
      <c r="C30" s="553">
        <v>168.6817760625039</v>
      </c>
    </row>
    <row r="31" spans="1:3" ht="12.75">
      <c r="A31" s="4">
        <v>28</v>
      </c>
      <c r="B31" t="s">
        <v>659</v>
      </c>
      <c r="C31" s="553">
        <v>168.6603892931203</v>
      </c>
    </row>
    <row r="32" spans="1:3" ht="12.75">
      <c r="A32" s="4">
        <v>29</v>
      </c>
      <c r="B32" t="s">
        <v>47</v>
      </c>
      <c r="C32" s="553">
        <v>166.27803954918625</v>
      </c>
    </row>
    <row r="33" spans="1:3" ht="12.75">
      <c r="A33" s="4">
        <v>30</v>
      </c>
      <c r="B33" t="s">
        <v>568</v>
      </c>
      <c r="C33" s="553">
        <v>164.64572625616685</v>
      </c>
    </row>
    <row r="34" spans="1:3" ht="12.75">
      <c r="A34" s="4">
        <v>31</v>
      </c>
      <c r="B34" t="s">
        <v>603</v>
      </c>
      <c r="C34" s="553">
        <v>163.588568839215</v>
      </c>
    </row>
    <row r="35" spans="1:3" ht="12.75">
      <c r="A35" s="4">
        <v>32</v>
      </c>
      <c r="B35" t="s">
        <v>592</v>
      </c>
      <c r="C35" s="553">
        <v>162.67923095787413</v>
      </c>
    </row>
    <row r="36" spans="1:3" ht="12.75">
      <c r="A36" s="4">
        <v>33</v>
      </c>
      <c r="B36" t="s">
        <v>726</v>
      </c>
      <c r="C36" s="553">
        <v>161.18056917045982</v>
      </c>
    </row>
    <row r="37" spans="1:3" ht="12.75">
      <c r="A37" s="4">
        <v>34</v>
      </c>
      <c r="B37" t="s">
        <v>797</v>
      </c>
      <c r="C37" s="553">
        <v>159.06915494186495</v>
      </c>
    </row>
    <row r="38" spans="1:3" ht="12.75">
      <c r="A38" s="4">
        <v>35</v>
      </c>
      <c r="B38" t="s">
        <v>738</v>
      </c>
      <c r="C38" s="553">
        <v>155.77069193619207</v>
      </c>
    </row>
    <row r="39" spans="1:3" ht="12.75">
      <c r="A39" s="4">
        <v>36</v>
      </c>
      <c r="B39" t="s">
        <v>583</v>
      </c>
      <c r="C39" s="553">
        <v>151.9726030048772</v>
      </c>
    </row>
    <row r="40" spans="1:3" ht="12.75">
      <c r="A40" s="4">
        <v>37</v>
      </c>
      <c r="B40" t="s">
        <v>767</v>
      </c>
      <c r="C40" s="553">
        <v>150.89998079234172</v>
      </c>
    </row>
    <row r="41" spans="1:3" ht="12.75">
      <c r="A41" s="4">
        <v>38</v>
      </c>
      <c r="B41" t="s">
        <v>619</v>
      </c>
      <c r="C41" s="553">
        <v>150.70010149402697</v>
      </c>
    </row>
    <row r="42" spans="1:3" ht="12.75">
      <c r="A42" s="4">
        <v>39</v>
      </c>
      <c r="B42" t="s">
        <v>638</v>
      </c>
      <c r="C42" s="553">
        <v>149.45010409291564</v>
      </c>
    </row>
    <row r="43" spans="1:3" ht="12.75">
      <c r="A43" s="4">
        <v>40</v>
      </c>
      <c r="B43" t="s">
        <v>584</v>
      </c>
      <c r="C43" s="553">
        <v>148.63167914234256</v>
      </c>
    </row>
    <row r="44" spans="1:3" ht="12.75">
      <c r="A44" s="4">
        <v>41</v>
      </c>
      <c r="B44" t="s">
        <v>725</v>
      </c>
      <c r="C44" s="553">
        <v>148.09514878128954</v>
      </c>
    </row>
    <row r="45" spans="1:3" ht="12.75">
      <c r="A45" s="4">
        <v>42</v>
      </c>
      <c r="B45" t="s">
        <v>636</v>
      </c>
      <c r="C45" s="553">
        <v>147.13416129769513</v>
      </c>
    </row>
    <row r="46" spans="1:3" ht="12.75">
      <c r="A46" s="4">
        <v>43</v>
      </c>
      <c r="B46" t="s">
        <v>582</v>
      </c>
      <c r="C46" s="553">
        <v>146.2011978652244</v>
      </c>
    </row>
    <row r="47" spans="1:3" ht="12.75">
      <c r="A47" s="4">
        <v>44</v>
      </c>
      <c r="B47" t="s">
        <v>687</v>
      </c>
      <c r="C47" s="553">
        <v>141.74096255367118</v>
      </c>
    </row>
    <row r="48" spans="1:3" ht="12.75">
      <c r="A48" s="4">
        <v>45</v>
      </c>
      <c r="B48" t="s">
        <v>685</v>
      </c>
      <c r="C48" s="553">
        <v>140.75680808915266</v>
      </c>
    </row>
    <row r="49" spans="1:3" ht="12.75">
      <c r="A49" s="4">
        <v>46</v>
      </c>
      <c r="B49" t="s">
        <v>706</v>
      </c>
      <c r="C49" s="553">
        <v>140.02728629132054</v>
      </c>
    </row>
    <row r="50" spans="1:3" ht="12.75">
      <c r="A50" s="4">
        <v>47</v>
      </c>
      <c r="B50" t="s">
        <v>624</v>
      </c>
      <c r="C50" s="553">
        <v>138.58509250427045</v>
      </c>
    </row>
    <row r="51" spans="1:3" ht="12.75">
      <c r="A51" s="4">
        <v>48</v>
      </c>
      <c r="B51" t="s">
        <v>622</v>
      </c>
      <c r="C51" s="553">
        <v>138.11686572810692</v>
      </c>
    </row>
    <row r="52" spans="1:3" ht="12.75">
      <c r="A52" s="4">
        <v>49</v>
      </c>
      <c r="B52" t="s">
        <v>581</v>
      </c>
      <c r="C52" s="553">
        <v>136.8258288604178</v>
      </c>
    </row>
    <row r="53" spans="1:3" ht="12.75">
      <c r="A53" s="4">
        <v>50</v>
      </c>
      <c r="B53" t="s">
        <v>677</v>
      </c>
      <c r="C53" s="553">
        <v>136.00475477680828</v>
      </c>
    </row>
    <row r="54" spans="1:3" ht="12.75">
      <c r="A54" s="4">
        <v>51</v>
      </c>
      <c r="B54" t="s">
        <v>786</v>
      </c>
      <c r="C54" s="553">
        <v>134.86973077227003</v>
      </c>
    </row>
    <row r="55" spans="1:3" ht="12.75">
      <c r="A55" s="4">
        <v>52</v>
      </c>
      <c r="B55" t="s">
        <v>702</v>
      </c>
      <c r="C55" s="553">
        <v>133.43645141914757</v>
      </c>
    </row>
    <row r="56" spans="1:3" ht="12.75">
      <c r="A56" s="4">
        <v>53</v>
      </c>
      <c r="B56" t="s">
        <v>679</v>
      </c>
      <c r="C56" s="553">
        <v>131.02354873427933</v>
      </c>
    </row>
    <row r="57" spans="1:3" ht="12.75">
      <c r="A57" s="4">
        <v>54</v>
      </c>
      <c r="B57" t="s">
        <v>651</v>
      </c>
      <c r="C57" s="553">
        <v>129.17814663943034</v>
      </c>
    </row>
    <row r="58" spans="1:3" ht="12.75">
      <c r="A58" s="4">
        <v>55</v>
      </c>
      <c r="B58" s="554" t="s">
        <v>793</v>
      </c>
      <c r="C58" s="555">
        <v>128.88575198524822</v>
      </c>
    </row>
    <row r="59" spans="1:3" ht="12.75">
      <c r="A59" s="4">
        <v>56</v>
      </c>
      <c r="B59" t="s">
        <v>783</v>
      </c>
      <c r="C59" s="553">
        <v>126.78392347220158</v>
      </c>
    </row>
    <row r="60" spans="1:3" ht="12.75">
      <c r="A60" s="4">
        <v>57</v>
      </c>
      <c r="B60" t="s">
        <v>574</v>
      </c>
      <c r="C60" s="553">
        <v>124.89738104222596</v>
      </c>
    </row>
    <row r="61" spans="1:3" ht="12.75">
      <c r="A61" s="4">
        <v>58</v>
      </c>
      <c r="B61" t="s">
        <v>649</v>
      </c>
      <c r="C61" s="553">
        <v>124.752961608028</v>
      </c>
    </row>
    <row r="62" spans="1:3" ht="12.75">
      <c r="A62" s="4">
        <v>59</v>
      </c>
      <c r="B62" t="s">
        <v>671</v>
      </c>
      <c r="C62" s="553">
        <v>117.71197426014393</v>
      </c>
    </row>
    <row r="63" spans="1:3" ht="12.75">
      <c r="A63" s="4">
        <v>60</v>
      </c>
      <c r="B63" s="554" t="s">
        <v>713</v>
      </c>
      <c r="C63" s="555">
        <v>113.61226051828149</v>
      </c>
    </row>
    <row r="64" spans="1:3" ht="12.75">
      <c r="A64" s="4">
        <v>61</v>
      </c>
      <c r="B64" t="s">
        <v>732</v>
      </c>
      <c r="C64" s="553">
        <v>110.80069426505239</v>
      </c>
    </row>
    <row r="65" spans="1:3" ht="12.75">
      <c r="A65" s="4">
        <v>62</v>
      </c>
      <c r="B65" t="s">
        <v>737</v>
      </c>
      <c r="C65" s="553">
        <v>110.03190386086877</v>
      </c>
    </row>
    <row r="66" spans="1:3" ht="12.75">
      <c r="A66" s="4">
        <v>63</v>
      </c>
      <c r="B66" t="s">
        <v>647</v>
      </c>
      <c r="C66" s="553">
        <v>108.8551888204489</v>
      </c>
    </row>
    <row r="67" spans="1:3" ht="12.75">
      <c r="A67" s="4">
        <v>64</v>
      </c>
      <c r="B67" t="s">
        <v>752</v>
      </c>
      <c r="C67" s="553">
        <v>107.84598420763115</v>
      </c>
    </row>
    <row r="68" spans="1:3" ht="12.75">
      <c r="A68" s="4">
        <v>65</v>
      </c>
      <c r="B68" t="s">
        <v>580</v>
      </c>
      <c r="C68" s="553">
        <v>106.2251745505818</v>
      </c>
    </row>
    <row r="69" spans="1:3" ht="12.75">
      <c r="A69" s="4">
        <v>66</v>
      </c>
      <c r="B69" t="s">
        <v>683</v>
      </c>
      <c r="C69" s="553">
        <v>104.4414251810929</v>
      </c>
    </row>
    <row r="70" spans="1:3" ht="12.75">
      <c r="A70" s="4">
        <v>67</v>
      </c>
      <c r="B70" t="s">
        <v>586</v>
      </c>
      <c r="C70" s="553">
        <v>101.027080292594</v>
      </c>
    </row>
    <row r="71" spans="1:3" ht="12.75">
      <c r="A71" s="4">
        <v>68</v>
      </c>
      <c r="B71" t="s">
        <v>778</v>
      </c>
      <c r="C71" s="553">
        <v>100.96459277327124</v>
      </c>
    </row>
    <row r="72" spans="1:3" ht="12.75">
      <c r="A72" s="4">
        <v>69</v>
      </c>
      <c r="B72" t="s">
        <v>667</v>
      </c>
      <c r="C72" s="553">
        <v>100.83018813501292</v>
      </c>
    </row>
    <row r="73" spans="1:3" ht="12.75">
      <c r="A73" s="4">
        <v>70</v>
      </c>
      <c r="B73" t="s">
        <v>615</v>
      </c>
      <c r="C73" s="553">
        <v>99.43627738522554</v>
      </c>
    </row>
    <row r="74" spans="1:3" ht="12.75">
      <c r="A74" s="4">
        <v>71</v>
      </c>
      <c r="B74" t="s">
        <v>587</v>
      </c>
      <c r="C74" s="553">
        <v>98.73888806501157</v>
      </c>
    </row>
    <row r="75" spans="1:3" ht="12.75">
      <c r="A75" s="4">
        <v>72</v>
      </c>
      <c r="B75" t="s">
        <v>734</v>
      </c>
      <c r="C75" s="553">
        <v>96.83719323958827</v>
      </c>
    </row>
    <row r="76" spans="1:3" ht="12.75">
      <c r="A76" s="4">
        <v>73</v>
      </c>
      <c r="B76" t="s">
        <v>784</v>
      </c>
      <c r="C76" s="553">
        <v>96.2469977652396</v>
      </c>
    </row>
    <row r="77" spans="1:3" ht="12.75">
      <c r="A77" s="4">
        <v>74</v>
      </c>
      <c r="B77" t="s">
        <v>632</v>
      </c>
      <c r="C77" s="553">
        <v>95.38648291820672</v>
      </c>
    </row>
    <row r="78" spans="1:3" ht="12.75">
      <c r="A78" s="4">
        <v>75</v>
      </c>
      <c r="B78" t="s">
        <v>669</v>
      </c>
      <c r="C78" s="553">
        <v>94.3525368928011</v>
      </c>
    </row>
    <row r="79" spans="1:3" ht="12.75">
      <c r="A79" s="4">
        <v>76</v>
      </c>
      <c r="B79" t="s">
        <v>757</v>
      </c>
      <c r="C79" s="553">
        <v>94.32288972526949</v>
      </c>
    </row>
    <row r="80" spans="1:3" ht="12.75">
      <c r="A80" s="4">
        <v>77</v>
      </c>
      <c r="B80" t="s">
        <v>673</v>
      </c>
      <c r="C80" s="553">
        <v>92.42766848670388</v>
      </c>
    </row>
    <row r="81" spans="1:3" ht="12.75">
      <c r="A81" s="4">
        <v>78</v>
      </c>
      <c r="B81" t="s">
        <v>681</v>
      </c>
      <c r="C81" s="553">
        <v>89.17004046251304</v>
      </c>
    </row>
    <row r="82" spans="1:3" ht="12.75">
      <c r="A82" s="4">
        <v>79</v>
      </c>
      <c r="B82" t="s">
        <v>591</v>
      </c>
      <c r="C82" s="553">
        <v>82.60245404425723</v>
      </c>
    </row>
    <row r="83" spans="1:3" ht="12.75">
      <c r="A83" s="4">
        <v>80</v>
      </c>
      <c r="B83" s="554" t="s">
        <v>715</v>
      </c>
      <c r="C83" s="555">
        <v>81.50724882191062</v>
      </c>
    </row>
    <row r="84" spans="1:3" ht="12.75">
      <c r="A84" s="4">
        <v>81</v>
      </c>
      <c r="B84" t="s">
        <v>733</v>
      </c>
      <c r="C84" s="553">
        <v>77.95683211637379</v>
      </c>
    </row>
    <row r="85" spans="1:3" ht="12.75">
      <c r="A85" s="4">
        <v>82</v>
      </c>
      <c r="B85" t="s">
        <v>634</v>
      </c>
      <c r="C85" s="553">
        <v>71.16706390933916</v>
      </c>
    </row>
    <row r="86" spans="1:3" ht="12.75">
      <c r="A86" s="4">
        <v>83</v>
      </c>
      <c r="B86" t="s">
        <v>695</v>
      </c>
      <c r="C86" s="553">
        <v>68.53009496165801</v>
      </c>
    </row>
    <row r="87" spans="1:3" ht="12.75">
      <c r="A87" s="4">
        <v>84</v>
      </c>
      <c r="B87" t="s">
        <v>690</v>
      </c>
      <c r="C87" s="553">
        <v>68.12736701012558</v>
      </c>
    </row>
    <row r="88" spans="1:3" ht="12.75">
      <c r="A88" s="4">
        <v>85</v>
      </c>
      <c r="B88" t="s">
        <v>731</v>
      </c>
      <c r="C88" s="553">
        <v>65.49243855487326</v>
      </c>
    </row>
    <row r="89" spans="1:3" ht="12.75">
      <c r="A89" s="4">
        <v>86</v>
      </c>
      <c r="B89" t="s">
        <v>694</v>
      </c>
      <c r="C89" s="553">
        <v>64.58060716141034</v>
      </c>
    </row>
    <row r="90" spans="1:3" ht="12.75">
      <c r="A90" s="4">
        <v>87</v>
      </c>
      <c r="B90" t="s">
        <v>700</v>
      </c>
      <c r="C90" s="553">
        <v>62.97356128612063</v>
      </c>
    </row>
    <row r="91" spans="1:3" ht="12.75">
      <c r="A91" s="4">
        <v>88</v>
      </c>
      <c r="B91" t="s">
        <v>735</v>
      </c>
      <c r="C91" s="553">
        <v>57.95413559455545</v>
      </c>
    </row>
    <row r="92" spans="1:3" ht="12.75">
      <c r="A92" s="4">
        <v>89</v>
      </c>
      <c r="B92" t="s">
        <v>796</v>
      </c>
      <c r="C92" s="553">
        <v>53.77154336614909</v>
      </c>
    </row>
    <row r="93" spans="1:3" ht="12.75">
      <c r="A93" s="4">
        <v>90</v>
      </c>
      <c r="B93" t="s">
        <v>693</v>
      </c>
      <c r="C93" s="553">
        <v>47.75423787455011</v>
      </c>
    </row>
    <row r="94" spans="1:3" ht="12.75">
      <c r="A94" s="4">
        <v>91</v>
      </c>
      <c r="B94" t="s">
        <v>675</v>
      </c>
      <c r="C94" s="553">
        <v>45.95167657268883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H17" sqref="H17:K19"/>
    </sheetView>
  </sheetViews>
  <sheetFormatPr defaultColWidth="9.140625" defaultRowHeight="12.75"/>
  <cols>
    <col min="1" max="1" width="5.00390625" style="4" customWidth="1"/>
    <col min="2" max="2" width="19.7109375" style="0" customWidth="1"/>
    <col min="3" max="3" width="11.57421875" style="0" customWidth="1"/>
    <col min="4" max="4" width="16.7109375" style="0" customWidth="1"/>
    <col min="5" max="5" width="11.7109375" style="553" customWidth="1"/>
    <col min="8" max="8" width="23.7109375" style="0" customWidth="1"/>
    <col min="9" max="9" width="11.7109375" style="0" customWidth="1"/>
    <col min="10" max="10" width="16.8515625" style="0" customWidth="1"/>
    <col min="11" max="11" width="10.140625" style="551" customWidth="1"/>
  </cols>
  <sheetData>
    <row r="1" spans="2:6" ht="12.75">
      <c r="B1" s="549" t="s">
        <v>10</v>
      </c>
      <c r="C1" s="549" t="s">
        <v>11</v>
      </c>
      <c r="D1" s="549" t="s">
        <v>6</v>
      </c>
      <c r="E1" s="552" t="s">
        <v>17</v>
      </c>
      <c r="F1" s="549"/>
    </row>
    <row r="2" spans="2:6" ht="12.75">
      <c r="B2" s="549" t="s">
        <v>824</v>
      </c>
      <c r="C2" s="549"/>
      <c r="D2" s="549"/>
      <c r="E2" s="552"/>
      <c r="F2" s="549"/>
    </row>
    <row r="3" spans="2:6" ht="12.75">
      <c r="B3" s="549"/>
      <c r="C3" s="549"/>
      <c r="D3" s="549"/>
      <c r="E3" s="552"/>
      <c r="F3" s="549"/>
    </row>
    <row r="4" spans="1:5" ht="12.75">
      <c r="A4" s="4">
        <v>1</v>
      </c>
      <c r="B4" s="554" t="s">
        <v>712</v>
      </c>
      <c r="C4" s="554" t="s">
        <v>845</v>
      </c>
      <c r="D4" s="554" t="s">
        <v>750</v>
      </c>
      <c r="E4" s="555">
        <v>151.71732814098772</v>
      </c>
    </row>
    <row r="5" spans="1:5" ht="12.75">
      <c r="A5" s="4">
        <v>2</v>
      </c>
      <c r="B5" t="s">
        <v>654</v>
      </c>
      <c r="C5" t="s">
        <v>658</v>
      </c>
      <c r="D5" t="s">
        <v>27</v>
      </c>
      <c r="E5" s="553">
        <v>147.72157301549652</v>
      </c>
    </row>
    <row r="6" spans="1:5" ht="12.75">
      <c r="A6" s="4">
        <v>3</v>
      </c>
      <c r="B6" t="s">
        <v>812</v>
      </c>
      <c r="C6" t="s">
        <v>641</v>
      </c>
      <c r="D6" t="s">
        <v>35</v>
      </c>
      <c r="E6" s="553">
        <v>147.40046764906225</v>
      </c>
    </row>
    <row r="7" spans="1:5" ht="12.75">
      <c r="A7" s="4">
        <v>4</v>
      </c>
      <c r="B7" t="s">
        <v>563</v>
      </c>
      <c r="C7" t="s">
        <v>564</v>
      </c>
      <c r="D7" t="s">
        <v>22</v>
      </c>
      <c r="E7" s="553">
        <v>146.0098971995428</v>
      </c>
    </row>
    <row r="8" spans="1:11" ht="12.75">
      <c r="A8" s="4">
        <v>5</v>
      </c>
      <c r="B8" t="s">
        <v>709</v>
      </c>
      <c r="C8" t="s">
        <v>599</v>
      </c>
      <c r="D8" t="s">
        <v>22</v>
      </c>
      <c r="E8" s="553">
        <v>143.5927265503616</v>
      </c>
      <c r="K8" s="550"/>
    </row>
    <row r="9" spans="1:5" ht="12.75">
      <c r="A9" s="4">
        <v>6</v>
      </c>
      <c r="B9" s="554" t="s">
        <v>822</v>
      </c>
      <c r="C9" s="554" t="s">
        <v>847</v>
      </c>
      <c r="D9" s="554" t="s">
        <v>750</v>
      </c>
      <c r="E9" s="555">
        <v>141.358522415845</v>
      </c>
    </row>
    <row r="10" spans="1:5" ht="12.75">
      <c r="A10" s="4">
        <v>7</v>
      </c>
      <c r="B10" t="s">
        <v>630</v>
      </c>
      <c r="C10" t="s">
        <v>564</v>
      </c>
      <c r="D10" t="s">
        <v>751</v>
      </c>
      <c r="E10" s="553">
        <v>140.72747061442374</v>
      </c>
    </row>
    <row r="11" spans="1:5" ht="12.75">
      <c r="A11" s="4">
        <v>8</v>
      </c>
      <c r="B11" t="s">
        <v>598</v>
      </c>
      <c r="C11" t="s">
        <v>599</v>
      </c>
      <c r="D11" t="s">
        <v>22</v>
      </c>
      <c r="E11" s="553">
        <v>137.83833437102794</v>
      </c>
    </row>
    <row r="12" spans="1:5" ht="12.75">
      <c r="A12" s="4">
        <v>9</v>
      </c>
      <c r="B12" t="s">
        <v>761</v>
      </c>
      <c r="C12" t="s">
        <v>762</v>
      </c>
      <c r="D12" t="s">
        <v>35</v>
      </c>
      <c r="E12" s="553">
        <v>127.23192768731036</v>
      </c>
    </row>
    <row r="13" spans="1:5" ht="12.75">
      <c r="A13" s="4">
        <v>10</v>
      </c>
      <c r="B13" t="s">
        <v>763</v>
      </c>
      <c r="C13" t="s">
        <v>599</v>
      </c>
      <c r="D13" t="s">
        <v>22</v>
      </c>
      <c r="E13" s="553">
        <v>121.49063948938033</v>
      </c>
    </row>
    <row r="14" spans="1:11" ht="12.75">
      <c r="A14" s="4">
        <v>11</v>
      </c>
      <c r="B14" t="s">
        <v>656</v>
      </c>
      <c r="C14" t="s">
        <v>657</v>
      </c>
      <c r="D14" t="s">
        <v>27</v>
      </c>
      <c r="E14" s="553">
        <v>115.34539190122045</v>
      </c>
      <c r="K14" s="550"/>
    </row>
    <row r="15" spans="1:11" ht="12.75">
      <c r="A15" s="4">
        <v>12</v>
      </c>
      <c r="B15" t="s">
        <v>640</v>
      </c>
      <c r="C15" t="s">
        <v>565</v>
      </c>
      <c r="D15" t="s">
        <v>22</v>
      </c>
      <c r="E15" s="553">
        <v>114.58405813963739</v>
      </c>
      <c r="K15" s="563"/>
    </row>
    <row r="16" spans="1:5" ht="12.75">
      <c r="A16" s="4">
        <v>13</v>
      </c>
      <c r="B16" t="s">
        <v>566</v>
      </c>
      <c r="C16" t="s">
        <v>567</v>
      </c>
      <c r="D16" t="s">
        <v>22</v>
      </c>
      <c r="E16" s="553">
        <v>114.33534194225251</v>
      </c>
    </row>
    <row r="17" spans="1:5" ht="12.75">
      <c r="A17" s="4">
        <v>14</v>
      </c>
      <c r="B17" s="554" t="s">
        <v>823</v>
      </c>
      <c r="C17" s="554" t="s">
        <v>710</v>
      </c>
      <c r="D17" s="554" t="s">
        <v>750</v>
      </c>
      <c r="E17" s="555">
        <v>110.63997061179353</v>
      </c>
    </row>
    <row r="18" spans="1:11" ht="12.75">
      <c r="A18" s="4">
        <v>15</v>
      </c>
      <c r="B18" t="s">
        <v>777</v>
      </c>
      <c r="C18" t="s">
        <v>846</v>
      </c>
      <c r="D18" t="s">
        <v>359</v>
      </c>
      <c r="E18" s="553">
        <v>109.84999424280669</v>
      </c>
      <c r="K18" s="550"/>
    </row>
    <row r="19" spans="1:5" ht="12.75">
      <c r="A19" s="4">
        <v>16</v>
      </c>
      <c r="B19" t="s">
        <v>600</v>
      </c>
      <c r="C19" t="s">
        <v>599</v>
      </c>
      <c r="D19" t="s">
        <v>22</v>
      </c>
      <c r="E19" s="553">
        <v>102.06643229701295</v>
      </c>
    </row>
    <row r="20" spans="1:5" ht="12.75">
      <c r="A20" s="4">
        <v>17</v>
      </c>
      <c r="B20" t="s">
        <v>718</v>
      </c>
      <c r="C20" t="s">
        <v>604</v>
      </c>
      <c r="D20" t="s">
        <v>22</v>
      </c>
      <c r="E20" s="553">
        <v>94.66331889051965</v>
      </c>
    </row>
    <row r="21" spans="1:5" ht="12.75">
      <c r="A21" s="4">
        <v>18</v>
      </c>
      <c r="B21" t="s">
        <v>645</v>
      </c>
      <c r="C21" t="s">
        <v>646</v>
      </c>
      <c r="D21" t="s">
        <v>117</v>
      </c>
      <c r="E21" s="553">
        <v>94.15713792240574</v>
      </c>
    </row>
    <row r="22" spans="1:5" ht="12.75">
      <c r="A22" s="4">
        <v>19</v>
      </c>
      <c r="B22" t="s">
        <v>642</v>
      </c>
      <c r="C22" t="s">
        <v>644</v>
      </c>
      <c r="D22" t="s">
        <v>22</v>
      </c>
      <c r="E22" s="553">
        <v>92.69248776897743</v>
      </c>
    </row>
    <row r="23" spans="1:5" ht="12.75">
      <c r="A23" s="4">
        <v>20</v>
      </c>
      <c r="B23" t="s">
        <v>789</v>
      </c>
      <c r="C23" t="s">
        <v>790</v>
      </c>
      <c r="D23" t="s">
        <v>724</v>
      </c>
      <c r="E23" s="553">
        <v>90.34970100869103</v>
      </c>
    </row>
    <row r="24" spans="1:5" ht="12.75">
      <c r="A24" s="4">
        <v>21</v>
      </c>
      <c r="B24" t="s">
        <v>643</v>
      </c>
      <c r="C24" t="s">
        <v>599</v>
      </c>
      <c r="D24" t="s">
        <v>22</v>
      </c>
      <c r="E24" s="553">
        <v>87.39405276409524</v>
      </c>
    </row>
    <row r="25" spans="1:5" ht="12.75">
      <c r="A25" s="4">
        <v>22</v>
      </c>
      <c r="B25" t="s">
        <v>722</v>
      </c>
      <c r="C25" t="s">
        <v>723</v>
      </c>
      <c r="D25" t="s">
        <v>724</v>
      </c>
      <c r="E25" s="553">
        <v>85.46727056004448</v>
      </c>
    </row>
    <row r="26" spans="1:5" ht="12.75">
      <c r="A26" s="4">
        <v>23</v>
      </c>
      <c r="B26" t="s">
        <v>744</v>
      </c>
      <c r="C26" t="s">
        <v>745</v>
      </c>
      <c r="D26" t="s">
        <v>22</v>
      </c>
      <c r="E26" s="553">
        <v>81.94420484462594</v>
      </c>
    </row>
    <row r="27" spans="1:5" ht="12.75">
      <c r="A27" s="4">
        <v>24</v>
      </c>
      <c r="B27" t="s">
        <v>628</v>
      </c>
      <c r="C27" t="s">
        <v>564</v>
      </c>
      <c r="D27" t="s">
        <v>623</v>
      </c>
      <c r="E27" s="553">
        <v>80.73179362268434</v>
      </c>
    </row>
    <row r="28" spans="1:5" ht="12.75">
      <c r="A28" s="4">
        <v>25</v>
      </c>
      <c r="B28" t="s">
        <v>815</v>
      </c>
      <c r="C28" t="s">
        <v>723</v>
      </c>
      <c r="D28" t="s">
        <v>724</v>
      </c>
      <c r="E28" s="553">
        <v>79.66859023411023</v>
      </c>
    </row>
    <row r="29" spans="1:5" ht="12.75">
      <c r="A29" s="4">
        <v>26</v>
      </c>
      <c r="B29" t="s">
        <v>719</v>
      </c>
      <c r="C29" t="s">
        <v>599</v>
      </c>
      <c r="D29" t="s">
        <v>720</v>
      </c>
      <c r="E29" s="553">
        <v>79.44204194044543</v>
      </c>
    </row>
    <row r="30" spans="1:5" ht="12.75">
      <c r="A30" s="4">
        <v>27</v>
      </c>
      <c r="B30" t="s">
        <v>721</v>
      </c>
      <c r="C30" t="s">
        <v>599</v>
      </c>
      <c r="D30" t="s">
        <v>720</v>
      </c>
      <c r="E30" s="553">
        <v>73.46338656024564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9" sqref="B19:E19"/>
    </sheetView>
  </sheetViews>
  <sheetFormatPr defaultColWidth="9.140625" defaultRowHeight="12.75"/>
  <cols>
    <col min="1" max="1" width="5.28125" style="4" customWidth="1"/>
    <col min="2" max="2" width="24.7109375" style="0" customWidth="1"/>
    <col min="3" max="3" width="11.7109375" style="4" customWidth="1"/>
    <col min="4" max="4" width="16.7109375" style="0" customWidth="1"/>
    <col min="5" max="5" width="11.7109375" style="553" customWidth="1"/>
  </cols>
  <sheetData>
    <row r="1" spans="1:5" s="549" customFormat="1" ht="12.75">
      <c r="A1" s="558"/>
      <c r="B1" s="549" t="s">
        <v>10</v>
      </c>
      <c r="C1" s="558" t="s">
        <v>11</v>
      </c>
      <c r="D1" s="549" t="s">
        <v>6</v>
      </c>
      <c r="E1" s="552" t="s">
        <v>17</v>
      </c>
    </row>
    <row r="3" spans="1:5" ht="12.75">
      <c r="A3" s="4">
        <v>1</v>
      </c>
      <c r="B3" t="s">
        <v>613</v>
      </c>
      <c r="C3" s="4" t="s">
        <v>614</v>
      </c>
      <c r="D3" t="s">
        <v>40</v>
      </c>
      <c r="E3" s="553">
        <v>222.84833086857896</v>
      </c>
    </row>
    <row r="4" spans="1:5" ht="12.75">
      <c r="A4" s="4">
        <v>2</v>
      </c>
      <c r="B4" t="s">
        <v>578</v>
      </c>
      <c r="C4" s="4" t="s">
        <v>836</v>
      </c>
      <c r="D4" t="s">
        <v>40</v>
      </c>
      <c r="E4" s="553">
        <v>196.36622297022157</v>
      </c>
    </row>
    <row r="5" spans="1:5" ht="12.75">
      <c r="A5" s="4">
        <v>3</v>
      </c>
      <c r="B5" t="s">
        <v>738</v>
      </c>
      <c r="C5" s="4" t="s">
        <v>739</v>
      </c>
      <c r="D5" t="s">
        <v>33</v>
      </c>
      <c r="E5" s="553">
        <v>155.77069193619207</v>
      </c>
    </row>
    <row r="6" spans="1:5" ht="12.75">
      <c r="A6" s="4">
        <v>4</v>
      </c>
      <c r="B6" t="s">
        <v>685</v>
      </c>
      <c r="C6" s="4" t="s">
        <v>686</v>
      </c>
      <c r="D6" t="s">
        <v>3</v>
      </c>
      <c r="E6" s="553">
        <v>140.75680808915266</v>
      </c>
    </row>
    <row r="7" spans="1:5" ht="12.75">
      <c r="A7" s="4">
        <v>5</v>
      </c>
      <c r="B7" t="s">
        <v>622</v>
      </c>
      <c r="C7" s="4" t="s">
        <v>577</v>
      </c>
      <c r="D7" t="s">
        <v>751</v>
      </c>
      <c r="E7" s="553">
        <v>138.11686572810692</v>
      </c>
    </row>
    <row r="8" spans="1:5" ht="12.75">
      <c r="A8" s="4">
        <v>6</v>
      </c>
      <c r="B8" t="s">
        <v>679</v>
      </c>
      <c r="C8" s="4" t="s">
        <v>680</v>
      </c>
      <c r="D8" t="s">
        <v>3</v>
      </c>
      <c r="E8" s="553">
        <v>131.02354873427933</v>
      </c>
    </row>
    <row r="9" spans="1:5" ht="12.75">
      <c r="A9" s="4">
        <v>7</v>
      </c>
      <c r="B9" t="s">
        <v>651</v>
      </c>
      <c r="C9" s="4" t="s">
        <v>652</v>
      </c>
      <c r="D9" t="s">
        <v>117</v>
      </c>
      <c r="E9" s="553">
        <v>129.17814663943034</v>
      </c>
    </row>
    <row r="10" spans="1:5" ht="12.75">
      <c r="A10" s="4">
        <v>8</v>
      </c>
      <c r="B10" t="s">
        <v>574</v>
      </c>
      <c r="C10" s="4" t="s">
        <v>575</v>
      </c>
      <c r="D10" t="s">
        <v>724</v>
      </c>
      <c r="E10" s="553">
        <v>124.89738104222596</v>
      </c>
    </row>
    <row r="11" spans="1:5" s="549" customFormat="1" ht="12.75">
      <c r="A11" s="558">
        <v>9</v>
      </c>
      <c r="B11" s="559" t="s">
        <v>713</v>
      </c>
      <c r="C11" s="560" t="s">
        <v>837</v>
      </c>
      <c r="D11" s="559" t="s">
        <v>750</v>
      </c>
      <c r="E11" s="561">
        <v>113.61226051828149</v>
      </c>
    </row>
    <row r="12" spans="1:5" ht="12.75">
      <c r="A12" s="4">
        <v>10</v>
      </c>
      <c r="B12" t="s">
        <v>647</v>
      </c>
      <c r="C12" s="4" t="s">
        <v>648</v>
      </c>
      <c r="D12" t="s">
        <v>117</v>
      </c>
      <c r="E12" s="553">
        <v>108.8551888204489</v>
      </c>
    </row>
    <row r="13" spans="1:5" ht="12.75">
      <c r="A13" s="4">
        <v>11</v>
      </c>
      <c r="B13" t="s">
        <v>752</v>
      </c>
      <c r="C13" s="4" t="s">
        <v>753</v>
      </c>
      <c r="D13" t="s">
        <v>35</v>
      </c>
      <c r="E13" s="553">
        <v>107.84598420763115</v>
      </c>
    </row>
    <row r="14" spans="1:5" ht="12.75">
      <c r="A14" s="4">
        <v>12</v>
      </c>
      <c r="B14" t="s">
        <v>580</v>
      </c>
      <c r="C14" s="4" t="s">
        <v>831</v>
      </c>
      <c r="D14" t="s">
        <v>724</v>
      </c>
      <c r="E14" s="553">
        <v>106.2251745505818</v>
      </c>
    </row>
    <row r="15" spans="1:5" ht="12.75">
      <c r="A15" s="4">
        <v>13</v>
      </c>
      <c r="B15" t="s">
        <v>615</v>
      </c>
      <c r="C15" s="4" t="s">
        <v>736</v>
      </c>
      <c r="D15" t="s">
        <v>22</v>
      </c>
      <c r="E15" s="553">
        <v>99.43627738522554</v>
      </c>
    </row>
    <row r="16" spans="1:5" ht="12.75">
      <c r="A16" s="4">
        <v>14</v>
      </c>
      <c r="B16" t="s">
        <v>632</v>
      </c>
      <c r="C16" s="4" t="s">
        <v>633</v>
      </c>
      <c r="D16" t="s">
        <v>33</v>
      </c>
      <c r="E16" s="553">
        <v>95.38648291820672</v>
      </c>
    </row>
    <row r="17" spans="1:5" ht="12.75">
      <c r="A17" s="4">
        <v>15</v>
      </c>
      <c r="B17" t="s">
        <v>757</v>
      </c>
      <c r="C17" s="4" t="s">
        <v>758</v>
      </c>
      <c r="D17" t="s">
        <v>35</v>
      </c>
      <c r="E17" s="553">
        <v>94.32288972526949</v>
      </c>
    </row>
    <row r="18" spans="1:5" ht="12.75">
      <c r="A18" s="4">
        <v>16</v>
      </c>
      <c r="B18" t="s">
        <v>591</v>
      </c>
      <c r="C18" s="557">
        <v>41457</v>
      </c>
      <c r="D18" t="s">
        <v>22</v>
      </c>
      <c r="E18" s="553">
        <v>82.60245404425723</v>
      </c>
    </row>
    <row r="19" spans="1:5" ht="12.75">
      <c r="A19" s="4">
        <v>17</v>
      </c>
      <c r="B19" t="s">
        <v>733</v>
      </c>
      <c r="C19" s="4" t="s">
        <v>832</v>
      </c>
      <c r="D19" t="s">
        <v>779</v>
      </c>
      <c r="E19" s="553">
        <v>77.95683211637379</v>
      </c>
    </row>
    <row r="20" spans="1:5" ht="12.75">
      <c r="A20" s="4">
        <v>18</v>
      </c>
      <c r="B20" t="s">
        <v>731</v>
      </c>
      <c r="C20" s="4" t="s">
        <v>834</v>
      </c>
      <c r="D20" t="s">
        <v>779</v>
      </c>
      <c r="E20" s="553">
        <v>65.49243855487326</v>
      </c>
    </row>
    <row r="21" spans="1:5" ht="12.75">
      <c r="A21" s="4">
        <v>19</v>
      </c>
      <c r="B21" t="s">
        <v>735</v>
      </c>
      <c r="C21" s="4" t="s">
        <v>736</v>
      </c>
      <c r="D21" t="s">
        <v>22</v>
      </c>
      <c r="E21" s="553">
        <v>57.95413559455545</v>
      </c>
    </row>
    <row r="22" spans="1:5" ht="12.75">
      <c r="A22" s="4">
        <v>20</v>
      </c>
      <c r="B22" t="s">
        <v>693</v>
      </c>
      <c r="C22" s="4" t="s">
        <v>692</v>
      </c>
      <c r="D22" t="s">
        <v>359</v>
      </c>
      <c r="E22" s="553">
        <v>47.75423787455011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8" sqref="B8:E8"/>
    </sheetView>
  </sheetViews>
  <sheetFormatPr defaultColWidth="9.140625" defaultRowHeight="12.75"/>
  <cols>
    <col min="1" max="1" width="6.140625" style="4" customWidth="1"/>
    <col min="2" max="2" width="24.7109375" style="0" customWidth="1"/>
    <col min="3" max="3" width="11.7109375" style="4" customWidth="1"/>
    <col min="4" max="4" width="16.7109375" style="0" customWidth="1"/>
    <col min="5" max="5" width="11.7109375" style="553" customWidth="1"/>
  </cols>
  <sheetData>
    <row r="1" spans="1:5" s="549" customFormat="1" ht="12.75">
      <c r="A1" s="558"/>
      <c r="B1" s="549" t="s">
        <v>10</v>
      </c>
      <c r="C1" s="558" t="s">
        <v>11</v>
      </c>
      <c r="D1" s="549" t="s">
        <v>6</v>
      </c>
      <c r="E1" s="552" t="s">
        <v>17</v>
      </c>
    </row>
    <row r="3" spans="1:5" ht="12.75">
      <c r="A3" s="4">
        <v>1</v>
      </c>
      <c r="B3" t="s">
        <v>570</v>
      </c>
      <c r="C3" s="4" t="s">
        <v>618</v>
      </c>
      <c r="D3" t="s">
        <v>40</v>
      </c>
      <c r="E3" s="553">
        <v>207.08612701706483</v>
      </c>
    </row>
    <row r="4" spans="1:5" ht="12.75">
      <c r="A4" s="4">
        <v>2</v>
      </c>
      <c r="B4" t="s">
        <v>576</v>
      </c>
      <c r="C4" s="4" t="s">
        <v>840</v>
      </c>
      <c r="D4" t="s">
        <v>724</v>
      </c>
      <c r="E4" s="553">
        <v>180.78530157622083</v>
      </c>
    </row>
    <row r="5" spans="1:5" ht="12.75">
      <c r="A5" s="4">
        <v>3</v>
      </c>
      <c r="B5" t="s">
        <v>797</v>
      </c>
      <c r="C5" s="4" t="s">
        <v>691</v>
      </c>
      <c r="D5" t="s">
        <v>35</v>
      </c>
      <c r="E5" s="553">
        <v>159.06915494186495</v>
      </c>
    </row>
    <row r="6" spans="1:5" ht="12.75">
      <c r="A6" s="4">
        <v>4</v>
      </c>
      <c r="B6" t="s">
        <v>584</v>
      </c>
      <c r="C6" s="4" t="s">
        <v>585</v>
      </c>
      <c r="D6" t="s">
        <v>22</v>
      </c>
      <c r="E6" s="553">
        <v>148.63167914234256</v>
      </c>
    </row>
    <row r="7" spans="1:5" ht="12.75">
      <c r="A7" s="4">
        <v>5</v>
      </c>
      <c r="B7" t="s">
        <v>582</v>
      </c>
      <c r="C7" s="4" t="s">
        <v>833</v>
      </c>
      <c r="D7" t="s">
        <v>22</v>
      </c>
      <c r="E7" s="553">
        <v>146.2011978652244</v>
      </c>
    </row>
    <row r="8" spans="1:5" ht="12.75">
      <c r="A8" s="4">
        <v>6</v>
      </c>
      <c r="B8" t="s">
        <v>687</v>
      </c>
      <c r="C8" s="4" t="s">
        <v>688</v>
      </c>
      <c r="D8" t="s">
        <v>3</v>
      </c>
      <c r="E8" s="553">
        <v>141.74096255367118</v>
      </c>
    </row>
    <row r="9" spans="1:5" ht="12.75">
      <c r="A9" s="4">
        <v>7</v>
      </c>
      <c r="B9" t="s">
        <v>624</v>
      </c>
      <c r="C9" s="4" t="s">
        <v>579</v>
      </c>
      <c r="D9" t="s">
        <v>751</v>
      </c>
      <c r="E9" s="553">
        <v>138.58509250427045</v>
      </c>
    </row>
    <row r="10" spans="1:5" ht="12.75">
      <c r="A10" s="4">
        <v>8</v>
      </c>
      <c r="B10" t="s">
        <v>581</v>
      </c>
      <c r="C10" s="4" t="s">
        <v>741</v>
      </c>
      <c r="D10" t="s">
        <v>117</v>
      </c>
      <c r="E10" s="553">
        <v>136.8258288604178</v>
      </c>
    </row>
    <row r="11" spans="1:5" ht="12.75">
      <c r="A11" s="4">
        <v>9</v>
      </c>
      <c r="B11" t="s">
        <v>677</v>
      </c>
      <c r="C11" s="4" t="s">
        <v>678</v>
      </c>
      <c r="D11" t="s">
        <v>3</v>
      </c>
      <c r="E11" s="553">
        <v>136.00475477680828</v>
      </c>
    </row>
    <row r="12" spans="1:5" ht="12.75">
      <c r="A12" s="4">
        <v>10</v>
      </c>
      <c r="B12" t="s">
        <v>786</v>
      </c>
      <c r="C12" s="4" t="s">
        <v>644</v>
      </c>
      <c r="D12" t="s">
        <v>22</v>
      </c>
      <c r="E12" s="553">
        <v>134.86973077227003</v>
      </c>
    </row>
    <row r="13" spans="1:5" s="549" customFormat="1" ht="12.75">
      <c r="A13" s="558">
        <v>11</v>
      </c>
      <c r="B13" s="559" t="s">
        <v>793</v>
      </c>
      <c r="C13" s="560" t="s">
        <v>794</v>
      </c>
      <c r="D13" s="559" t="s">
        <v>795</v>
      </c>
      <c r="E13" s="561">
        <v>128.88575198524822</v>
      </c>
    </row>
    <row r="14" spans="1:5" ht="12.75">
      <c r="A14" s="4">
        <v>12</v>
      </c>
      <c r="B14" t="s">
        <v>649</v>
      </c>
      <c r="C14" s="4" t="s">
        <v>650</v>
      </c>
      <c r="D14" t="s">
        <v>117</v>
      </c>
      <c r="E14" s="553">
        <v>124.752961608028</v>
      </c>
    </row>
    <row r="15" spans="1:5" ht="12.75">
      <c r="A15" s="4">
        <v>13</v>
      </c>
      <c r="B15" t="s">
        <v>671</v>
      </c>
      <c r="C15" s="4" t="s">
        <v>672</v>
      </c>
      <c r="D15" t="s">
        <v>3</v>
      </c>
      <c r="E15" s="553">
        <v>117.71197426014393</v>
      </c>
    </row>
    <row r="16" spans="1:5" ht="12.75">
      <c r="A16" s="4">
        <v>14</v>
      </c>
      <c r="B16" t="s">
        <v>737</v>
      </c>
      <c r="C16" s="4" t="s">
        <v>691</v>
      </c>
      <c r="D16" t="s">
        <v>22</v>
      </c>
      <c r="E16" s="553">
        <v>110.03190386086877</v>
      </c>
    </row>
    <row r="17" spans="1:5" ht="12.75">
      <c r="A17" s="4">
        <v>15</v>
      </c>
      <c r="B17" t="s">
        <v>667</v>
      </c>
      <c r="C17" s="4" t="s">
        <v>668</v>
      </c>
      <c r="D17" t="s">
        <v>3</v>
      </c>
      <c r="E17" s="553">
        <v>100.83018813501292</v>
      </c>
    </row>
    <row r="18" spans="1:5" ht="12.75">
      <c r="A18" s="4">
        <v>16</v>
      </c>
      <c r="B18" t="s">
        <v>587</v>
      </c>
      <c r="C18" s="4" t="s">
        <v>579</v>
      </c>
      <c r="D18" t="s">
        <v>22</v>
      </c>
      <c r="E18" s="553">
        <v>98.73888806501157</v>
      </c>
    </row>
    <row r="19" spans="1:5" ht="12.75">
      <c r="A19" s="4">
        <v>17</v>
      </c>
      <c r="B19" t="s">
        <v>734</v>
      </c>
      <c r="C19" s="4" t="s">
        <v>691</v>
      </c>
      <c r="D19" t="s">
        <v>22</v>
      </c>
      <c r="E19" s="553">
        <v>96.83719323958827</v>
      </c>
    </row>
    <row r="20" spans="1:5" ht="12.75">
      <c r="A20" s="4">
        <v>18</v>
      </c>
      <c r="B20" t="s">
        <v>784</v>
      </c>
      <c r="C20" s="4" t="s">
        <v>644</v>
      </c>
      <c r="D20" t="s">
        <v>22</v>
      </c>
      <c r="E20" s="553">
        <v>96.2469977652396</v>
      </c>
    </row>
    <row r="21" spans="1:5" ht="12.75">
      <c r="A21" s="4">
        <v>19</v>
      </c>
      <c r="B21" t="s">
        <v>669</v>
      </c>
      <c r="C21" s="4" t="s">
        <v>670</v>
      </c>
      <c r="D21" t="s">
        <v>3</v>
      </c>
      <c r="E21" s="553">
        <v>94.3525368928011</v>
      </c>
    </row>
    <row r="22" spans="1:5" ht="12.75">
      <c r="A22" s="4">
        <v>20</v>
      </c>
      <c r="B22" t="s">
        <v>673</v>
      </c>
      <c r="C22" s="4" t="s">
        <v>674</v>
      </c>
      <c r="D22" t="s">
        <v>3</v>
      </c>
      <c r="E22" s="553">
        <v>92.42766848670388</v>
      </c>
    </row>
    <row r="23" spans="1:5" ht="12.75">
      <c r="A23" s="4">
        <v>21</v>
      </c>
      <c r="B23" t="s">
        <v>634</v>
      </c>
      <c r="C23" s="4" t="s">
        <v>635</v>
      </c>
      <c r="D23" t="s">
        <v>33</v>
      </c>
      <c r="E23" s="553">
        <v>71.16706390933916</v>
      </c>
    </row>
    <row r="24" spans="1:5" ht="12.75">
      <c r="A24" s="4">
        <v>22</v>
      </c>
      <c r="B24" t="s">
        <v>690</v>
      </c>
      <c r="C24" s="4" t="s">
        <v>691</v>
      </c>
      <c r="D24" t="s">
        <v>359</v>
      </c>
      <c r="E24" s="553">
        <v>68.12736701012558</v>
      </c>
    </row>
    <row r="25" spans="1:5" ht="12.75">
      <c r="A25" s="4">
        <v>23</v>
      </c>
      <c r="B25" t="s">
        <v>796</v>
      </c>
      <c r="C25" s="4" t="s">
        <v>827</v>
      </c>
      <c r="D25" t="s">
        <v>359</v>
      </c>
      <c r="E25" s="553">
        <v>53.77154336614909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2" sqref="B12:E12"/>
    </sheetView>
  </sheetViews>
  <sheetFormatPr defaultColWidth="9.140625" defaultRowHeight="12.75"/>
  <cols>
    <col min="1" max="1" width="6.28125" style="4" customWidth="1"/>
    <col min="2" max="2" width="24.7109375" style="0" customWidth="1"/>
    <col min="3" max="3" width="11.7109375" style="0" customWidth="1"/>
    <col min="4" max="4" width="16.7109375" style="0" customWidth="1"/>
    <col min="5" max="5" width="11.7109375" style="553" customWidth="1"/>
  </cols>
  <sheetData>
    <row r="1" spans="1:5" s="549" customFormat="1" ht="12.75">
      <c r="A1" s="558"/>
      <c r="B1" s="549" t="s">
        <v>10</v>
      </c>
      <c r="C1" s="549" t="s">
        <v>11</v>
      </c>
      <c r="D1" s="549" t="s">
        <v>6</v>
      </c>
      <c r="E1" s="552" t="s">
        <v>17</v>
      </c>
    </row>
    <row r="2" spans="1:5" s="549" customFormat="1" ht="12.75">
      <c r="A2" s="558"/>
      <c r="E2" s="552"/>
    </row>
    <row r="3" spans="1:5" ht="12.75">
      <c r="A3" s="4">
        <v>1</v>
      </c>
      <c r="B3" t="s">
        <v>588</v>
      </c>
      <c r="C3" t="s">
        <v>841</v>
      </c>
      <c r="D3" t="s">
        <v>117</v>
      </c>
      <c r="E3" s="553">
        <v>216.56173522382815</v>
      </c>
    </row>
    <row r="4" spans="1:5" ht="12.75">
      <c r="A4" s="4">
        <v>2</v>
      </c>
      <c r="B4" t="s">
        <v>625</v>
      </c>
      <c r="C4" t="s">
        <v>626</v>
      </c>
      <c r="D4" t="s">
        <v>751</v>
      </c>
      <c r="E4" s="553">
        <v>208.19100040681036</v>
      </c>
    </row>
    <row r="5" spans="1:5" ht="12.75">
      <c r="A5" s="4">
        <v>3</v>
      </c>
      <c r="B5" t="s">
        <v>764</v>
      </c>
      <c r="C5" t="s">
        <v>765</v>
      </c>
      <c r="D5" t="s">
        <v>3</v>
      </c>
      <c r="E5" s="553">
        <v>193.6960478612718</v>
      </c>
    </row>
    <row r="6" spans="1:5" s="562" customFormat="1" ht="12.75">
      <c r="A6" s="560">
        <v>4</v>
      </c>
      <c r="B6" s="559" t="s">
        <v>714</v>
      </c>
      <c r="C6" s="559" t="s">
        <v>835</v>
      </c>
      <c r="D6" s="559" t="s">
        <v>750</v>
      </c>
      <c r="E6" s="561">
        <v>192.77310480072762</v>
      </c>
    </row>
    <row r="7" spans="1:5" ht="12.75">
      <c r="A7" s="4">
        <v>5</v>
      </c>
      <c r="B7" t="s">
        <v>597</v>
      </c>
      <c r="C7" t="s">
        <v>565</v>
      </c>
      <c r="D7" t="s">
        <v>22</v>
      </c>
      <c r="E7" s="553">
        <v>174.14587727583665</v>
      </c>
    </row>
    <row r="8" spans="1:5" ht="12.75">
      <c r="A8" s="4">
        <v>6</v>
      </c>
      <c r="B8" t="s">
        <v>755</v>
      </c>
      <c r="C8" t="s">
        <v>756</v>
      </c>
      <c r="D8" t="s">
        <v>35</v>
      </c>
      <c r="E8" s="553">
        <v>172.74085465991726</v>
      </c>
    </row>
    <row r="9" spans="1:5" ht="12.75">
      <c r="A9" s="4">
        <v>7</v>
      </c>
      <c r="B9" t="s">
        <v>603</v>
      </c>
      <c r="C9" t="s">
        <v>612</v>
      </c>
      <c r="D9" t="s">
        <v>22</v>
      </c>
      <c r="E9" s="553">
        <v>163.588568839215</v>
      </c>
    </row>
    <row r="10" spans="1:5" ht="12.75">
      <c r="A10" s="4">
        <v>8</v>
      </c>
      <c r="B10" t="s">
        <v>592</v>
      </c>
      <c r="C10" t="s">
        <v>828</v>
      </c>
      <c r="D10" t="s">
        <v>22</v>
      </c>
      <c r="E10" s="553">
        <v>162.67923095787413</v>
      </c>
    </row>
    <row r="11" spans="1:5" ht="12.75">
      <c r="A11" s="4">
        <v>9</v>
      </c>
      <c r="B11" t="s">
        <v>583</v>
      </c>
      <c r="C11" t="s">
        <v>838</v>
      </c>
      <c r="D11" t="s">
        <v>22</v>
      </c>
      <c r="E11" s="553">
        <v>151.9726030048772</v>
      </c>
    </row>
    <row r="12" spans="1:5" ht="12.75">
      <c r="A12" s="4">
        <v>10</v>
      </c>
      <c r="B12" t="s">
        <v>767</v>
      </c>
      <c r="C12" t="s">
        <v>768</v>
      </c>
      <c r="D12" t="s">
        <v>3</v>
      </c>
      <c r="E12" s="553">
        <v>150.89998079234172</v>
      </c>
    </row>
    <row r="13" spans="1:5" ht="12.75">
      <c r="A13" s="4">
        <v>11</v>
      </c>
      <c r="B13" t="s">
        <v>619</v>
      </c>
      <c r="C13" t="s">
        <v>565</v>
      </c>
      <c r="D13" t="s">
        <v>22</v>
      </c>
      <c r="E13" s="553">
        <v>150.70010149402697</v>
      </c>
    </row>
    <row r="14" spans="1:5" ht="12.75">
      <c r="A14" s="4">
        <v>12</v>
      </c>
      <c r="B14" t="s">
        <v>725</v>
      </c>
      <c r="C14" t="s">
        <v>604</v>
      </c>
      <c r="D14" t="s">
        <v>724</v>
      </c>
      <c r="E14" s="553">
        <v>148.09514878128954</v>
      </c>
    </row>
    <row r="15" spans="1:5" ht="12.75">
      <c r="A15" s="4">
        <v>13</v>
      </c>
      <c r="B15" t="s">
        <v>636</v>
      </c>
      <c r="C15" t="s">
        <v>637</v>
      </c>
      <c r="D15" t="s">
        <v>33</v>
      </c>
      <c r="E15" s="553">
        <v>147.13416129769513</v>
      </c>
    </row>
    <row r="16" spans="1:5" ht="12.75">
      <c r="A16" s="4">
        <v>14</v>
      </c>
      <c r="B16" t="s">
        <v>706</v>
      </c>
      <c r="C16" t="s">
        <v>707</v>
      </c>
      <c r="D16" t="s">
        <v>359</v>
      </c>
      <c r="E16" s="553">
        <v>140.02728629132054</v>
      </c>
    </row>
    <row r="17" spans="1:5" ht="12.75">
      <c r="A17" s="4">
        <v>15</v>
      </c>
      <c r="B17" t="s">
        <v>702</v>
      </c>
      <c r="C17" t="s">
        <v>703</v>
      </c>
      <c r="D17" t="s">
        <v>359</v>
      </c>
      <c r="E17" s="553">
        <v>133.43645141914757</v>
      </c>
    </row>
    <row r="18" spans="1:5" ht="12.75">
      <c r="A18" s="4">
        <v>16</v>
      </c>
      <c r="B18" t="s">
        <v>683</v>
      </c>
      <c r="C18" t="s">
        <v>684</v>
      </c>
      <c r="D18" t="s">
        <v>3</v>
      </c>
      <c r="E18" s="553">
        <v>104.4414251810929</v>
      </c>
    </row>
    <row r="19" spans="1:5" ht="12.75">
      <c r="A19" s="4">
        <v>17</v>
      </c>
      <c r="B19" t="s">
        <v>586</v>
      </c>
      <c r="C19" t="s">
        <v>839</v>
      </c>
      <c r="D19" t="s">
        <v>22</v>
      </c>
      <c r="E19" s="553">
        <v>101.027080292594</v>
      </c>
    </row>
    <row r="20" spans="1:5" ht="12.75">
      <c r="A20" s="4">
        <v>18</v>
      </c>
      <c r="B20" t="s">
        <v>778</v>
      </c>
      <c r="C20" t="s">
        <v>842</v>
      </c>
      <c r="D20" t="s">
        <v>359</v>
      </c>
      <c r="E20" s="553">
        <v>100.96459277327124</v>
      </c>
    </row>
    <row r="21" spans="1:5" ht="12.75">
      <c r="A21" s="4">
        <v>19</v>
      </c>
      <c r="B21" t="s">
        <v>681</v>
      </c>
      <c r="C21" t="s">
        <v>682</v>
      </c>
      <c r="D21" t="s">
        <v>3</v>
      </c>
      <c r="E21" s="553">
        <v>89.17004046251304</v>
      </c>
    </row>
    <row r="22" spans="1:5" s="562" customFormat="1" ht="12.75">
      <c r="A22" s="560">
        <v>20</v>
      </c>
      <c r="B22" s="559" t="s">
        <v>715</v>
      </c>
      <c r="C22" s="559" t="s">
        <v>844</v>
      </c>
      <c r="D22" s="559" t="s">
        <v>750</v>
      </c>
      <c r="E22" s="561">
        <v>81.50724882191062</v>
      </c>
    </row>
    <row r="23" spans="1:5" ht="12.75">
      <c r="A23" s="4">
        <v>21</v>
      </c>
      <c r="B23" t="s">
        <v>695</v>
      </c>
      <c r="C23" t="s">
        <v>599</v>
      </c>
      <c r="D23" t="s">
        <v>359</v>
      </c>
      <c r="E23" s="553">
        <v>68.53009496165801</v>
      </c>
    </row>
    <row r="24" spans="1:5" ht="12.75">
      <c r="A24" s="4">
        <v>22</v>
      </c>
      <c r="B24" t="s">
        <v>694</v>
      </c>
      <c r="C24" t="s">
        <v>599</v>
      </c>
      <c r="D24" t="s">
        <v>359</v>
      </c>
      <c r="E24" s="553">
        <v>64.58060716141034</v>
      </c>
    </row>
    <row r="25" spans="1:5" ht="12.75">
      <c r="A25" s="4">
        <v>23</v>
      </c>
      <c r="B25" t="s">
        <v>700</v>
      </c>
      <c r="C25" t="s">
        <v>701</v>
      </c>
      <c r="D25" t="s">
        <v>359</v>
      </c>
      <c r="E25" s="553">
        <v>62.97356128612063</v>
      </c>
    </row>
    <row r="26" spans="1:5" ht="12.75">
      <c r="A26" s="4">
        <v>24</v>
      </c>
      <c r="B26" t="s">
        <v>675</v>
      </c>
      <c r="C26" t="s">
        <v>676</v>
      </c>
      <c r="D26" t="s">
        <v>3</v>
      </c>
      <c r="E26" s="553">
        <v>45.95167657268883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14" sqref="B14:E14"/>
    </sheetView>
  </sheetViews>
  <sheetFormatPr defaultColWidth="9.140625" defaultRowHeight="12.75"/>
  <cols>
    <col min="1" max="1" width="5.7109375" style="4" customWidth="1"/>
    <col min="2" max="2" width="24.7109375" style="0" customWidth="1"/>
    <col min="3" max="3" width="11.7109375" style="0" customWidth="1"/>
    <col min="4" max="4" width="16.7109375" style="0" customWidth="1"/>
    <col min="5" max="5" width="11.7109375" style="553" customWidth="1"/>
  </cols>
  <sheetData>
    <row r="1" spans="1:5" s="549" customFormat="1" ht="12.75">
      <c r="A1" s="558"/>
      <c r="B1" s="549" t="s">
        <v>10</v>
      </c>
      <c r="C1" s="549" t="s">
        <v>11</v>
      </c>
      <c r="D1" s="549" t="s">
        <v>6</v>
      </c>
      <c r="E1" s="552" t="s">
        <v>17</v>
      </c>
    </row>
    <row r="2" spans="1:5" s="549" customFormat="1" ht="12.75">
      <c r="A2" s="558"/>
      <c r="E2" s="552"/>
    </row>
    <row r="3" spans="1:5" ht="12.75">
      <c r="A3" s="4">
        <v>1</v>
      </c>
      <c r="B3" t="s">
        <v>572</v>
      </c>
      <c r="C3" t="s">
        <v>689</v>
      </c>
      <c r="D3" t="s">
        <v>40</v>
      </c>
      <c r="E3" s="553">
        <v>281.92751804222013</v>
      </c>
    </row>
    <row r="4" spans="1:5" ht="12.75">
      <c r="A4" s="4">
        <v>2</v>
      </c>
      <c r="B4" t="s">
        <v>759</v>
      </c>
      <c r="C4" t="s">
        <v>760</v>
      </c>
      <c r="D4" t="s">
        <v>35</v>
      </c>
      <c r="E4" s="553">
        <v>276.47346525275213</v>
      </c>
    </row>
    <row r="5" spans="1:5" s="549" customFormat="1" ht="12.75">
      <c r="A5" s="560">
        <v>3</v>
      </c>
      <c r="B5" s="559" t="s">
        <v>716</v>
      </c>
      <c r="C5" s="559" t="s">
        <v>717</v>
      </c>
      <c r="D5" s="559" t="s">
        <v>750</v>
      </c>
      <c r="E5" s="561">
        <v>254.88304845308022</v>
      </c>
    </row>
    <row r="6" spans="1:5" ht="12.75">
      <c r="A6" s="4">
        <v>4</v>
      </c>
      <c r="B6" t="s">
        <v>620</v>
      </c>
      <c r="C6" t="s">
        <v>621</v>
      </c>
      <c r="D6" t="s">
        <v>40</v>
      </c>
      <c r="E6" s="553">
        <v>251.71353299040956</v>
      </c>
    </row>
    <row r="7" spans="1:5" ht="12.75">
      <c r="A7" s="4">
        <v>5</v>
      </c>
      <c r="B7" t="s">
        <v>729</v>
      </c>
      <c r="C7" t="s">
        <v>723</v>
      </c>
      <c r="D7" t="s">
        <v>724</v>
      </c>
      <c r="E7" s="553">
        <v>248.1848476710688</v>
      </c>
    </row>
    <row r="8" spans="1:5" ht="12.75">
      <c r="A8" s="4">
        <v>6</v>
      </c>
      <c r="B8" t="s">
        <v>653</v>
      </c>
      <c r="C8" s="556" t="s">
        <v>851</v>
      </c>
      <c r="D8" t="s">
        <v>117</v>
      </c>
      <c r="E8" s="553">
        <v>247.7706663409051</v>
      </c>
    </row>
    <row r="9" spans="1:5" ht="12.75">
      <c r="A9" s="4">
        <v>7</v>
      </c>
      <c r="B9" t="s">
        <v>661</v>
      </c>
      <c r="C9" t="s">
        <v>662</v>
      </c>
      <c r="D9" t="s">
        <v>27</v>
      </c>
      <c r="E9" s="553">
        <v>225.9361725620983</v>
      </c>
    </row>
    <row r="10" spans="1:5" ht="12.75">
      <c r="A10" s="4">
        <v>8</v>
      </c>
      <c r="B10" t="s">
        <v>704</v>
      </c>
      <c r="C10" t="s">
        <v>705</v>
      </c>
      <c r="D10" t="s">
        <v>359</v>
      </c>
      <c r="E10" s="553">
        <v>223.8082627213624</v>
      </c>
    </row>
    <row r="11" spans="1:5" ht="12.75">
      <c r="A11" s="4">
        <v>9</v>
      </c>
      <c r="B11" t="s">
        <v>616</v>
      </c>
      <c r="C11" t="s">
        <v>617</v>
      </c>
      <c r="D11" t="s">
        <v>40</v>
      </c>
      <c r="E11" s="553">
        <v>223.63548735932528</v>
      </c>
    </row>
    <row r="12" spans="1:5" ht="12.75">
      <c r="A12" s="4">
        <v>10</v>
      </c>
      <c r="B12" t="s">
        <v>627</v>
      </c>
      <c r="C12" t="s">
        <v>595</v>
      </c>
      <c r="D12" t="s">
        <v>751</v>
      </c>
      <c r="E12" s="553">
        <v>219.29754217479547</v>
      </c>
    </row>
    <row r="13" spans="1:5" ht="12.75">
      <c r="A13" s="4">
        <v>11</v>
      </c>
      <c r="B13" t="s">
        <v>698</v>
      </c>
      <c r="C13" t="s">
        <v>699</v>
      </c>
      <c r="D13" t="s">
        <v>359</v>
      </c>
      <c r="E13" s="553">
        <v>216.29197912570498</v>
      </c>
    </row>
    <row r="14" spans="1:5" ht="12.75">
      <c r="A14" s="4">
        <v>12</v>
      </c>
      <c r="B14" t="s">
        <v>593</v>
      </c>
      <c r="C14" t="s">
        <v>594</v>
      </c>
      <c r="D14" t="s">
        <v>77</v>
      </c>
      <c r="E14" s="553">
        <v>214.98218384361206</v>
      </c>
    </row>
    <row r="15" spans="1:5" ht="12.75">
      <c r="A15" s="4">
        <v>13</v>
      </c>
      <c r="B15" t="s">
        <v>665</v>
      </c>
      <c r="C15" t="s">
        <v>666</v>
      </c>
      <c r="D15" t="s">
        <v>27</v>
      </c>
      <c r="E15" s="553">
        <v>200.26838938880158</v>
      </c>
    </row>
    <row r="16" spans="1:5" ht="12.75">
      <c r="A16" s="4">
        <v>14</v>
      </c>
      <c r="B16" t="s">
        <v>49</v>
      </c>
      <c r="C16" t="s">
        <v>50</v>
      </c>
      <c r="D16" t="s">
        <v>22</v>
      </c>
      <c r="E16" s="553">
        <v>197.64459300761715</v>
      </c>
    </row>
    <row r="17" spans="1:5" ht="12.75">
      <c r="A17" s="4">
        <v>15</v>
      </c>
      <c r="B17" t="s">
        <v>728</v>
      </c>
      <c r="C17" t="s">
        <v>727</v>
      </c>
      <c r="D17" t="s">
        <v>724</v>
      </c>
      <c r="E17" s="553">
        <v>183.29678556138455</v>
      </c>
    </row>
    <row r="18" spans="1:5" ht="12.75">
      <c r="A18" s="4">
        <v>16</v>
      </c>
      <c r="B18" t="s">
        <v>596</v>
      </c>
      <c r="C18" t="s">
        <v>571</v>
      </c>
      <c r="D18" t="s">
        <v>33</v>
      </c>
      <c r="E18" s="553">
        <v>173.8928000555335</v>
      </c>
    </row>
    <row r="19" spans="1:5" ht="12.75">
      <c r="A19" s="4">
        <v>17</v>
      </c>
      <c r="B19" t="s">
        <v>663</v>
      </c>
      <c r="C19" t="s">
        <v>664</v>
      </c>
      <c r="D19" t="s">
        <v>27</v>
      </c>
      <c r="E19" s="553">
        <v>168.6817760625039</v>
      </c>
    </row>
    <row r="20" spans="1:5" ht="12.75">
      <c r="A20" s="4">
        <v>18</v>
      </c>
      <c r="B20" t="s">
        <v>659</v>
      </c>
      <c r="C20" t="s">
        <v>660</v>
      </c>
      <c r="D20" t="s">
        <v>27</v>
      </c>
      <c r="E20" s="553">
        <v>168.6603892931203</v>
      </c>
    </row>
    <row r="21" spans="1:5" ht="12.75">
      <c r="A21" s="4">
        <v>19</v>
      </c>
      <c r="B21" t="s">
        <v>47</v>
      </c>
      <c r="C21" t="s">
        <v>48</v>
      </c>
      <c r="D21" t="s">
        <v>22</v>
      </c>
      <c r="E21" s="553">
        <v>166.27803954918625</v>
      </c>
    </row>
    <row r="22" spans="1:5" ht="12.75">
      <c r="A22" s="4">
        <v>20</v>
      </c>
      <c r="B22" t="s">
        <v>568</v>
      </c>
      <c r="C22" t="s">
        <v>569</v>
      </c>
      <c r="D22" t="s">
        <v>22</v>
      </c>
      <c r="E22" s="553">
        <v>164.64572625616685</v>
      </c>
    </row>
    <row r="23" spans="1:5" ht="12.75">
      <c r="A23" s="4">
        <v>21</v>
      </c>
      <c r="B23" t="s">
        <v>726</v>
      </c>
      <c r="C23" t="s">
        <v>727</v>
      </c>
      <c r="D23" t="s">
        <v>724</v>
      </c>
      <c r="E23" s="553">
        <v>161.18056917045982</v>
      </c>
    </row>
    <row r="24" spans="1:5" ht="12.75">
      <c r="A24" s="4">
        <v>22</v>
      </c>
      <c r="B24" t="s">
        <v>638</v>
      </c>
      <c r="C24" t="s">
        <v>639</v>
      </c>
      <c r="D24" t="s">
        <v>33</v>
      </c>
      <c r="E24" s="553">
        <v>149.45010409291564</v>
      </c>
    </row>
    <row r="25" spans="1:5" ht="12.75">
      <c r="A25" s="4">
        <v>23</v>
      </c>
      <c r="B25" t="s">
        <v>783</v>
      </c>
      <c r="C25" t="s">
        <v>830</v>
      </c>
      <c r="D25" t="s">
        <v>779</v>
      </c>
      <c r="E25" s="553">
        <v>126.78392347220158</v>
      </c>
    </row>
    <row r="26" spans="1:5" ht="12.75">
      <c r="A26" s="4">
        <v>24</v>
      </c>
      <c r="B26" t="s">
        <v>732</v>
      </c>
      <c r="C26" t="s">
        <v>843</v>
      </c>
      <c r="D26" t="s">
        <v>779</v>
      </c>
      <c r="E26" s="553">
        <v>110.80069426505239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33"/>
  <sheetViews>
    <sheetView zoomScale="90" zoomScaleNormal="90" zoomScalePageLayoutView="0" workbookViewId="0" topLeftCell="A13">
      <selection activeCell="P32" sqref="P32:P33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1.8515625" style="131" customWidth="1"/>
    <col min="4" max="4" width="16.7109375" style="346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4" width="7.57421875" style="2" customWidth="1"/>
    <col min="15" max="15" width="7.57421875" style="437" customWidth="1"/>
    <col min="16" max="16" width="12.57421875" style="2" customWidth="1"/>
    <col min="17" max="17" width="23.421875" style="346" customWidth="1"/>
    <col min="18" max="18" width="14.00390625" style="4" customWidth="1"/>
  </cols>
  <sheetData>
    <row r="1" spans="1:18" ht="51.75" customHeight="1">
      <c r="A1" s="301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747</v>
      </c>
      <c r="B5" s="306"/>
      <c r="C5" s="306"/>
      <c r="D5" s="359"/>
      <c r="E5" s="8"/>
      <c r="F5" s="306" t="s">
        <v>77</v>
      </c>
      <c r="G5" s="306"/>
      <c r="H5" s="306"/>
      <c r="I5" s="71"/>
      <c r="J5" s="307" t="s">
        <v>611</v>
      </c>
      <c r="K5" s="308"/>
      <c r="L5" s="308"/>
      <c r="M5" s="71"/>
      <c r="N5" s="71"/>
      <c r="O5" s="438"/>
      <c r="P5" s="173" t="s">
        <v>610</v>
      </c>
      <c r="R5" s="86"/>
    </row>
    <row r="6" spans="1:18" ht="22.5" customHeight="1" thickBot="1">
      <c r="A6" s="316" t="s">
        <v>5</v>
      </c>
      <c r="B6" s="316"/>
      <c r="C6" s="316"/>
      <c r="D6" s="360"/>
      <c r="E6" s="10"/>
      <c r="F6" s="317" t="s">
        <v>6</v>
      </c>
      <c r="G6" s="317"/>
      <c r="H6" s="317"/>
      <c r="I6" s="71"/>
      <c r="J6" s="337" t="s">
        <v>7</v>
      </c>
      <c r="K6" s="337"/>
      <c r="L6" s="338"/>
      <c r="M6" s="214"/>
      <c r="N6" s="71"/>
      <c r="O6" s="438"/>
      <c r="P6" s="74" t="s">
        <v>8</v>
      </c>
      <c r="R6" s="87"/>
    </row>
    <row r="7" spans="1:18" ht="15" customHeight="1">
      <c r="A7" s="342" t="s">
        <v>9</v>
      </c>
      <c r="B7" s="323" t="s">
        <v>10</v>
      </c>
      <c r="C7" s="323" t="s">
        <v>11</v>
      </c>
      <c r="D7" s="325" t="s">
        <v>6</v>
      </c>
      <c r="E7" s="327" t="s">
        <v>12</v>
      </c>
      <c r="F7" s="339" t="s">
        <v>13</v>
      </c>
      <c r="G7" s="340"/>
      <c r="H7" s="340"/>
      <c r="I7" s="341"/>
      <c r="J7" s="339" t="s">
        <v>14</v>
      </c>
      <c r="K7" s="340"/>
      <c r="L7" s="340"/>
      <c r="M7" s="341"/>
      <c r="N7" s="329" t="s">
        <v>15</v>
      </c>
      <c r="O7" s="325" t="s">
        <v>16</v>
      </c>
      <c r="P7" s="333" t="s">
        <v>17</v>
      </c>
      <c r="Q7" s="335" t="s">
        <v>18</v>
      </c>
      <c r="R7"/>
    </row>
    <row r="8" spans="1:17" s="1" customFormat="1" ht="15" customHeight="1" thickBot="1">
      <c r="A8" s="343"/>
      <c r="B8" s="324"/>
      <c r="C8" s="324"/>
      <c r="D8" s="326"/>
      <c r="E8" s="328"/>
      <c r="F8" s="215">
        <v>1</v>
      </c>
      <c r="G8" s="216">
        <v>2</v>
      </c>
      <c r="H8" s="216">
        <v>3</v>
      </c>
      <c r="I8" s="217" t="s">
        <v>19</v>
      </c>
      <c r="J8" s="215">
        <v>1</v>
      </c>
      <c r="K8" s="216">
        <v>2</v>
      </c>
      <c r="L8" s="216">
        <v>3</v>
      </c>
      <c r="M8" s="217" t="s">
        <v>19</v>
      </c>
      <c r="N8" s="330"/>
      <c r="O8" s="447"/>
      <c r="P8" s="334"/>
      <c r="Q8" s="336"/>
    </row>
    <row r="9" spans="1:18" ht="16.5" customHeight="1" thickBot="1">
      <c r="A9" s="517"/>
      <c r="B9" s="260" t="s">
        <v>605</v>
      </c>
      <c r="C9" s="435"/>
      <c r="D9" s="433"/>
      <c r="E9" s="262"/>
      <c r="F9" s="261"/>
      <c r="G9" s="261"/>
      <c r="H9" s="261"/>
      <c r="I9" s="261"/>
      <c r="J9" s="261"/>
      <c r="K9" s="261"/>
      <c r="L9" s="261"/>
      <c r="M9" s="261"/>
      <c r="N9" s="261"/>
      <c r="O9" s="439"/>
      <c r="P9" s="261"/>
      <c r="Q9" s="433"/>
      <c r="R9"/>
    </row>
    <row r="10" spans="1:17" ht="16.5" customHeight="1">
      <c r="A10" s="183">
        <v>1</v>
      </c>
      <c r="B10" s="210" t="s">
        <v>738</v>
      </c>
      <c r="C10" s="400" t="s">
        <v>739</v>
      </c>
      <c r="D10" s="367" t="s">
        <v>33</v>
      </c>
      <c r="E10" s="184">
        <v>28.4</v>
      </c>
      <c r="F10" s="187">
        <v>17</v>
      </c>
      <c r="G10" s="187">
        <v>19</v>
      </c>
      <c r="H10" s="187">
        <v>21</v>
      </c>
      <c r="I10" s="186">
        <f aca="true" t="shared" si="0" ref="I10:I15">MAX(F10:H10)</f>
        <v>21</v>
      </c>
      <c r="J10" s="187">
        <v>25</v>
      </c>
      <c r="K10" s="187">
        <v>27</v>
      </c>
      <c r="L10" s="187">
        <v>29</v>
      </c>
      <c r="M10" s="188">
        <f aca="true" t="shared" si="1" ref="M10:M15">MAX(J10:L10)</f>
        <v>29</v>
      </c>
      <c r="N10" s="188">
        <f aca="true" t="shared" si="2" ref="N10:N15">SUM(I10,M10)</f>
        <v>50</v>
      </c>
      <c r="O10" s="188">
        <v>2</v>
      </c>
      <c r="P10" s="202">
        <f aca="true" t="shared" si="3" ref="P10:P30">IF(ISERROR(N10*10^(0.794358141*(LOG10(E10/174.393))^2)),"",N10*10^(0.794358141*(LOG10(E10/174.393))^2))</f>
        <v>155.77069193619207</v>
      </c>
      <c r="Q10" s="389" t="s">
        <v>631</v>
      </c>
    </row>
    <row r="11" spans="1:17" ht="16.5" customHeight="1">
      <c r="A11" s="190">
        <v>2</v>
      </c>
      <c r="B11" s="14" t="s">
        <v>733</v>
      </c>
      <c r="C11" s="376" t="s">
        <v>832</v>
      </c>
      <c r="D11" s="364" t="s">
        <v>779</v>
      </c>
      <c r="E11" s="182">
        <v>34</v>
      </c>
      <c r="F11" s="168">
        <v>10</v>
      </c>
      <c r="G11" s="168">
        <v>12</v>
      </c>
      <c r="H11" s="168">
        <v>14</v>
      </c>
      <c r="I11" s="222">
        <f t="shared" si="0"/>
        <v>14</v>
      </c>
      <c r="J11" s="168">
        <v>12</v>
      </c>
      <c r="K11" s="168">
        <v>14</v>
      </c>
      <c r="L11" s="168">
        <v>17</v>
      </c>
      <c r="M11" s="223">
        <f t="shared" si="1"/>
        <v>17</v>
      </c>
      <c r="N11" s="180">
        <f t="shared" si="2"/>
        <v>31</v>
      </c>
      <c r="O11" s="180">
        <v>5</v>
      </c>
      <c r="P11" s="200">
        <f t="shared" si="3"/>
        <v>77.95683211637379</v>
      </c>
      <c r="Q11" s="351" t="s">
        <v>730</v>
      </c>
    </row>
    <row r="12" spans="1:18" ht="18" customHeight="1">
      <c r="A12" s="190">
        <v>3</v>
      </c>
      <c r="B12" s="25" t="s">
        <v>574</v>
      </c>
      <c r="C12" s="374" t="s">
        <v>575</v>
      </c>
      <c r="D12" s="364" t="s">
        <v>724</v>
      </c>
      <c r="E12" s="182">
        <v>32.4</v>
      </c>
      <c r="F12" s="174">
        <v>18</v>
      </c>
      <c r="G12" s="174">
        <v>20</v>
      </c>
      <c r="H12" s="174" t="s">
        <v>801</v>
      </c>
      <c r="I12" s="222">
        <f t="shared" si="0"/>
        <v>20</v>
      </c>
      <c r="J12" s="168">
        <v>23</v>
      </c>
      <c r="K12" s="168">
        <v>25</v>
      </c>
      <c r="L12" s="168">
        <v>27</v>
      </c>
      <c r="M12" s="223">
        <f t="shared" si="1"/>
        <v>27</v>
      </c>
      <c r="N12" s="223">
        <f t="shared" si="2"/>
        <v>47</v>
      </c>
      <c r="O12" s="180">
        <v>3</v>
      </c>
      <c r="P12" s="200">
        <f t="shared" si="3"/>
        <v>124.89738104222596</v>
      </c>
      <c r="Q12" s="353" t="s">
        <v>483</v>
      </c>
      <c r="R12"/>
    </row>
    <row r="13" spans="1:18" ht="16.5" customHeight="1">
      <c r="A13" s="190">
        <v>4</v>
      </c>
      <c r="B13" s="232" t="s">
        <v>613</v>
      </c>
      <c r="C13" s="436" t="s">
        <v>614</v>
      </c>
      <c r="D13" s="434" t="s">
        <v>40</v>
      </c>
      <c r="E13" s="269">
        <v>30.8</v>
      </c>
      <c r="F13" s="287">
        <v>31</v>
      </c>
      <c r="G13" s="287">
        <v>33</v>
      </c>
      <c r="H13" s="288">
        <v>35</v>
      </c>
      <c r="I13" s="222">
        <f t="shared" si="0"/>
        <v>35</v>
      </c>
      <c r="J13" s="168">
        <v>40</v>
      </c>
      <c r="K13" s="168">
        <v>42</v>
      </c>
      <c r="L13" s="168">
        <v>44</v>
      </c>
      <c r="M13" s="223">
        <f t="shared" si="1"/>
        <v>44</v>
      </c>
      <c r="N13" s="223">
        <f t="shared" si="2"/>
        <v>79</v>
      </c>
      <c r="O13" s="440">
        <v>1</v>
      </c>
      <c r="P13" s="200">
        <f t="shared" si="3"/>
        <v>222.84833086857896</v>
      </c>
      <c r="Q13" s="410" t="s">
        <v>819</v>
      </c>
      <c r="R13"/>
    </row>
    <row r="14" spans="1:17" ht="16.5" customHeight="1">
      <c r="A14" s="190">
        <v>5</v>
      </c>
      <c r="B14" s="25" t="s">
        <v>752</v>
      </c>
      <c r="C14" s="376" t="s">
        <v>753</v>
      </c>
      <c r="D14" s="364" t="s">
        <v>35</v>
      </c>
      <c r="E14" s="182">
        <v>32</v>
      </c>
      <c r="F14" s="168">
        <v>15</v>
      </c>
      <c r="G14" s="168">
        <v>17</v>
      </c>
      <c r="H14" s="168">
        <v>18</v>
      </c>
      <c r="I14" s="222">
        <f t="shared" si="0"/>
        <v>18</v>
      </c>
      <c r="J14" s="168">
        <v>20</v>
      </c>
      <c r="K14" s="168">
        <v>22</v>
      </c>
      <c r="L14" s="168" t="s">
        <v>802</v>
      </c>
      <c r="M14" s="223">
        <f t="shared" si="1"/>
        <v>22</v>
      </c>
      <c r="N14" s="223">
        <f t="shared" si="2"/>
        <v>40</v>
      </c>
      <c r="O14" s="180">
        <v>4</v>
      </c>
      <c r="P14" s="200">
        <f t="shared" si="3"/>
        <v>107.84598420763115</v>
      </c>
      <c r="Q14" s="349" t="s">
        <v>754</v>
      </c>
    </row>
    <row r="15" spans="1:17" ht="16.5" customHeight="1" thickBot="1">
      <c r="A15" s="513">
        <v>6</v>
      </c>
      <c r="B15" s="207" t="s">
        <v>580</v>
      </c>
      <c r="C15" s="381" t="s">
        <v>831</v>
      </c>
      <c r="D15" s="368" t="s">
        <v>724</v>
      </c>
      <c r="E15" s="193">
        <v>22.5</v>
      </c>
      <c r="F15" s="194">
        <v>8</v>
      </c>
      <c r="G15" s="194">
        <v>10</v>
      </c>
      <c r="H15" s="194" t="s">
        <v>798</v>
      </c>
      <c r="I15" s="230">
        <f t="shared" si="0"/>
        <v>10</v>
      </c>
      <c r="J15" s="194">
        <v>12</v>
      </c>
      <c r="K15" s="194">
        <v>14</v>
      </c>
      <c r="L15" s="194">
        <v>15</v>
      </c>
      <c r="M15" s="229">
        <f t="shared" si="1"/>
        <v>15</v>
      </c>
      <c r="N15" s="229">
        <f t="shared" si="2"/>
        <v>25</v>
      </c>
      <c r="O15" s="196">
        <v>6</v>
      </c>
      <c r="P15" s="218">
        <f t="shared" si="3"/>
        <v>106.2251745505818</v>
      </c>
      <c r="Q15" s="390" t="s">
        <v>483</v>
      </c>
    </row>
    <row r="16" spans="1:17" ht="16.5" customHeight="1" thickBot="1">
      <c r="A16" s="246"/>
      <c r="B16" s="259" t="s">
        <v>606</v>
      </c>
      <c r="C16" s="380"/>
      <c r="D16" s="361"/>
      <c r="E16" s="255"/>
      <c r="F16" s="239"/>
      <c r="G16" s="239"/>
      <c r="H16" s="239"/>
      <c r="I16" s="240"/>
      <c r="J16" s="239"/>
      <c r="K16" s="239"/>
      <c r="L16" s="239"/>
      <c r="M16" s="241"/>
      <c r="N16" s="241"/>
      <c r="O16" s="241"/>
      <c r="P16" s="244">
        <f t="shared" si="3"/>
      </c>
      <c r="Q16" s="388"/>
    </row>
    <row r="17" spans="1:17" ht="16.5" customHeight="1">
      <c r="A17" s="183">
        <v>1</v>
      </c>
      <c r="B17" s="283" t="s">
        <v>786</v>
      </c>
      <c r="C17" s="404" t="s">
        <v>644</v>
      </c>
      <c r="D17" s="407" t="s">
        <v>22</v>
      </c>
      <c r="E17" s="284">
        <v>36.5</v>
      </c>
      <c r="F17" s="187">
        <v>22</v>
      </c>
      <c r="G17" s="187">
        <v>24</v>
      </c>
      <c r="H17" s="187">
        <v>26</v>
      </c>
      <c r="I17" s="186">
        <f aca="true" t="shared" si="4" ref="I17:I22">MAX(F17:H17)</f>
        <v>26</v>
      </c>
      <c r="J17" s="294">
        <v>28</v>
      </c>
      <c r="K17" s="294">
        <v>30</v>
      </c>
      <c r="L17" s="294">
        <v>32</v>
      </c>
      <c r="M17" s="188">
        <f aca="true" t="shared" si="5" ref="M17:M31">MAX(J17:L17)</f>
        <v>32</v>
      </c>
      <c r="N17" s="188">
        <f aca="true" t="shared" si="6" ref="N17:N22">SUM(I17,M17)</f>
        <v>58</v>
      </c>
      <c r="O17" s="441">
        <v>3</v>
      </c>
      <c r="P17" s="202">
        <f t="shared" si="3"/>
        <v>134.86973077227003</v>
      </c>
      <c r="Q17" s="411" t="s">
        <v>23</v>
      </c>
    </row>
    <row r="18" spans="1:17" ht="16.5" customHeight="1">
      <c r="A18" s="190">
        <v>3</v>
      </c>
      <c r="B18" s="14" t="s">
        <v>615</v>
      </c>
      <c r="C18" s="376" t="s">
        <v>736</v>
      </c>
      <c r="D18" s="395" t="s">
        <v>22</v>
      </c>
      <c r="E18" s="178">
        <v>35.9</v>
      </c>
      <c r="F18" s="234">
        <v>15</v>
      </c>
      <c r="G18" s="291">
        <v>17</v>
      </c>
      <c r="H18" s="168">
        <v>19</v>
      </c>
      <c r="I18" s="179">
        <f t="shared" si="4"/>
        <v>19</v>
      </c>
      <c r="J18" s="168">
        <v>20</v>
      </c>
      <c r="K18" s="168">
        <v>22</v>
      </c>
      <c r="L18" s="168">
        <v>23</v>
      </c>
      <c r="M18" s="180">
        <f t="shared" si="5"/>
        <v>23</v>
      </c>
      <c r="N18" s="180">
        <f t="shared" si="6"/>
        <v>42</v>
      </c>
      <c r="O18" s="180">
        <v>6</v>
      </c>
      <c r="P18" s="200">
        <f t="shared" si="3"/>
        <v>99.43627738522554</v>
      </c>
      <c r="Q18" s="349" t="s">
        <v>23</v>
      </c>
    </row>
    <row r="19" spans="1:17" ht="15" customHeight="1">
      <c r="A19" s="190">
        <v>4</v>
      </c>
      <c r="B19" s="14" t="s">
        <v>784</v>
      </c>
      <c r="C19" s="362" t="s">
        <v>644</v>
      </c>
      <c r="D19" s="362" t="s">
        <v>22</v>
      </c>
      <c r="E19" s="178">
        <v>37</v>
      </c>
      <c r="F19" s="290">
        <v>15</v>
      </c>
      <c r="G19" s="290">
        <v>16</v>
      </c>
      <c r="H19" s="290">
        <v>17</v>
      </c>
      <c r="I19" s="179">
        <f t="shared" si="4"/>
        <v>17</v>
      </c>
      <c r="J19" s="177">
        <v>25</v>
      </c>
      <c r="K19" s="177" t="s">
        <v>782</v>
      </c>
      <c r="L19" s="177" t="s">
        <v>782</v>
      </c>
      <c r="M19" s="180">
        <f t="shared" si="5"/>
        <v>25</v>
      </c>
      <c r="N19" s="180">
        <f t="shared" si="6"/>
        <v>42</v>
      </c>
      <c r="O19" s="442">
        <v>7</v>
      </c>
      <c r="P19" s="200">
        <f t="shared" si="3"/>
        <v>96.2469977652396</v>
      </c>
      <c r="Q19" s="350" t="s">
        <v>23</v>
      </c>
    </row>
    <row r="20" spans="1:17" ht="16.5" customHeight="1">
      <c r="A20" s="190">
        <v>5</v>
      </c>
      <c r="B20" s="25" t="s">
        <v>667</v>
      </c>
      <c r="C20" s="376">
        <v>40856</v>
      </c>
      <c r="D20" s="364" t="s">
        <v>3</v>
      </c>
      <c r="E20" s="178">
        <v>37</v>
      </c>
      <c r="F20" s="168">
        <v>18</v>
      </c>
      <c r="G20" s="293">
        <v>20</v>
      </c>
      <c r="H20" s="168" t="s">
        <v>801</v>
      </c>
      <c r="I20" s="179">
        <f t="shared" si="4"/>
        <v>20</v>
      </c>
      <c r="J20" s="168">
        <v>23</v>
      </c>
      <c r="K20" s="168">
        <v>24</v>
      </c>
      <c r="L20" s="168" t="s">
        <v>803</v>
      </c>
      <c r="M20" s="180">
        <f t="shared" si="5"/>
        <v>24</v>
      </c>
      <c r="N20" s="180">
        <f t="shared" si="6"/>
        <v>44</v>
      </c>
      <c r="O20" s="180">
        <v>5</v>
      </c>
      <c r="P20" s="200">
        <f t="shared" si="3"/>
        <v>100.83018813501292</v>
      </c>
      <c r="Q20" s="349"/>
    </row>
    <row r="21" spans="1:17" ht="16.5" customHeight="1">
      <c r="A21" s="190">
        <v>7</v>
      </c>
      <c r="B21" s="25" t="s">
        <v>582</v>
      </c>
      <c r="C21" s="376" t="s">
        <v>833</v>
      </c>
      <c r="D21" s="364" t="s">
        <v>22</v>
      </c>
      <c r="E21" s="178">
        <v>35.5</v>
      </c>
      <c r="F21" s="19">
        <v>24</v>
      </c>
      <c r="G21" s="19">
        <v>26</v>
      </c>
      <c r="H21" s="19" t="s">
        <v>771</v>
      </c>
      <c r="I21" s="179">
        <f t="shared" si="4"/>
        <v>26</v>
      </c>
      <c r="J21" s="19">
        <v>33</v>
      </c>
      <c r="K21" s="19">
        <v>35</v>
      </c>
      <c r="L21" s="19" t="s">
        <v>774</v>
      </c>
      <c r="M21" s="180">
        <f t="shared" si="5"/>
        <v>35</v>
      </c>
      <c r="N21" s="180">
        <f t="shared" si="6"/>
        <v>61</v>
      </c>
      <c r="O21" s="180">
        <v>2</v>
      </c>
      <c r="P21" s="200">
        <f t="shared" si="3"/>
        <v>146.2011978652244</v>
      </c>
      <c r="Q21" s="351" t="s">
        <v>23</v>
      </c>
    </row>
    <row r="22" spans="1:18" ht="16.5" customHeight="1">
      <c r="A22" s="190">
        <v>8</v>
      </c>
      <c r="B22" s="14" t="s">
        <v>622</v>
      </c>
      <c r="C22" s="371" t="s">
        <v>577</v>
      </c>
      <c r="D22" s="362" t="s">
        <v>751</v>
      </c>
      <c r="E22" s="178">
        <v>38</v>
      </c>
      <c r="F22" s="19">
        <v>24</v>
      </c>
      <c r="G22" s="19" t="s">
        <v>803</v>
      </c>
      <c r="H22" s="19" t="s">
        <v>803</v>
      </c>
      <c r="I22" s="179">
        <f t="shared" si="4"/>
        <v>24</v>
      </c>
      <c r="J22" s="19">
        <v>33</v>
      </c>
      <c r="K22" s="19">
        <v>35</v>
      </c>
      <c r="L22" s="19">
        <v>38</v>
      </c>
      <c r="M22" s="180">
        <f t="shared" si="5"/>
        <v>38</v>
      </c>
      <c r="N22" s="180">
        <f t="shared" si="6"/>
        <v>62</v>
      </c>
      <c r="O22" s="180">
        <v>1</v>
      </c>
      <c r="P22" s="200">
        <f t="shared" si="3"/>
        <v>138.11686572810692</v>
      </c>
      <c r="Q22" s="349" t="s">
        <v>820</v>
      </c>
      <c r="R22" s="91"/>
    </row>
    <row r="23" spans="1:18" s="477" customFormat="1" ht="15" customHeight="1" thickBot="1">
      <c r="A23" s="519">
        <v>9</v>
      </c>
      <c r="B23" s="520" t="s">
        <v>713</v>
      </c>
      <c r="C23" s="521" t="s">
        <v>837</v>
      </c>
      <c r="D23" s="522" t="s">
        <v>750</v>
      </c>
      <c r="E23" s="523">
        <v>38</v>
      </c>
      <c r="F23" s="524" t="s">
        <v>800</v>
      </c>
      <c r="G23" s="524">
        <v>20</v>
      </c>
      <c r="H23" s="524">
        <v>22</v>
      </c>
      <c r="I23" s="525">
        <f>MAX(F23:H23)</f>
        <v>22</v>
      </c>
      <c r="J23" s="524">
        <v>25</v>
      </c>
      <c r="K23" s="524">
        <v>27</v>
      </c>
      <c r="L23" s="524">
        <v>29</v>
      </c>
      <c r="M23" s="526">
        <f>MAX(J23:L23)</f>
        <v>29</v>
      </c>
      <c r="N23" s="526">
        <f>SUM(I23,M23)</f>
        <v>51</v>
      </c>
      <c r="O23" s="526">
        <v>4</v>
      </c>
      <c r="P23" s="527">
        <f>IF(ISERROR(N23*10^(0.794358141*(LOG10(E23/174.393))^2)),"",N23*10^(0.794358141*(LOG10(E23/174.393))^2))</f>
        <v>113.61226051828149</v>
      </c>
      <c r="Q23" s="528" t="s">
        <v>746</v>
      </c>
      <c r="R23" s="518"/>
    </row>
    <row r="24" spans="1:18" ht="16.5" customHeight="1" thickBot="1">
      <c r="A24" s="246"/>
      <c r="B24" s="263" t="s">
        <v>607</v>
      </c>
      <c r="C24" s="363"/>
      <c r="D24" s="347"/>
      <c r="E24" s="255"/>
      <c r="F24" s="237"/>
      <c r="G24" s="237"/>
      <c r="H24" s="237"/>
      <c r="I24" s="237"/>
      <c r="J24" s="239"/>
      <c r="K24" s="239"/>
      <c r="L24" s="239"/>
      <c r="M24" s="241">
        <f t="shared" si="5"/>
        <v>0</v>
      </c>
      <c r="N24" s="241">
        <f>SUM(I25,M24)</f>
        <v>30</v>
      </c>
      <c r="O24" s="241"/>
      <c r="P24" s="244">
        <f t="shared" si="3"/>
      </c>
      <c r="Q24" s="347"/>
      <c r="R24"/>
    </row>
    <row r="25" spans="1:18" ht="18" customHeight="1">
      <c r="A25" s="183">
        <v>1</v>
      </c>
      <c r="B25" s="210" t="s">
        <v>581</v>
      </c>
      <c r="C25" s="367" t="s">
        <v>741</v>
      </c>
      <c r="D25" s="367" t="s">
        <v>117</v>
      </c>
      <c r="E25" s="184">
        <v>42</v>
      </c>
      <c r="F25" s="444">
        <v>25</v>
      </c>
      <c r="G25" s="444">
        <v>28</v>
      </c>
      <c r="H25" s="444">
        <v>30</v>
      </c>
      <c r="I25" s="186">
        <f aca="true" t="shared" si="7" ref="I25:I33">MAX(F25:H25)</f>
        <v>30</v>
      </c>
      <c r="J25" s="444">
        <v>35</v>
      </c>
      <c r="K25" s="444">
        <v>38</v>
      </c>
      <c r="L25" s="444" t="s">
        <v>775</v>
      </c>
      <c r="M25" s="188">
        <f t="shared" si="5"/>
        <v>38</v>
      </c>
      <c r="N25" s="188">
        <f aca="true" t="shared" si="8" ref="N25:N33">SUM(I25,M25)</f>
        <v>68</v>
      </c>
      <c r="O25" s="280">
        <v>4</v>
      </c>
      <c r="P25" s="202">
        <f t="shared" si="3"/>
        <v>136.8258288604178</v>
      </c>
      <c r="Q25" s="398" t="s">
        <v>740</v>
      </c>
      <c r="R25" s="2"/>
    </row>
    <row r="26" spans="1:18" ht="18" customHeight="1">
      <c r="A26" s="190">
        <v>2</v>
      </c>
      <c r="B26" s="14" t="s">
        <v>649</v>
      </c>
      <c r="C26" s="362" t="s">
        <v>650</v>
      </c>
      <c r="D26" s="362" t="s">
        <v>117</v>
      </c>
      <c r="E26" s="178">
        <v>42</v>
      </c>
      <c r="F26" s="19">
        <v>24</v>
      </c>
      <c r="G26" s="19">
        <v>26</v>
      </c>
      <c r="H26" s="19" t="s">
        <v>771</v>
      </c>
      <c r="I26" s="179">
        <f t="shared" si="7"/>
        <v>26</v>
      </c>
      <c r="J26" s="19">
        <v>34</v>
      </c>
      <c r="K26" s="19">
        <v>36</v>
      </c>
      <c r="L26" s="19" t="s">
        <v>45</v>
      </c>
      <c r="M26" s="180">
        <f t="shared" si="5"/>
        <v>36</v>
      </c>
      <c r="N26" s="180">
        <f t="shared" si="8"/>
        <v>62</v>
      </c>
      <c r="O26" s="235">
        <v>5</v>
      </c>
      <c r="P26" s="200">
        <f t="shared" si="3"/>
        <v>124.752961608028</v>
      </c>
      <c r="Q26" s="426" t="s">
        <v>740</v>
      </c>
      <c r="R26" s="2"/>
    </row>
    <row r="27" spans="1:17" ht="16.5" customHeight="1">
      <c r="A27" s="190">
        <v>3</v>
      </c>
      <c r="B27" s="14" t="s">
        <v>731</v>
      </c>
      <c r="C27" s="376" t="s">
        <v>834</v>
      </c>
      <c r="D27" s="364" t="s">
        <v>779</v>
      </c>
      <c r="E27" s="182">
        <v>40</v>
      </c>
      <c r="F27" s="168">
        <v>11</v>
      </c>
      <c r="G27" s="168">
        <v>13</v>
      </c>
      <c r="H27" s="168" t="s">
        <v>785</v>
      </c>
      <c r="I27" s="222">
        <f t="shared" si="7"/>
        <v>13</v>
      </c>
      <c r="J27" s="168">
        <v>12</v>
      </c>
      <c r="K27" s="168">
        <v>15</v>
      </c>
      <c r="L27" s="168">
        <v>18</v>
      </c>
      <c r="M27" s="223">
        <f t="shared" si="5"/>
        <v>18</v>
      </c>
      <c r="N27" s="180">
        <f t="shared" si="8"/>
        <v>31</v>
      </c>
      <c r="O27" s="180">
        <v>9</v>
      </c>
      <c r="P27" s="200">
        <f t="shared" si="3"/>
        <v>65.49243855487326</v>
      </c>
      <c r="Q27" s="351" t="s">
        <v>730</v>
      </c>
    </row>
    <row r="28" spans="1:18" ht="16.5" customHeight="1">
      <c r="A28" s="190">
        <v>4</v>
      </c>
      <c r="B28" s="41" t="s">
        <v>570</v>
      </c>
      <c r="C28" s="402" t="s">
        <v>618</v>
      </c>
      <c r="D28" s="395" t="s">
        <v>40</v>
      </c>
      <c r="E28" s="220">
        <v>40.8</v>
      </c>
      <c r="F28" s="221">
        <v>43</v>
      </c>
      <c r="G28" s="292">
        <v>45</v>
      </c>
      <c r="H28" s="176" t="s">
        <v>53</v>
      </c>
      <c r="I28" s="222">
        <f t="shared" si="7"/>
        <v>45</v>
      </c>
      <c r="J28" s="221">
        <v>52</v>
      </c>
      <c r="K28" s="176" t="s">
        <v>141</v>
      </c>
      <c r="L28" s="292">
        <v>55</v>
      </c>
      <c r="M28" s="223">
        <f t="shared" si="5"/>
        <v>55</v>
      </c>
      <c r="N28" s="223">
        <f t="shared" si="8"/>
        <v>100</v>
      </c>
      <c r="O28" s="443">
        <v>1</v>
      </c>
      <c r="P28" s="200">
        <f t="shared" si="3"/>
        <v>207.08612701706483</v>
      </c>
      <c r="Q28" s="410" t="s">
        <v>819</v>
      </c>
      <c r="R28"/>
    </row>
    <row r="29" spans="1:18" ht="16.5" customHeight="1">
      <c r="A29" s="190">
        <v>5</v>
      </c>
      <c r="B29" s="41" t="s">
        <v>669</v>
      </c>
      <c r="C29" s="402" t="s">
        <v>670</v>
      </c>
      <c r="D29" s="395" t="s">
        <v>3</v>
      </c>
      <c r="E29" s="178">
        <v>40.3</v>
      </c>
      <c r="F29" s="168" t="s">
        <v>799</v>
      </c>
      <c r="G29" s="168">
        <v>18</v>
      </c>
      <c r="H29" s="168">
        <v>20</v>
      </c>
      <c r="I29" s="179">
        <f t="shared" si="7"/>
        <v>20</v>
      </c>
      <c r="J29" s="168">
        <v>20</v>
      </c>
      <c r="K29" s="168">
        <v>22</v>
      </c>
      <c r="L29" s="168">
        <v>25</v>
      </c>
      <c r="M29" s="180">
        <f t="shared" si="5"/>
        <v>25</v>
      </c>
      <c r="N29" s="180">
        <f t="shared" si="8"/>
        <v>45</v>
      </c>
      <c r="O29" s="180">
        <v>8</v>
      </c>
      <c r="P29" s="200">
        <f t="shared" si="3"/>
        <v>94.3525368928011</v>
      </c>
      <c r="Q29" s="349"/>
      <c r="R29"/>
    </row>
    <row r="30" spans="1:18" ht="16.5" customHeight="1">
      <c r="A30" s="190">
        <v>6</v>
      </c>
      <c r="B30" s="41" t="s">
        <v>671</v>
      </c>
      <c r="C30" s="402" t="s">
        <v>672</v>
      </c>
      <c r="D30" s="395" t="s">
        <v>3</v>
      </c>
      <c r="E30" s="178">
        <v>40.2</v>
      </c>
      <c r="F30" s="225" t="s">
        <v>802</v>
      </c>
      <c r="G30" s="225">
        <v>23</v>
      </c>
      <c r="H30" s="225" t="s">
        <v>769</v>
      </c>
      <c r="I30" s="179">
        <f t="shared" si="7"/>
        <v>23</v>
      </c>
      <c r="J30" s="168">
        <v>29</v>
      </c>
      <c r="K30" s="168">
        <v>31</v>
      </c>
      <c r="L30" s="168">
        <v>33</v>
      </c>
      <c r="M30" s="180">
        <f t="shared" si="5"/>
        <v>33</v>
      </c>
      <c r="N30" s="180">
        <f t="shared" si="8"/>
        <v>56</v>
      </c>
      <c r="O30" s="180">
        <v>6</v>
      </c>
      <c r="P30" s="200">
        <f t="shared" si="3"/>
        <v>117.71197426014393</v>
      </c>
      <c r="Q30" s="349"/>
      <c r="R30"/>
    </row>
    <row r="31" spans="1:18" ht="16.5" customHeight="1">
      <c r="A31" s="529">
        <v>7</v>
      </c>
      <c r="B31" s="530" t="s">
        <v>714</v>
      </c>
      <c r="C31" s="531" t="s">
        <v>835</v>
      </c>
      <c r="D31" s="532" t="s">
        <v>750</v>
      </c>
      <c r="E31" s="533">
        <v>41.2</v>
      </c>
      <c r="F31" s="478" t="s">
        <v>775</v>
      </c>
      <c r="G31" s="478">
        <v>40</v>
      </c>
      <c r="H31" s="478">
        <v>42</v>
      </c>
      <c r="I31" s="484">
        <f t="shared" si="7"/>
        <v>42</v>
      </c>
      <c r="J31" s="475">
        <v>50</v>
      </c>
      <c r="K31" s="475" t="s">
        <v>427</v>
      </c>
      <c r="L31" s="475">
        <v>52</v>
      </c>
      <c r="M31" s="485">
        <f t="shared" si="5"/>
        <v>52</v>
      </c>
      <c r="N31" s="485">
        <f t="shared" si="8"/>
        <v>94</v>
      </c>
      <c r="O31" s="485">
        <v>2</v>
      </c>
      <c r="P31" s="487">
        <f>IF(ISERROR(N31*10^(0.794358141*(LOG10(E31/174.393))^2)),"",N31*10^(0.794358141*(LOG10(E31/174.393))^2))</f>
        <v>192.77310480072762</v>
      </c>
      <c r="Q31" s="534" t="s">
        <v>746</v>
      </c>
      <c r="R31"/>
    </row>
    <row r="32" spans="1:18" ht="16.5" customHeight="1">
      <c r="A32" s="190">
        <v>8</v>
      </c>
      <c r="B32" s="14" t="s">
        <v>647</v>
      </c>
      <c r="C32" s="362" t="s">
        <v>648</v>
      </c>
      <c r="D32" s="362" t="s">
        <v>117</v>
      </c>
      <c r="E32" s="178">
        <v>39.6</v>
      </c>
      <c r="F32" s="19">
        <v>20</v>
      </c>
      <c r="G32" s="19">
        <v>22</v>
      </c>
      <c r="H32" s="19">
        <v>24</v>
      </c>
      <c r="I32" s="179">
        <f t="shared" si="7"/>
        <v>24</v>
      </c>
      <c r="J32" s="19">
        <v>27</v>
      </c>
      <c r="K32" s="19" t="s">
        <v>772</v>
      </c>
      <c r="L32" s="19" t="s">
        <v>772</v>
      </c>
      <c r="M32" s="180">
        <f>MAX(J32:L32)</f>
        <v>27</v>
      </c>
      <c r="N32" s="180">
        <f t="shared" si="8"/>
        <v>51</v>
      </c>
      <c r="O32" s="235">
        <v>7</v>
      </c>
      <c r="P32" s="200">
        <f>IF(ISERROR(N32*10^(0.794358141*(LOG10(E32/174.393))^2)),"",N32*10^(0.794358141*(LOG10(E32/174.393))^2))</f>
        <v>108.8551888204489</v>
      </c>
      <c r="Q32" s="426" t="s">
        <v>740</v>
      </c>
      <c r="R32" s="2"/>
    </row>
    <row r="33" spans="1:17" ht="18" customHeight="1" thickBot="1">
      <c r="A33" s="513">
        <v>9</v>
      </c>
      <c r="B33" s="207" t="s">
        <v>578</v>
      </c>
      <c r="C33" s="445" t="s">
        <v>836</v>
      </c>
      <c r="D33" s="446" t="s">
        <v>40</v>
      </c>
      <c r="E33" s="228">
        <v>39.6</v>
      </c>
      <c r="F33" s="432" t="s">
        <v>775</v>
      </c>
      <c r="G33" s="432">
        <v>40</v>
      </c>
      <c r="H33" s="432">
        <v>41</v>
      </c>
      <c r="I33" s="230">
        <f t="shared" si="7"/>
        <v>41</v>
      </c>
      <c r="J33" s="432">
        <v>49</v>
      </c>
      <c r="K33" s="432">
        <v>51</v>
      </c>
      <c r="L33" s="432" t="s">
        <v>427</v>
      </c>
      <c r="M33" s="229">
        <f>MAX(J33:L33)</f>
        <v>51</v>
      </c>
      <c r="N33" s="229">
        <f t="shared" si="8"/>
        <v>92</v>
      </c>
      <c r="O33" s="196">
        <v>3</v>
      </c>
      <c r="P33" s="218">
        <f>IF(ISERROR(N33*10^(0.794358141*(LOG10(E33/174.393))^2)),"",N33*10^(0.794358141*(LOG10(E33/174.393))^2))</f>
        <v>196.36622297022157</v>
      </c>
      <c r="Q33" s="354" t="s">
        <v>819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11:L11 F13:L13 F15:L17 F28:L31">
    <cfRule type="cellIs" priority="24" dxfId="129" operator="greaterThan" stopIfTrue="1">
      <formula>"n"</formula>
    </cfRule>
  </conditionalFormatting>
  <conditionalFormatting sqref="F18:L18 F20:L22">
    <cfRule type="cellIs" priority="25" dxfId="129" operator="greaterThan" stopIfTrue="1">
      <formula>"n"</formula>
    </cfRule>
  </conditionalFormatting>
  <conditionalFormatting sqref="F10:L10">
    <cfRule type="cellIs" priority="22" dxfId="129" operator="greaterThan" stopIfTrue="1">
      <formula>"n"</formula>
    </cfRule>
  </conditionalFormatting>
  <conditionalFormatting sqref="I27">
    <cfRule type="cellIs" priority="17" dxfId="129" operator="greaterThan" stopIfTrue="1">
      <formula>"n"</formula>
    </cfRule>
  </conditionalFormatting>
  <conditionalFormatting sqref="J24:L24">
    <cfRule type="cellIs" priority="18" dxfId="129" operator="greaterThan" stopIfTrue="1">
      <formula>"n"</formula>
    </cfRule>
  </conditionalFormatting>
  <conditionalFormatting sqref="F12:L12">
    <cfRule type="cellIs" priority="14" dxfId="129" operator="greaterThan" stopIfTrue="1">
      <formula>"n"</formula>
    </cfRule>
  </conditionalFormatting>
  <conditionalFormatting sqref="F26:L26">
    <cfRule type="cellIs" priority="12" dxfId="129" operator="greaterThan" stopIfTrue="1">
      <formula>"n"</formula>
    </cfRule>
  </conditionalFormatting>
  <conditionalFormatting sqref="F25:L25">
    <cfRule type="cellIs" priority="11" dxfId="129" operator="greaterThan" stopIfTrue="1">
      <formula>"n"</formula>
    </cfRule>
  </conditionalFormatting>
  <conditionalFormatting sqref="H19:L19">
    <cfRule type="cellIs" priority="10" dxfId="129" operator="greaterThan" stopIfTrue="1">
      <formula>"n"</formula>
    </cfRule>
  </conditionalFormatting>
  <conditionalFormatting sqref="F14:L14">
    <cfRule type="cellIs" priority="8" dxfId="129" operator="greaterThan" stopIfTrue="1">
      <formula>"n"</formula>
    </cfRule>
  </conditionalFormatting>
  <conditionalFormatting sqref="F23:H23">
    <cfRule type="cellIs" priority="6" dxfId="129" operator="greaterThan" stopIfTrue="1">
      <formula>"n"</formula>
    </cfRule>
  </conditionalFormatting>
  <conditionalFormatting sqref="I23">
    <cfRule type="cellIs" priority="5" dxfId="129" operator="greaterThan" stopIfTrue="1">
      <formula>"n"</formula>
    </cfRule>
  </conditionalFormatting>
  <conditionalFormatting sqref="F32:L32">
    <cfRule type="cellIs" priority="2" dxfId="129" operator="greaterThan" stopIfTrue="1">
      <formula>"n"</formula>
    </cfRule>
  </conditionalFormatting>
  <conditionalFormatting sqref="F33:L33">
    <cfRule type="cellIs" priority="1" dxfId="129" operator="greaterThan" stopIfTrue="1">
      <formula>"n"</formula>
    </cfRule>
  </conditionalFormatting>
  <dataValidations count="1">
    <dataValidation type="whole" allowBlank="1" sqref="F25:H26 F11:H13 F28:H28 F32:H33 F20:H23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31"/>
  <sheetViews>
    <sheetView zoomScale="90" zoomScaleNormal="90" zoomScalePageLayoutView="0" workbookViewId="0" topLeftCell="A13">
      <selection activeCell="P30" sqref="P30:P31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8515625" style="131" customWidth="1"/>
    <col min="4" max="4" width="17.00390625" style="346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5" width="7.57421875" style="2" customWidth="1"/>
    <col min="16" max="16" width="12.57421875" style="2" customWidth="1"/>
    <col min="17" max="17" width="23.28125" style="346" customWidth="1"/>
  </cols>
  <sheetData>
    <row r="1" spans="1:17" ht="51.75" customHeight="1">
      <c r="A1" s="301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ht="16.5" customHeight="1"/>
    <row r="5" spans="1:16" ht="19.5" customHeight="1">
      <c r="A5" s="306" t="s">
        <v>747</v>
      </c>
      <c r="B5" s="306"/>
      <c r="C5" s="306"/>
      <c r="D5" s="359"/>
      <c r="E5" s="8"/>
      <c r="F5" s="306" t="s">
        <v>77</v>
      </c>
      <c r="G5" s="306"/>
      <c r="H5" s="306"/>
      <c r="I5" s="71"/>
      <c r="J5" s="307" t="s">
        <v>611</v>
      </c>
      <c r="K5" s="308"/>
      <c r="L5" s="308"/>
      <c r="M5" s="71"/>
      <c r="N5" s="71"/>
      <c r="O5" s="71"/>
      <c r="P5" s="173" t="s">
        <v>602</v>
      </c>
    </row>
    <row r="6" spans="1:16" ht="22.5" customHeight="1" thickBot="1">
      <c r="A6" s="316" t="s">
        <v>5</v>
      </c>
      <c r="B6" s="316"/>
      <c r="C6" s="316"/>
      <c r="D6" s="360"/>
      <c r="E6" s="10"/>
      <c r="F6" s="317" t="s">
        <v>6</v>
      </c>
      <c r="G6" s="317"/>
      <c r="H6" s="317"/>
      <c r="I6" s="71"/>
      <c r="J6" s="337" t="s">
        <v>7</v>
      </c>
      <c r="K6" s="337"/>
      <c r="L6" s="338"/>
      <c r="M6" s="214"/>
      <c r="N6" s="71"/>
      <c r="O6" s="71"/>
      <c r="P6" s="74" t="s">
        <v>8</v>
      </c>
    </row>
    <row r="7" spans="1:17" ht="15" customHeight="1">
      <c r="A7" s="342" t="s">
        <v>9</v>
      </c>
      <c r="B7" s="323" t="s">
        <v>10</v>
      </c>
      <c r="C7" s="323" t="s">
        <v>11</v>
      </c>
      <c r="D7" s="325" t="s">
        <v>6</v>
      </c>
      <c r="E7" s="327" t="s">
        <v>12</v>
      </c>
      <c r="F7" s="339" t="s">
        <v>13</v>
      </c>
      <c r="G7" s="340"/>
      <c r="H7" s="340"/>
      <c r="I7" s="341"/>
      <c r="J7" s="339" t="s">
        <v>14</v>
      </c>
      <c r="K7" s="340"/>
      <c r="L7" s="340"/>
      <c r="M7" s="341"/>
      <c r="N7" s="329" t="s">
        <v>15</v>
      </c>
      <c r="O7" s="331" t="s">
        <v>16</v>
      </c>
      <c r="P7" s="333" t="s">
        <v>17</v>
      </c>
      <c r="Q7" s="335" t="s">
        <v>18</v>
      </c>
    </row>
    <row r="8" spans="1:17" s="1" customFormat="1" ht="15" customHeight="1" thickBot="1">
      <c r="A8" s="343"/>
      <c r="B8" s="324"/>
      <c r="C8" s="324"/>
      <c r="D8" s="326"/>
      <c r="E8" s="328"/>
      <c r="F8" s="215">
        <v>1</v>
      </c>
      <c r="G8" s="216">
        <v>2</v>
      </c>
      <c r="H8" s="216">
        <v>3</v>
      </c>
      <c r="I8" s="217" t="s">
        <v>19</v>
      </c>
      <c r="J8" s="215">
        <v>1</v>
      </c>
      <c r="K8" s="216">
        <v>2</v>
      </c>
      <c r="L8" s="216">
        <v>3</v>
      </c>
      <c r="M8" s="217" t="s">
        <v>19</v>
      </c>
      <c r="N8" s="330"/>
      <c r="O8" s="332"/>
      <c r="P8" s="334"/>
      <c r="Q8" s="336"/>
    </row>
    <row r="9" spans="1:18" ht="16.5" customHeight="1" thickBot="1">
      <c r="A9" s="458"/>
      <c r="B9" s="236" t="s">
        <v>608</v>
      </c>
      <c r="C9" s="369"/>
      <c r="D9" s="366"/>
      <c r="E9" s="238"/>
      <c r="F9" s="239"/>
      <c r="G9" s="239"/>
      <c r="H9" s="239"/>
      <c r="I9" s="240"/>
      <c r="J9" s="239"/>
      <c r="K9" s="239"/>
      <c r="L9" s="239"/>
      <c r="M9" s="241"/>
      <c r="N9" s="242"/>
      <c r="O9" s="242"/>
      <c r="P9" s="244">
        <f aca="true" t="shared" si="0" ref="P9:P14">IF(ISERROR(N9*10^(0.794358141*(LOG10(E9/174.393))^2)),"",N9*10^(0.794358141*(LOG10(E9/174.393))^2))</f>
      </c>
      <c r="Q9" s="347"/>
      <c r="R9" s="4"/>
    </row>
    <row r="10" spans="1:18" ht="16.5" customHeight="1">
      <c r="A10" s="459">
        <v>1</v>
      </c>
      <c r="B10" s="204" t="s">
        <v>673</v>
      </c>
      <c r="C10" s="430" t="s">
        <v>674</v>
      </c>
      <c r="D10" s="387" t="s">
        <v>3</v>
      </c>
      <c r="E10" s="205">
        <v>43</v>
      </c>
      <c r="F10" s="185">
        <v>20</v>
      </c>
      <c r="G10" s="185">
        <v>22</v>
      </c>
      <c r="H10" s="185" t="s">
        <v>769</v>
      </c>
      <c r="I10" s="226">
        <f>MAX(F10:H10)</f>
        <v>22</v>
      </c>
      <c r="J10" s="187">
        <v>25</v>
      </c>
      <c r="K10" s="187" t="s">
        <v>772</v>
      </c>
      <c r="L10" s="187" t="s">
        <v>772</v>
      </c>
      <c r="M10" s="188">
        <f>MAX(J10:L10)</f>
        <v>25</v>
      </c>
      <c r="N10" s="188">
        <f>SUM(I10,M10)</f>
        <v>47</v>
      </c>
      <c r="O10" s="188">
        <v>4</v>
      </c>
      <c r="P10" s="202">
        <f t="shared" si="0"/>
        <v>92.42766848670388</v>
      </c>
      <c r="Q10" s="515"/>
      <c r="R10" s="4"/>
    </row>
    <row r="11" spans="1:18" ht="16.5" customHeight="1">
      <c r="A11" s="461">
        <v>2</v>
      </c>
      <c r="B11" s="14" t="s">
        <v>679</v>
      </c>
      <c r="C11" s="371" t="s">
        <v>680</v>
      </c>
      <c r="D11" s="364" t="s">
        <v>3</v>
      </c>
      <c r="E11" s="178">
        <v>46</v>
      </c>
      <c r="F11" s="168">
        <v>27</v>
      </c>
      <c r="G11" s="168">
        <v>30</v>
      </c>
      <c r="H11" s="168">
        <v>31</v>
      </c>
      <c r="I11" s="179">
        <f>MAX(F11:H11)</f>
        <v>31</v>
      </c>
      <c r="J11" s="168">
        <v>35</v>
      </c>
      <c r="K11" s="168">
        <v>38</v>
      </c>
      <c r="L11" s="168">
        <v>40</v>
      </c>
      <c r="M11" s="180">
        <f>MAX(J11:L11)</f>
        <v>40</v>
      </c>
      <c r="N11" s="180">
        <f>SUM(I11,M11)</f>
        <v>71</v>
      </c>
      <c r="O11" s="180">
        <v>2</v>
      </c>
      <c r="P11" s="200">
        <f t="shared" si="0"/>
        <v>131.02354873427933</v>
      </c>
      <c r="Q11" s="349"/>
      <c r="R11" s="4"/>
    </row>
    <row r="12" spans="1:18" ht="16.5" customHeight="1">
      <c r="A12" s="461">
        <v>3</v>
      </c>
      <c r="B12" s="14" t="s">
        <v>651</v>
      </c>
      <c r="C12" s="362" t="s">
        <v>652</v>
      </c>
      <c r="D12" s="362" t="s">
        <v>117</v>
      </c>
      <c r="E12" s="178">
        <v>46</v>
      </c>
      <c r="F12" s="19" t="s">
        <v>772</v>
      </c>
      <c r="G12" s="19">
        <v>30</v>
      </c>
      <c r="H12" s="19" t="s">
        <v>773</v>
      </c>
      <c r="I12" s="179">
        <f>MAX(F12:H12)</f>
        <v>30</v>
      </c>
      <c r="J12" s="19" t="s">
        <v>775</v>
      </c>
      <c r="K12" s="19">
        <v>40</v>
      </c>
      <c r="L12" s="19" t="s">
        <v>66</v>
      </c>
      <c r="M12" s="180">
        <f>MAX(J12:L12)</f>
        <v>40</v>
      </c>
      <c r="N12" s="180">
        <f>SUM(I12,M12)</f>
        <v>70</v>
      </c>
      <c r="O12" s="180">
        <v>3</v>
      </c>
      <c r="P12" s="200">
        <f t="shared" si="0"/>
        <v>129.17814663943034</v>
      </c>
      <c r="Q12" s="426" t="s">
        <v>740</v>
      </c>
      <c r="R12" s="2"/>
    </row>
    <row r="13" spans="1:18" ht="16.5" customHeight="1" thickBot="1">
      <c r="A13" s="463">
        <v>4</v>
      </c>
      <c r="B13" s="207" t="s">
        <v>583</v>
      </c>
      <c r="C13" s="403" t="s">
        <v>838</v>
      </c>
      <c r="D13" s="394" t="s">
        <v>22</v>
      </c>
      <c r="E13" s="193">
        <v>44</v>
      </c>
      <c r="F13" s="194">
        <v>35</v>
      </c>
      <c r="G13" s="194">
        <v>37</v>
      </c>
      <c r="H13" s="194" t="s">
        <v>426</v>
      </c>
      <c r="I13" s="230">
        <f>MAX(F13:H13)</f>
        <v>37</v>
      </c>
      <c r="J13" s="194">
        <v>40</v>
      </c>
      <c r="K13" s="194">
        <v>42</v>
      </c>
      <c r="L13" s="194" t="s">
        <v>806</v>
      </c>
      <c r="M13" s="229">
        <f>MAX(J13:L13)</f>
        <v>42</v>
      </c>
      <c r="N13" s="229">
        <f>SUM(I13,M13)</f>
        <v>79</v>
      </c>
      <c r="O13" s="196">
        <v>1</v>
      </c>
      <c r="P13" s="218">
        <f t="shared" si="0"/>
        <v>151.9726030048772</v>
      </c>
      <c r="Q13" s="354" t="s">
        <v>23</v>
      </c>
      <c r="R13" s="91"/>
    </row>
    <row r="14" spans="1:18" ht="16.5" customHeight="1">
      <c r="A14" s="458"/>
      <c r="B14" s="245" t="s">
        <v>573</v>
      </c>
      <c r="C14" s="378"/>
      <c r="D14" s="363"/>
      <c r="E14" s="238"/>
      <c r="F14" s="257"/>
      <c r="G14" s="257"/>
      <c r="H14" s="257"/>
      <c r="I14" s="240"/>
      <c r="J14" s="239"/>
      <c r="K14" s="239"/>
      <c r="L14" s="239"/>
      <c r="M14" s="241"/>
      <c r="N14" s="241"/>
      <c r="O14" s="241"/>
      <c r="P14" s="244">
        <f t="shared" si="0"/>
      </c>
      <c r="Q14" s="347"/>
      <c r="R14" s="4"/>
    </row>
    <row r="15" spans="1:18" ht="16.5" customHeight="1">
      <c r="A15" s="461">
        <v>1</v>
      </c>
      <c r="B15" s="146" t="s">
        <v>586</v>
      </c>
      <c r="C15" s="376" t="s">
        <v>839</v>
      </c>
      <c r="D15" s="427" t="s">
        <v>22</v>
      </c>
      <c r="E15" s="178">
        <v>49.9</v>
      </c>
      <c r="F15" s="46">
        <v>20</v>
      </c>
      <c r="G15" s="46">
        <v>23</v>
      </c>
      <c r="H15" s="46">
        <v>26</v>
      </c>
      <c r="I15" s="222">
        <f aca="true" t="shared" si="1" ref="I15:I20">MAX(F15:H15)</f>
        <v>26</v>
      </c>
      <c r="J15" s="19">
        <v>27</v>
      </c>
      <c r="K15" s="19">
        <v>29</v>
      </c>
      <c r="L15" s="19">
        <v>31</v>
      </c>
      <c r="M15" s="180">
        <f aca="true" t="shared" si="2" ref="M15:M20">MAX(J15:L15)</f>
        <v>31</v>
      </c>
      <c r="N15" s="180">
        <f aca="true" t="shared" si="3" ref="N15:N20">SUM(I15,M15)</f>
        <v>57</v>
      </c>
      <c r="O15" s="180">
        <v>5</v>
      </c>
      <c r="P15" s="200">
        <f>IF(ISERROR(N15*10^(0.794358141*(LOG10(E17/174.393))^2)),"",N15*10^(0.794358141*(LOG10(E17/174.393))^2))</f>
        <v>101.027080292594</v>
      </c>
      <c r="Q15" s="349" t="s">
        <v>23</v>
      </c>
      <c r="R15" s="4"/>
    </row>
    <row r="16" spans="1:18" ht="15" customHeight="1">
      <c r="A16" s="461">
        <v>2</v>
      </c>
      <c r="B16" s="146" t="s">
        <v>584</v>
      </c>
      <c r="C16" s="376" t="s">
        <v>585</v>
      </c>
      <c r="D16" s="427" t="s">
        <v>22</v>
      </c>
      <c r="E16" s="182">
        <v>49.5</v>
      </c>
      <c r="F16" s="174">
        <v>35</v>
      </c>
      <c r="G16" s="174">
        <v>37</v>
      </c>
      <c r="H16" s="174">
        <v>38</v>
      </c>
      <c r="I16" s="179">
        <f t="shared" si="1"/>
        <v>38</v>
      </c>
      <c r="J16" s="168">
        <v>43</v>
      </c>
      <c r="K16" s="168">
        <v>46</v>
      </c>
      <c r="L16" s="168">
        <v>48</v>
      </c>
      <c r="M16" s="180">
        <f t="shared" si="2"/>
        <v>48</v>
      </c>
      <c r="N16" s="180">
        <f t="shared" si="3"/>
        <v>86</v>
      </c>
      <c r="O16" s="180">
        <v>3</v>
      </c>
      <c r="P16" s="200">
        <f>IF(ISERROR(N16*10^(0.794358141*(LOG10(E16/174.393))^2)),"",N16*10^(0.794358141*(LOG10(E16/174.393))^2))</f>
        <v>148.63167914234256</v>
      </c>
      <c r="Q16" s="348" t="s">
        <v>23</v>
      </c>
      <c r="R16" s="4"/>
    </row>
    <row r="17" spans="1:18" ht="18" customHeight="1">
      <c r="A17" s="461">
        <v>3</v>
      </c>
      <c r="B17" s="14" t="s">
        <v>576</v>
      </c>
      <c r="C17" s="371" t="s">
        <v>840</v>
      </c>
      <c r="D17" s="364" t="s">
        <v>724</v>
      </c>
      <c r="E17" s="182">
        <v>48.1</v>
      </c>
      <c r="F17" s="225">
        <v>40</v>
      </c>
      <c r="G17" s="225">
        <v>44</v>
      </c>
      <c r="H17" s="225">
        <v>46</v>
      </c>
      <c r="I17" s="179">
        <f t="shared" si="1"/>
        <v>46</v>
      </c>
      <c r="J17" s="168">
        <v>53</v>
      </c>
      <c r="K17" s="168">
        <v>56</v>
      </c>
      <c r="L17" s="168" t="s">
        <v>54</v>
      </c>
      <c r="M17" s="180">
        <f t="shared" si="2"/>
        <v>56</v>
      </c>
      <c r="N17" s="180">
        <f t="shared" si="3"/>
        <v>102</v>
      </c>
      <c r="O17" s="180">
        <v>1</v>
      </c>
      <c r="P17" s="200">
        <f>IF(ISERROR(N17*10^(0.794358141*(LOG10(E17/174.393))^2)),"",N17*10^(0.794358141*(LOG10(E17/174.393))^2))</f>
        <v>180.78530157622083</v>
      </c>
      <c r="Q17" s="348" t="s">
        <v>483</v>
      </c>
      <c r="R17" s="4"/>
    </row>
    <row r="18" spans="1:18" ht="16.5" customHeight="1">
      <c r="A18" s="461">
        <v>4</v>
      </c>
      <c r="B18" s="25" t="s">
        <v>677</v>
      </c>
      <c r="C18" s="374" t="s">
        <v>678</v>
      </c>
      <c r="D18" s="364" t="s">
        <v>3</v>
      </c>
      <c r="E18" s="178">
        <v>49</v>
      </c>
      <c r="F18" s="168">
        <v>28</v>
      </c>
      <c r="G18" s="168">
        <v>30</v>
      </c>
      <c r="H18" s="168">
        <v>33</v>
      </c>
      <c r="I18" s="179">
        <f t="shared" si="1"/>
        <v>33</v>
      </c>
      <c r="J18" s="168">
        <v>35</v>
      </c>
      <c r="K18" s="168">
        <v>40</v>
      </c>
      <c r="L18" s="168">
        <v>45</v>
      </c>
      <c r="M18" s="180">
        <f t="shared" si="2"/>
        <v>45</v>
      </c>
      <c r="N18" s="180">
        <f t="shared" si="3"/>
        <v>78</v>
      </c>
      <c r="O18" s="180">
        <v>4</v>
      </c>
      <c r="P18" s="200">
        <f aca="true" t="shared" si="4" ref="P18:P30">IF(ISERROR(N18*10^(0.794358141*(LOG10(E18/174.393))^2)),"",N18*10^(0.794358141*(LOG10(E18/174.393))^2))</f>
        <v>136.00475477680828</v>
      </c>
      <c r="Q18" s="349"/>
      <c r="R18" s="91"/>
    </row>
    <row r="19" spans="1:18" ht="16.5" customHeight="1">
      <c r="A19" s="461">
        <v>5</v>
      </c>
      <c r="B19" s="268" t="s">
        <v>755</v>
      </c>
      <c r="C19" s="429" t="s">
        <v>756</v>
      </c>
      <c r="D19" s="408" t="s">
        <v>35</v>
      </c>
      <c r="E19" s="178">
        <v>48.4</v>
      </c>
      <c r="F19" s="168" t="s">
        <v>52</v>
      </c>
      <c r="G19" s="168">
        <v>43</v>
      </c>
      <c r="H19" s="168" t="s">
        <v>53</v>
      </c>
      <c r="I19" s="179">
        <f t="shared" si="1"/>
        <v>43</v>
      </c>
      <c r="J19" s="168" t="s">
        <v>141</v>
      </c>
      <c r="K19" s="168">
        <v>55</v>
      </c>
      <c r="L19" s="168" t="s">
        <v>54</v>
      </c>
      <c r="M19" s="180">
        <f t="shared" si="2"/>
        <v>55</v>
      </c>
      <c r="N19" s="180">
        <f t="shared" si="3"/>
        <v>98</v>
      </c>
      <c r="O19" s="180">
        <v>2</v>
      </c>
      <c r="P19" s="200">
        <f t="shared" si="4"/>
        <v>172.74085465991726</v>
      </c>
      <c r="Q19" s="410" t="s">
        <v>754</v>
      </c>
      <c r="R19" s="91"/>
    </row>
    <row r="20" spans="1:18" ht="16.5" customHeight="1">
      <c r="A20" s="461">
        <v>6</v>
      </c>
      <c r="B20" s="25" t="s">
        <v>675</v>
      </c>
      <c r="C20" s="374" t="s">
        <v>676</v>
      </c>
      <c r="D20" s="364" t="s">
        <v>3</v>
      </c>
      <c r="E20" s="182">
        <v>46.2</v>
      </c>
      <c r="F20" s="168">
        <v>25</v>
      </c>
      <c r="G20" s="168" t="s">
        <v>782</v>
      </c>
      <c r="H20" s="168" t="s">
        <v>782</v>
      </c>
      <c r="I20" s="222">
        <f t="shared" si="1"/>
        <v>25</v>
      </c>
      <c r="J20" s="168" t="s">
        <v>803</v>
      </c>
      <c r="K20" s="168" t="s">
        <v>776</v>
      </c>
      <c r="L20" s="168" t="s">
        <v>776</v>
      </c>
      <c r="M20" s="223">
        <f t="shared" si="2"/>
        <v>0</v>
      </c>
      <c r="N20" s="223">
        <f t="shared" si="3"/>
        <v>25</v>
      </c>
      <c r="O20" s="180">
        <v>6</v>
      </c>
      <c r="P20" s="200">
        <f t="shared" si="4"/>
        <v>45.95167657268883</v>
      </c>
      <c r="Q20" s="349"/>
      <c r="R20" s="4"/>
    </row>
    <row r="21" spans="1:17" ht="15" customHeight="1" thickBot="1">
      <c r="A21" s="458"/>
      <c r="B21" s="259" t="s">
        <v>29</v>
      </c>
      <c r="C21" s="363"/>
      <c r="D21" s="347"/>
      <c r="E21" s="238"/>
      <c r="F21" s="257"/>
      <c r="G21" s="257"/>
      <c r="H21" s="257"/>
      <c r="I21" s="240"/>
      <c r="J21" s="239"/>
      <c r="K21" s="239"/>
      <c r="L21" s="239"/>
      <c r="M21" s="241"/>
      <c r="N21" s="241"/>
      <c r="O21" s="241"/>
      <c r="P21" s="244">
        <f t="shared" si="4"/>
      </c>
      <c r="Q21" s="347"/>
    </row>
    <row r="22" spans="1:18" ht="16.5" customHeight="1">
      <c r="A22" s="516">
        <v>1</v>
      </c>
      <c r="B22" s="204" t="s">
        <v>632</v>
      </c>
      <c r="C22" s="430" t="s">
        <v>633</v>
      </c>
      <c r="D22" s="367" t="s">
        <v>33</v>
      </c>
      <c r="E22" s="184">
        <v>51.4</v>
      </c>
      <c r="F22" s="187">
        <v>21</v>
      </c>
      <c r="G22" s="187">
        <v>24</v>
      </c>
      <c r="H22" s="187" t="s">
        <v>770</v>
      </c>
      <c r="I22" s="186">
        <f aca="true" t="shared" si="5" ref="I22:I28">MAX(F22:H22)</f>
        <v>24</v>
      </c>
      <c r="J22" s="187" t="s">
        <v>773</v>
      </c>
      <c r="K22" s="187">
        <v>33</v>
      </c>
      <c r="L22" s="187" t="s">
        <v>774</v>
      </c>
      <c r="M22" s="188">
        <f aca="true" t="shared" si="6" ref="M22:M31">MAX(J22:L22)</f>
        <v>33</v>
      </c>
      <c r="N22" s="188">
        <f aca="true" t="shared" si="7" ref="N22:N31">SUM(I22,M22)</f>
        <v>57</v>
      </c>
      <c r="O22" s="188">
        <v>8</v>
      </c>
      <c r="P22" s="202">
        <f t="shared" si="4"/>
        <v>95.38648291820672</v>
      </c>
      <c r="Q22" s="389" t="s">
        <v>631</v>
      </c>
      <c r="R22" s="4"/>
    </row>
    <row r="23" spans="1:18" ht="16.5" customHeight="1">
      <c r="A23" s="461">
        <v>2</v>
      </c>
      <c r="B23" s="14" t="s">
        <v>693</v>
      </c>
      <c r="C23" s="362" t="s">
        <v>692</v>
      </c>
      <c r="D23" s="362" t="s">
        <v>359</v>
      </c>
      <c r="E23" s="178">
        <v>52.4</v>
      </c>
      <c r="F23" s="19">
        <v>11</v>
      </c>
      <c r="G23" s="19">
        <v>12</v>
      </c>
      <c r="H23" s="19">
        <v>13</v>
      </c>
      <c r="I23" s="179">
        <f t="shared" si="5"/>
        <v>13</v>
      </c>
      <c r="J23" s="19">
        <v>13</v>
      </c>
      <c r="K23" s="19">
        <v>15</v>
      </c>
      <c r="L23" s="19">
        <v>16</v>
      </c>
      <c r="M23" s="180">
        <f t="shared" si="6"/>
        <v>16</v>
      </c>
      <c r="N23" s="180">
        <f t="shared" si="7"/>
        <v>29</v>
      </c>
      <c r="O23" s="180">
        <v>10</v>
      </c>
      <c r="P23" s="200">
        <f t="shared" si="4"/>
        <v>47.75423787455011</v>
      </c>
      <c r="Q23" s="426" t="s">
        <v>742</v>
      </c>
      <c r="R23" s="4"/>
    </row>
    <row r="24" spans="1:17" ht="16.5" customHeight="1">
      <c r="A24" s="461">
        <v>3</v>
      </c>
      <c r="B24" s="14" t="s">
        <v>568</v>
      </c>
      <c r="C24" s="371" t="s">
        <v>569</v>
      </c>
      <c r="D24" s="362" t="s">
        <v>22</v>
      </c>
      <c r="E24" s="182">
        <v>55</v>
      </c>
      <c r="F24" s="174" t="s">
        <v>58</v>
      </c>
      <c r="G24" s="174">
        <v>46</v>
      </c>
      <c r="H24" s="174" t="s">
        <v>805</v>
      </c>
      <c r="I24" s="222">
        <f t="shared" si="5"/>
        <v>46</v>
      </c>
      <c r="J24" s="168">
        <v>55</v>
      </c>
      <c r="K24" s="168">
        <v>58</v>
      </c>
      <c r="L24" s="168" t="s">
        <v>807</v>
      </c>
      <c r="M24" s="223">
        <f t="shared" si="6"/>
        <v>58</v>
      </c>
      <c r="N24" s="223">
        <f t="shared" si="7"/>
        <v>104</v>
      </c>
      <c r="O24" s="180">
        <v>1</v>
      </c>
      <c r="P24" s="200">
        <f t="shared" si="4"/>
        <v>164.64572625616685</v>
      </c>
      <c r="Q24" s="353" t="s">
        <v>23</v>
      </c>
    </row>
    <row r="25" spans="1:18" ht="16.5" customHeight="1">
      <c r="A25" s="461">
        <v>4</v>
      </c>
      <c r="B25" s="14" t="s">
        <v>624</v>
      </c>
      <c r="C25" s="376" t="s">
        <v>579</v>
      </c>
      <c r="D25" s="362" t="s">
        <v>751</v>
      </c>
      <c r="E25" s="182">
        <v>53.8</v>
      </c>
      <c r="F25" s="168" t="s">
        <v>774</v>
      </c>
      <c r="G25" s="168">
        <v>36</v>
      </c>
      <c r="H25" s="168">
        <v>38</v>
      </c>
      <c r="I25" s="222">
        <f t="shared" si="5"/>
        <v>38</v>
      </c>
      <c r="J25" s="168">
        <v>44</v>
      </c>
      <c r="K25" s="168">
        <v>47</v>
      </c>
      <c r="L25" s="168">
        <v>48</v>
      </c>
      <c r="M25" s="223">
        <f t="shared" si="6"/>
        <v>48</v>
      </c>
      <c r="N25" s="223">
        <f t="shared" si="7"/>
        <v>86</v>
      </c>
      <c r="O25" s="180">
        <v>3</v>
      </c>
      <c r="P25" s="200">
        <f t="shared" si="4"/>
        <v>138.58509250427045</v>
      </c>
      <c r="Q25" s="349" t="s">
        <v>820</v>
      </c>
      <c r="R25" s="4"/>
    </row>
    <row r="26" spans="1:18" ht="18" customHeight="1">
      <c r="A26" s="461">
        <v>5</v>
      </c>
      <c r="B26" s="14" t="s">
        <v>681</v>
      </c>
      <c r="C26" s="371" t="s">
        <v>682</v>
      </c>
      <c r="D26" s="362" t="s">
        <v>3</v>
      </c>
      <c r="E26" s="178">
        <v>53.4</v>
      </c>
      <c r="F26" s="168">
        <v>20</v>
      </c>
      <c r="G26" s="168" t="s">
        <v>801</v>
      </c>
      <c r="H26" s="168" t="s">
        <v>801</v>
      </c>
      <c r="I26" s="179">
        <f t="shared" si="5"/>
        <v>20</v>
      </c>
      <c r="J26" s="168">
        <v>30</v>
      </c>
      <c r="K26" s="168">
        <v>32</v>
      </c>
      <c r="L26" s="168">
        <v>35</v>
      </c>
      <c r="M26" s="180">
        <f t="shared" si="6"/>
        <v>35</v>
      </c>
      <c r="N26" s="180">
        <f t="shared" si="7"/>
        <v>55</v>
      </c>
      <c r="O26" s="180">
        <v>9</v>
      </c>
      <c r="P26" s="200">
        <f t="shared" si="4"/>
        <v>89.17004046251304</v>
      </c>
      <c r="Q26" s="351"/>
      <c r="R26" s="4"/>
    </row>
    <row r="27" spans="1:18" ht="16.5" customHeight="1">
      <c r="A27" s="461">
        <v>6</v>
      </c>
      <c r="B27" s="14" t="s">
        <v>683</v>
      </c>
      <c r="C27" s="371" t="s">
        <v>684</v>
      </c>
      <c r="D27" s="362" t="s">
        <v>3</v>
      </c>
      <c r="E27" s="178">
        <v>51</v>
      </c>
      <c r="F27" s="168">
        <v>25</v>
      </c>
      <c r="G27" s="168">
        <v>27</v>
      </c>
      <c r="H27" s="168" t="s">
        <v>776</v>
      </c>
      <c r="I27" s="179">
        <f t="shared" si="5"/>
        <v>27</v>
      </c>
      <c r="J27" s="168">
        <v>30</v>
      </c>
      <c r="K27" s="168">
        <v>33</v>
      </c>
      <c r="L27" s="168">
        <v>35</v>
      </c>
      <c r="M27" s="180">
        <f t="shared" si="6"/>
        <v>35</v>
      </c>
      <c r="N27" s="180">
        <f t="shared" si="7"/>
        <v>62</v>
      </c>
      <c r="O27" s="180">
        <v>6</v>
      </c>
      <c r="P27" s="200">
        <f t="shared" si="4"/>
        <v>104.4414251810929</v>
      </c>
      <c r="Q27" s="351"/>
      <c r="R27" s="4"/>
    </row>
    <row r="28" spans="1:18" ht="16.5" customHeight="1">
      <c r="A28" s="461">
        <v>7</v>
      </c>
      <c r="B28" s="14" t="s">
        <v>726</v>
      </c>
      <c r="C28" s="371" t="s">
        <v>727</v>
      </c>
      <c r="D28" s="364" t="s">
        <v>724</v>
      </c>
      <c r="E28" s="182">
        <v>51.2</v>
      </c>
      <c r="F28" s="225">
        <v>35</v>
      </c>
      <c r="G28" s="225">
        <v>40</v>
      </c>
      <c r="H28" s="225">
        <v>43</v>
      </c>
      <c r="I28" s="179">
        <f t="shared" si="5"/>
        <v>43</v>
      </c>
      <c r="J28" s="168">
        <v>45</v>
      </c>
      <c r="K28" s="168">
        <v>50</v>
      </c>
      <c r="L28" s="168">
        <v>53</v>
      </c>
      <c r="M28" s="180">
        <f t="shared" si="6"/>
        <v>53</v>
      </c>
      <c r="N28" s="180">
        <f t="shared" si="7"/>
        <v>96</v>
      </c>
      <c r="O28" s="180">
        <v>2</v>
      </c>
      <c r="P28" s="200">
        <f t="shared" si="4"/>
        <v>161.18056917045982</v>
      </c>
      <c r="Q28" s="349" t="s">
        <v>483</v>
      </c>
      <c r="R28" s="4"/>
    </row>
    <row r="29" spans="1:18" s="477" customFormat="1" ht="16.5" customHeight="1">
      <c r="A29" s="536">
        <v>8</v>
      </c>
      <c r="B29" s="537" t="s">
        <v>793</v>
      </c>
      <c r="C29" s="509" t="s">
        <v>794</v>
      </c>
      <c r="D29" s="481" t="s">
        <v>795</v>
      </c>
      <c r="E29" s="482">
        <v>50.6</v>
      </c>
      <c r="F29" s="478">
        <v>29</v>
      </c>
      <c r="G29" s="475">
        <v>32</v>
      </c>
      <c r="H29" s="478" t="s">
        <v>804</v>
      </c>
      <c r="I29" s="484">
        <f>MAX(G29:H29)</f>
        <v>32</v>
      </c>
      <c r="J29" s="475">
        <v>39</v>
      </c>
      <c r="K29" s="475">
        <v>42</v>
      </c>
      <c r="L29" s="475">
        <v>44</v>
      </c>
      <c r="M29" s="485">
        <f t="shared" si="6"/>
        <v>44</v>
      </c>
      <c r="N29" s="485">
        <f t="shared" si="7"/>
        <v>76</v>
      </c>
      <c r="O29" s="485">
        <v>5</v>
      </c>
      <c r="P29" s="487">
        <f t="shared" si="4"/>
        <v>128.88575198524822</v>
      </c>
      <c r="Q29" s="538" t="s">
        <v>746</v>
      </c>
      <c r="R29" s="8"/>
    </row>
    <row r="30" spans="1:18" ht="18" customHeight="1">
      <c r="A30" s="461">
        <v>9</v>
      </c>
      <c r="B30" s="14" t="s">
        <v>685</v>
      </c>
      <c r="C30" s="371" t="s">
        <v>686</v>
      </c>
      <c r="D30" s="362" t="s">
        <v>3</v>
      </c>
      <c r="E30" s="182">
        <v>50.6</v>
      </c>
      <c r="F30" s="168">
        <v>33</v>
      </c>
      <c r="G30" s="168">
        <v>35</v>
      </c>
      <c r="H30" s="168">
        <v>36</v>
      </c>
      <c r="I30" s="179">
        <f>MAX(F30:H30)</f>
        <v>36</v>
      </c>
      <c r="J30" s="168">
        <v>44</v>
      </c>
      <c r="K30" s="168">
        <v>47</v>
      </c>
      <c r="L30" s="168" t="s">
        <v>70</v>
      </c>
      <c r="M30" s="180">
        <f t="shared" si="6"/>
        <v>47</v>
      </c>
      <c r="N30" s="180">
        <f t="shared" si="7"/>
        <v>83</v>
      </c>
      <c r="O30" s="180">
        <v>4</v>
      </c>
      <c r="P30" s="200">
        <f t="shared" si="4"/>
        <v>140.75680808915266</v>
      </c>
      <c r="Q30" s="351"/>
      <c r="R30" s="4"/>
    </row>
    <row r="31" spans="1:18" ht="16.5" customHeight="1" thickBot="1">
      <c r="A31" s="463">
        <v>10</v>
      </c>
      <c r="B31" s="424" t="s">
        <v>757</v>
      </c>
      <c r="C31" s="431" t="s">
        <v>758</v>
      </c>
      <c r="D31" s="428" t="s">
        <v>35</v>
      </c>
      <c r="E31" s="425">
        <v>53.2</v>
      </c>
      <c r="F31" s="420">
        <v>22</v>
      </c>
      <c r="G31" s="420">
        <v>25</v>
      </c>
      <c r="H31" s="420" t="s">
        <v>782</v>
      </c>
      <c r="I31" s="419">
        <f>MAX(F31:H31)</f>
        <v>25</v>
      </c>
      <c r="J31" s="420">
        <v>30</v>
      </c>
      <c r="K31" s="420" t="s">
        <v>773</v>
      </c>
      <c r="L31" s="420">
        <v>33</v>
      </c>
      <c r="M31" s="421">
        <f t="shared" si="6"/>
        <v>33</v>
      </c>
      <c r="N31" s="421">
        <f t="shared" si="7"/>
        <v>58</v>
      </c>
      <c r="O31" s="421">
        <v>7</v>
      </c>
      <c r="P31" s="422">
        <f>IF(ISERROR(N31*10^(0.794358141*(LOG10(E31/174.393))^2)),"",N31*10^(0.794358141*(LOG10(E31/174.393))^2))</f>
        <v>94.32288972526949</v>
      </c>
      <c r="Q31" s="423" t="s">
        <v>754</v>
      </c>
      <c r="R31" s="91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9:L9 F10:H10 J10:L10 G29:L29 F18:L19 F14:L15">
    <cfRule type="cellIs" priority="22" dxfId="129" operator="greaterThan" stopIfTrue="1">
      <formula>"n"</formula>
    </cfRule>
  </conditionalFormatting>
  <conditionalFormatting sqref="F15:L15">
    <cfRule type="cellIs" priority="19" dxfId="129" operator="greaterThan" stopIfTrue="1">
      <formula>"n"</formula>
    </cfRule>
  </conditionalFormatting>
  <conditionalFormatting sqref="F13:L13 I10">
    <cfRule type="cellIs" priority="21" dxfId="129" operator="greaterThan" stopIfTrue="1">
      <formula>"n"</formula>
    </cfRule>
  </conditionalFormatting>
  <conditionalFormatting sqref="F27:L27 G28:L28 F28:F29">
    <cfRule type="cellIs" priority="13" dxfId="129" operator="greaterThan" stopIfTrue="1">
      <formula>"n"</formula>
    </cfRule>
  </conditionalFormatting>
  <conditionalFormatting sqref="F22:L25">
    <cfRule type="cellIs" priority="16" dxfId="129" operator="greaterThan" stopIfTrue="1">
      <formula>"n"</formula>
    </cfRule>
  </conditionalFormatting>
  <conditionalFormatting sqref="F21:L21">
    <cfRule type="cellIs" priority="15" dxfId="129" operator="greaterThan" stopIfTrue="1">
      <formula>"n"</formula>
    </cfRule>
  </conditionalFormatting>
  <conditionalFormatting sqref="F27:L27 G28:L28 F28:F29">
    <cfRule type="cellIs" priority="14" dxfId="129" operator="greaterThan" stopIfTrue="1">
      <formula>"n"</formula>
    </cfRule>
  </conditionalFormatting>
  <conditionalFormatting sqref="G28">
    <cfRule type="cellIs" priority="12" dxfId="129" operator="greaterThan" stopIfTrue="1">
      <formula>"n"</formula>
    </cfRule>
  </conditionalFormatting>
  <conditionalFormatting sqref="F17:L17">
    <cfRule type="cellIs" priority="9" dxfId="129" operator="greaterThan" stopIfTrue="1">
      <formula>"n"</formula>
    </cfRule>
  </conditionalFormatting>
  <conditionalFormatting sqref="F30:L30">
    <cfRule type="cellIs" priority="10" dxfId="129" operator="greaterThan" stopIfTrue="1">
      <formula>"n"</formula>
    </cfRule>
  </conditionalFormatting>
  <conditionalFormatting sqref="F26:L26">
    <cfRule type="cellIs" priority="7" dxfId="129" operator="greaterThan" stopIfTrue="1">
      <formula>"n"</formula>
    </cfRule>
  </conditionalFormatting>
  <conditionalFormatting sqref="F16:L16">
    <cfRule type="cellIs" priority="6" dxfId="129" operator="greaterThan" stopIfTrue="1">
      <formula>"n"</formula>
    </cfRule>
  </conditionalFormatting>
  <conditionalFormatting sqref="F20:H20">
    <cfRule type="cellIs" priority="5" dxfId="129" operator="greaterThan" stopIfTrue="1">
      <formula>"n"</formula>
    </cfRule>
  </conditionalFormatting>
  <conditionalFormatting sqref="I20:L20">
    <cfRule type="cellIs" priority="4" dxfId="129" operator="greaterThan" stopIfTrue="1">
      <formula>"n"</formula>
    </cfRule>
  </conditionalFormatting>
  <conditionalFormatting sqref="F11:L11">
    <cfRule type="cellIs" priority="3" dxfId="129" operator="greaterThan" stopIfTrue="1">
      <formula>"n"</formula>
    </cfRule>
  </conditionalFormatting>
  <conditionalFormatting sqref="F12:L12">
    <cfRule type="cellIs" priority="2" dxfId="129" operator="greaterThan" stopIfTrue="1">
      <formula>"n"</formula>
    </cfRule>
  </conditionalFormatting>
  <conditionalFormatting sqref="F31:L31">
    <cfRule type="cellIs" priority="1" dxfId="129" operator="greaterThan" stopIfTrue="1">
      <formula>"n"</formula>
    </cfRule>
  </conditionalFormatting>
  <dataValidations count="1">
    <dataValidation type="whole" allowBlank="1" sqref="F9:H9 F17:H19 F23:H23 F11:H13 F26:H26 F30:H31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36"/>
  <sheetViews>
    <sheetView zoomScale="90" zoomScaleNormal="90" zoomScalePageLayoutView="0" workbookViewId="0" topLeftCell="A7">
      <selection activeCell="P34" sqref="P34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8515625" style="131" customWidth="1"/>
    <col min="4" max="4" width="17.00390625" style="346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4" width="8.28125" style="2" customWidth="1"/>
    <col min="15" max="15" width="7.57421875" style="2" customWidth="1"/>
    <col min="16" max="16" width="12.57421875" style="2" customWidth="1"/>
    <col min="17" max="17" width="23.00390625" style="346" customWidth="1"/>
    <col min="18" max="18" width="14.00390625" style="4" customWidth="1"/>
  </cols>
  <sheetData>
    <row r="1" spans="1:18" ht="51.75" customHeight="1">
      <c r="A1" s="301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747</v>
      </c>
      <c r="B5" s="306"/>
      <c r="C5" s="306"/>
      <c r="D5" s="359"/>
      <c r="E5" s="8"/>
      <c r="F5" s="306" t="s">
        <v>77</v>
      </c>
      <c r="G5" s="306"/>
      <c r="H5" s="306"/>
      <c r="I5" s="71"/>
      <c r="J5" s="307" t="s">
        <v>611</v>
      </c>
      <c r="K5" s="308"/>
      <c r="L5" s="308"/>
      <c r="M5" s="71"/>
      <c r="N5" s="71"/>
      <c r="O5" s="71"/>
      <c r="P5" s="165" t="s">
        <v>601</v>
      </c>
      <c r="R5" s="86"/>
    </row>
    <row r="6" spans="1:18" ht="22.5" customHeight="1" thickBot="1">
      <c r="A6" s="316" t="s">
        <v>5</v>
      </c>
      <c r="B6" s="316"/>
      <c r="C6" s="316"/>
      <c r="D6" s="360"/>
      <c r="E6" s="10"/>
      <c r="F6" s="317" t="s">
        <v>6</v>
      </c>
      <c r="G6" s="317"/>
      <c r="H6" s="317"/>
      <c r="I6" s="71"/>
      <c r="J6" s="337" t="s">
        <v>7</v>
      </c>
      <c r="K6" s="337"/>
      <c r="L6" s="338"/>
      <c r="M6" s="214"/>
      <c r="N6" s="71"/>
      <c r="O6" s="71"/>
      <c r="P6" s="74" t="s">
        <v>8</v>
      </c>
      <c r="R6" s="87"/>
    </row>
    <row r="7" spans="1:18" ht="15" customHeight="1">
      <c r="A7" s="342" t="s">
        <v>9</v>
      </c>
      <c r="B7" s="323" t="s">
        <v>10</v>
      </c>
      <c r="C7" s="323" t="s">
        <v>11</v>
      </c>
      <c r="D7" s="325" t="s">
        <v>6</v>
      </c>
      <c r="E7" s="327" t="s">
        <v>12</v>
      </c>
      <c r="F7" s="339" t="s">
        <v>13</v>
      </c>
      <c r="G7" s="340"/>
      <c r="H7" s="340"/>
      <c r="I7" s="341"/>
      <c r="J7" s="339" t="s">
        <v>14</v>
      </c>
      <c r="K7" s="340"/>
      <c r="L7" s="340"/>
      <c r="M7" s="341"/>
      <c r="N7" s="329" t="s">
        <v>15</v>
      </c>
      <c r="O7" s="331" t="s">
        <v>16</v>
      </c>
      <c r="P7" s="333" t="s">
        <v>17</v>
      </c>
      <c r="Q7" s="335" t="s">
        <v>18</v>
      </c>
      <c r="R7"/>
    </row>
    <row r="8" spans="1:17" s="1" customFormat="1" ht="15" customHeight="1" thickBot="1">
      <c r="A8" s="343"/>
      <c r="B8" s="324"/>
      <c r="C8" s="324"/>
      <c r="D8" s="326"/>
      <c r="E8" s="328"/>
      <c r="F8" s="215">
        <v>1</v>
      </c>
      <c r="G8" s="216">
        <v>2</v>
      </c>
      <c r="H8" s="216">
        <v>3</v>
      </c>
      <c r="I8" s="217" t="s">
        <v>19</v>
      </c>
      <c r="J8" s="215">
        <v>1</v>
      </c>
      <c r="K8" s="216">
        <v>2</v>
      </c>
      <c r="L8" s="216">
        <v>3</v>
      </c>
      <c r="M8" s="217" t="s">
        <v>19</v>
      </c>
      <c r="N8" s="330"/>
      <c r="O8" s="332"/>
      <c r="P8" s="334"/>
      <c r="Q8" s="336"/>
    </row>
    <row r="9" spans="1:17" ht="16.5" customHeight="1" thickBot="1">
      <c r="A9" s="246"/>
      <c r="B9" s="263" t="s">
        <v>589</v>
      </c>
      <c r="C9" s="369"/>
      <c r="D9" s="373"/>
      <c r="E9" s="255"/>
      <c r="F9" s="239"/>
      <c r="G9" s="239"/>
      <c r="H9" s="239"/>
      <c r="I9" s="240"/>
      <c r="J9" s="239"/>
      <c r="K9" s="239"/>
      <c r="L9" s="239"/>
      <c r="M9" s="241"/>
      <c r="N9" s="242"/>
      <c r="O9" s="242"/>
      <c r="P9" s="244">
        <f aca="true" t="shared" si="0" ref="P9:P19">IF(ISERROR(N9*10^(0.794358141*(LOG10(E9/174.393))^2)),"",N9*10^(0.794358141*(LOG10(E9/174.393))^2))</f>
      </c>
      <c r="Q9" s="347"/>
    </row>
    <row r="10" spans="1:18" ht="18" customHeight="1">
      <c r="A10" s="412">
        <v>1</v>
      </c>
      <c r="B10" s="210" t="s">
        <v>588</v>
      </c>
      <c r="C10" s="400" t="s">
        <v>841</v>
      </c>
      <c r="D10" s="367" t="s">
        <v>117</v>
      </c>
      <c r="E10" s="184">
        <v>61</v>
      </c>
      <c r="F10" s="187" t="s">
        <v>54</v>
      </c>
      <c r="G10" s="187">
        <v>63</v>
      </c>
      <c r="H10" s="187" t="s">
        <v>59</v>
      </c>
      <c r="I10" s="186">
        <f aca="true" t="shared" si="1" ref="I10:I19">MAX(F10:H10)</f>
        <v>63</v>
      </c>
      <c r="J10" s="187">
        <v>75</v>
      </c>
      <c r="K10" s="187">
        <v>80</v>
      </c>
      <c r="L10" s="187">
        <v>85</v>
      </c>
      <c r="M10" s="188">
        <f aca="true" t="shared" si="2" ref="M10:M19">MAX(J10:L10)</f>
        <v>85</v>
      </c>
      <c r="N10" s="280">
        <f aca="true" t="shared" si="3" ref="N10:N19">SUM(I10,M10)</f>
        <v>148</v>
      </c>
      <c r="O10" s="280">
        <v>3</v>
      </c>
      <c r="P10" s="202">
        <f t="shared" si="0"/>
        <v>216.56173522382815</v>
      </c>
      <c r="Q10" s="352" t="s">
        <v>740</v>
      </c>
      <c r="R10" s="2"/>
    </row>
    <row r="11" spans="1:17" ht="16.5" customHeight="1">
      <c r="A11" s="190">
        <v>2</v>
      </c>
      <c r="B11" s="177" t="s">
        <v>619</v>
      </c>
      <c r="C11" s="401" t="s">
        <v>565</v>
      </c>
      <c r="D11" s="365" t="s">
        <v>22</v>
      </c>
      <c r="E11" s="275">
        <v>59.4</v>
      </c>
      <c r="F11" s="168">
        <v>42</v>
      </c>
      <c r="G11" s="168">
        <v>44</v>
      </c>
      <c r="H11" s="168">
        <v>46</v>
      </c>
      <c r="I11" s="277">
        <f t="shared" si="1"/>
        <v>46</v>
      </c>
      <c r="J11" s="168">
        <v>50</v>
      </c>
      <c r="K11" s="168" t="s">
        <v>141</v>
      </c>
      <c r="L11" s="168">
        <v>55</v>
      </c>
      <c r="M11" s="278">
        <f t="shared" si="2"/>
        <v>55</v>
      </c>
      <c r="N11" s="448">
        <f t="shared" si="3"/>
        <v>101</v>
      </c>
      <c r="O11" s="448">
        <v>5</v>
      </c>
      <c r="P11" s="200">
        <f t="shared" si="0"/>
        <v>150.70010149402697</v>
      </c>
      <c r="Q11" s="350" t="s">
        <v>23</v>
      </c>
    </row>
    <row r="12" spans="1:17" ht="18" customHeight="1">
      <c r="A12" s="190">
        <v>3</v>
      </c>
      <c r="B12" s="14" t="s">
        <v>737</v>
      </c>
      <c r="C12" s="371" t="s">
        <v>691</v>
      </c>
      <c r="D12" s="362" t="s">
        <v>22</v>
      </c>
      <c r="E12" s="178">
        <v>58.6</v>
      </c>
      <c r="F12" s="19">
        <v>33</v>
      </c>
      <c r="G12" s="19" t="s">
        <v>51</v>
      </c>
      <c r="H12" s="19" t="s">
        <v>51</v>
      </c>
      <c r="I12" s="179">
        <f t="shared" si="1"/>
        <v>33</v>
      </c>
      <c r="J12" s="19">
        <v>40</v>
      </c>
      <c r="K12" s="19" t="s">
        <v>787</v>
      </c>
      <c r="L12" s="19" t="s">
        <v>787</v>
      </c>
      <c r="M12" s="180">
        <f t="shared" si="2"/>
        <v>40</v>
      </c>
      <c r="N12" s="235">
        <f t="shared" si="3"/>
        <v>73</v>
      </c>
      <c r="O12" s="235">
        <v>7</v>
      </c>
      <c r="P12" s="200">
        <f t="shared" si="0"/>
        <v>110.03190386086877</v>
      </c>
      <c r="Q12" s="349" t="s">
        <v>23</v>
      </c>
    </row>
    <row r="13" spans="1:17" ht="15" customHeight="1">
      <c r="A13" s="514">
        <v>4</v>
      </c>
      <c r="B13" s="14" t="s">
        <v>778</v>
      </c>
      <c r="C13" s="376" t="s">
        <v>842</v>
      </c>
      <c r="D13" s="362" t="s">
        <v>359</v>
      </c>
      <c r="E13" s="178">
        <v>61</v>
      </c>
      <c r="F13" s="19">
        <v>28</v>
      </c>
      <c r="G13" s="19">
        <v>30</v>
      </c>
      <c r="H13" s="19" t="s">
        <v>780</v>
      </c>
      <c r="I13" s="179">
        <f t="shared" si="1"/>
        <v>30</v>
      </c>
      <c r="J13" s="19">
        <v>35</v>
      </c>
      <c r="K13" s="19">
        <v>37</v>
      </c>
      <c r="L13" s="19">
        <v>39</v>
      </c>
      <c r="M13" s="180">
        <f t="shared" si="2"/>
        <v>39</v>
      </c>
      <c r="N13" s="235">
        <f t="shared" si="3"/>
        <v>69</v>
      </c>
      <c r="O13" s="235">
        <v>8</v>
      </c>
      <c r="P13" s="200">
        <f t="shared" si="0"/>
        <v>100.96459277327124</v>
      </c>
      <c r="Q13" s="409" t="s">
        <v>742</v>
      </c>
    </row>
    <row r="14" spans="1:18" ht="16.5" customHeight="1">
      <c r="A14" s="190">
        <v>5</v>
      </c>
      <c r="B14" s="279" t="s">
        <v>587</v>
      </c>
      <c r="C14" s="401" t="s">
        <v>579</v>
      </c>
      <c r="D14" s="406" t="s">
        <v>22</v>
      </c>
      <c r="E14" s="275">
        <v>58</v>
      </c>
      <c r="F14" s="276">
        <v>27</v>
      </c>
      <c r="G14" s="177" t="s">
        <v>776</v>
      </c>
      <c r="H14" s="168">
        <v>29</v>
      </c>
      <c r="I14" s="277">
        <f t="shared" si="1"/>
        <v>29</v>
      </c>
      <c r="J14" s="168">
        <v>33</v>
      </c>
      <c r="K14" s="168">
        <v>36</v>
      </c>
      <c r="L14" s="168" t="s">
        <v>45</v>
      </c>
      <c r="M14" s="278">
        <f t="shared" si="2"/>
        <v>36</v>
      </c>
      <c r="N14" s="448">
        <f t="shared" si="3"/>
        <v>65</v>
      </c>
      <c r="O14" s="448">
        <v>9</v>
      </c>
      <c r="P14" s="200">
        <f t="shared" si="0"/>
        <v>98.73888806501157</v>
      </c>
      <c r="Q14" s="350" t="s">
        <v>23</v>
      </c>
      <c r="R14"/>
    </row>
    <row r="15" spans="1:17" ht="16.5" customHeight="1">
      <c r="A15" s="190">
        <v>6</v>
      </c>
      <c r="B15" s="14" t="s">
        <v>690</v>
      </c>
      <c r="C15" s="362" t="s">
        <v>691</v>
      </c>
      <c r="D15" s="362" t="s">
        <v>359</v>
      </c>
      <c r="E15" s="178">
        <v>60</v>
      </c>
      <c r="F15" s="19">
        <v>17</v>
      </c>
      <c r="G15" s="19">
        <v>19</v>
      </c>
      <c r="H15" s="19">
        <v>21</v>
      </c>
      <c r="I15" s="179">
        <f t="shared" si="1"/>
        <v>21</v>
      </c>
      <c r="J15" s="19">
        <v>20</v>
      </c>
      <c r="K15" s="19">
        <v>25</v>
      </c>
      <c r="L15" s="19" t="s">
        <v>782</v>
      </c>
      <c r="M15" s="180">
        <f t="shared" si="2"/>
        <v>25</v>
      </c>
      <c r="N15" s="235">
        <f t="shared" si="3"/>
        <v>46</v>
      </c>
      <c r="O15" s="235">
        <v>10</v>
      </c>
      <c r="P15" s="200">
        <f t="shared" si="0"/>
        <v>68.12736701012558</v>
      </c>
      <c r="Q15" s="409" t="s">
        <v>742</v>
      </c>
    </row>
    <row r="16" spans="1:18" ht="18" customHeight="1">
      <c r="A16" s="190">
        <v>7</v>
      </c>
      <c r="B16" s="14" t="s">
        <v>616</v>
      </c>
      <c r="C16" s="370" t="s">
        <v>617</v>
      </c>
      <c r="D16" s="362" t="s">
        <v>40</v>
      </c>
      <c r="E16" s="182">
        <v>60</v>
      </c>
      <c r="F16" s="168">
        <v>65</v>
      </c>
      <c r="G16" s="168">
        <v>67</v>
      </c>
      <c r="H16" s="168" t="s">
        <v>380</v>
      </c>
      <c r="I16" s="179">
        <f t="shared" si="1"/>
        <v>67</v>
      </c>
      <c r="J16" s="168">
        <v>80</v>
      </c>
      <c r="K16" s="168">
        <v>84</v>
      </c>
      <c r="L16" s="168" t="s">
        <v>268</v>
      </c>
      <c r="M16" s="180">
        <f t="shared" si="2"/>
        <v>84</v>
      </c>
      <c r="N16" s="235">
        <f t="shared" si="3"/>
        <v>151</v>
      </c>
      <c r="O16" s="235">
        <v>2</v>
      </c>
      <c r="P16" s="200">
        <f t="shared" si="0"/>
        <v>223.63548735932528</v>
      </c>
      <c r="Q16" s="410" t="s">
        <v>819</v>
      </c>
      <c r="R16"/>
    </row>
    <row r="17" spans="1:18" ht="16.5" customHeight="1">
      <c r="A17" s="190">
        <v>8</v>
      </c>
      <c r="B17" s="14" t="s">
        <v>572</v>
      </c>
      <c r="C17" s="376" t="s">
        <v>689</v>
      </c>
      <c r="D17" s="362" t="s">
        <v>40</v>
      </c>
      <c r="E17" s="182">
        <v>59</v>
      </c>
      <c r="F17" s="168">
        <v>83</v>
      </c>
      <c r="G17" s="168" t="s">
        <v>124</v>
      </c>
      <c r="H17" s="168" t="s">
        <v>62</v>
      </c>
      <c r="I17" s="222">
        <f t="shared" si="1"/>
        <v>83</v>
      </c>
      <c r="J17" s="168">
        <v>105</v>
      </c>
      <c r="K17" s="168" t="s">
        <v>535</v>
      </c>
      <c r="L17" s="168">
        <v>0</v>
      </c>
      <c r="M17" s="223">
        <f t="shared" si="2"/>
        <v>105</v>
      </c>
      <c r="N17" s="535">
        <f t="shared" si="3"/>
        <v>188</v>
      </c>
      <c r="O17" s="235">
        <v>1</v>
      </c>
      <c r="P17" s="200">
        <f t="shared" si="0"/>
        <v>281.92751804222013</v>
      </c>
      <c r="Q17" s="410" t="s">
        <v>819</v>
      </c>
      <c r="R17"/>
    </row>
    <row r="18" spans="1:17" ht="15" customHeight="1">
      <c r="A18" s="190">
        <v>9</v>
      </c>
      <c r="B18" s="14" t="s">
        <v>728</v>
      </c>
      <c r="C18" s="371" t="s">
        <v>727</v>
      </c>
      <c r="D18" s="364" t="s">
        <v>724</v>
      </c>
      <c r="E18" s="182">
        <v>59.5</v>
      </c>
      <c r="F18" s="225">
        <v>45</v>
      </c>
      <c r="G18" s="225">
        <v>50</v>
      </c>
      <c r="H18" s="225">
        <v>53</v>
      </c>
      <c r="I18" s="179">
        <f t="shared" si="1"/>
        <v>53</v>
      </c>
      <c r="J18" s="168">
        <v>60</v>
      </c>
      <c r="K18" s="168">
        <v>65</v>
      </c>
      <c r="L18" s="168">
        <v>70</v>
      </c>
      <c r="M18" s="180">
        <f t="shared" si="2"/>
        <v>70</v>
      </c>
      <c r="N18" s="235">
        <f t="shared" si="3"/>
        <v>123</v>
      </c>
      <c r="O18" s="235">
        <v>4</v>
      </c>
      <c r="P18" s="200">
        <f t="shared" si="0"/>
        <v>183.29678556138455</v>
      </c>
      <c r="Q18" s="349" t="s">
        <v>483</v>
      </c>
    </row>
    <row r="19" spans="1:17" ht="16.5" customHeight="1" thickBot="1">
      <c r="A19" s="513">
        <v>10</v>
      </c>
      <c r="B19" s="207" t="s">
        <v>725</v>
      </c>
      <c r="C19" s="403" t="s">
        <v>604</v>
      </c>
      <c r="D19" s="368" t="s">
        <v>724</v>
      </c>
      <c r="E19" s="193">
        <v>58.4</v>
      </c>
      <c r="F19" s="282">
        <v>38</v>
      </c>
      <c r="G19" s="282">
        <v>44</v>
      </c>
      <c r="H19" s="282" t="s">
        <v>70</v>
      </c>
      <c r="I19" s="195">
        <f t="shared" si="1"/>
        <v>44</v>
      </c>
      <c r="J19" s="194">
        <v>45</v>
      </c>
      <c r="K19" s="194">
        <v>54</v>
      </c>
      <c r="L19" s="194" t="s">
        <v>54</v>
      </c>
      <c r="M19" s="196">
        <f t="shared" si="2"/>
        <v>54</v>
      </c>
      <c r="N19" s="453">
        <f t="shared" si="3"/>
        <v>98</v>
      </c>
      <c r="O19" s="453">
        <v>6</v>
      </c>
      <c r="P19" s="218">
        <f t="shared" si="0"/>
        <v>148.09514878128954</v>
      </c>
      <c r="Q19" s="354" t="s">
        <v>483</v>
      </c>
    </row>
    <row r="20" spans="1:18" ht="16.5" customHeight="1" thickBot="1">
      <c r="A20" s="246"/>
      <c r="B20" s="263" t="s">
        <v>609</v>
      </c>
      <c r="C20" s="369"/>
      <c r="D20" s="361"/>
      <c r="E20" s="255"/>
      <c r="F20" s="239"/>
      <c r="G20" s="239"/>
      <c r="H20" s="239"/>
      <c r="I20" s="240"/>
      <c r="J20" s="239"/>
      <c r="K20" s="239"/>
      <c r="L20" s="239"/>
      <c r="M20" s="241"/>
      <c r="N20" s="449"/>
      <c r="O20" s="449"/>
      <c r="P20" s="244">
        <f aca="true" t="shared" si="4" ref="P20:P31">IF(ISERROR(N20*10^(0.794358141*(LOG10(E20/174.393))^2)),"",N20*10^(0.794358141*(LOG10(E20/174.393))^2))</f>
      </c>
      <c r="Q20" s="347"/>
      <c r="R20"/>
    </row>
    <row r="21" spans="1:17" ht="16.5" customHeight="1">
      <c r="A21" s="412">
        <v>1</v>
      </c>
      <c r="B21" s="210" t="s">
        <v>732</v>
      </c>
      <c r="C21" s="382" t="s">
        <v>843</v>
      </c>
      <c r="D21" s="387" t="s">
        <v>779</v>
      </c>
      <c r="E21" s="205">
        <v>66</v>
      </c>
      <c r="F21" s="187">
        <v>30</v>
      </c>
      <c r="G21" s="187">
        <v>33</v>
      </c>
      <c r="H21" s="187">
        <v>35</v>
      </c>
      <c r="I21" s="226">
        <f aca="true" t="shared" si="5" ref="I21:I26">MAX(F21:H21)</f>
        <v>35</v>
      </c>
      <c r="J21" s="187" t="s">
        <v>775</v>
      </c>
      <c r="K21" s="187">
        <v>40</v>
      </c>
      <c r="L21" s="187">
        <v>45</v>
      </c>
      <c r="M21" s="227">
        <f aca="true" t="shared" si="6" ref="M21:M26">MAX(J21:L21)</f>
        <v>45</v>
      </c>
      <c r="N21" s="280">
        <f aca="true" t="shared" si="7" ref="N21:N26">SUM(I21,M21)</f>
        <v>80</v>
      </c>
      <c r="O21" s="280">
        <v>5</v>
      </c>
      <c r="P21" s="202">
        <f t="shared" si="4"/>
        <v>110.80069426505239</v>
      </c>
      <c r="Q21" s="389" t="s">
        <v>730</v>
      </c>
    </row>
    <row r="22" spans="1:18" ht="16.5" customHeight="1">
      <c r="A22" s="190">
        <v>2</v>
      </c>
      <c r="B22" s="25" t="s">
        <v>620</v>
      </c>
      <c r="C22" s="374" t="s">
        <v>621</v>
      </c>
      <c r="D22" s="364" t="s">
        <v>40</v>
      </c>
      <c r="E22" s="182">
        <v>65.6</v>
      </c>
      <c r="F22" s="174">
        <v>80</v>
      </c>
      <c r="G22" s="174">
        <v>83</v>
      </c>
      <c r="H22" s="174" t="s">
        <v>268</v>
      </c>
      <c r="I22" s="222">
        <f t="shared" si="5"/>
        <v>83</v>
      </c>
      <c r="J22" s="168">
        <v>95</v>
      </c>
      <c r="K22" s="168">
        <v>98</v>
      </c>
      <c r="L22" s="168" t="s">
        <v>102</v>
      </c>
      <c r="M22" s="223">
        <f t="shared" si="6"/>
        <v>98</v>
      </c>
      <c r="N22" s="535">
        <f t="shared" si="7"/>
        <v>181</v>
      </c>
      <c r="O22" s="235">
        <v>1</v>
      </c>
      <c r="P22" s="200">
        <f t="shared" si="4"/>
        <v>251.71353299040956</v>
      </c>
      <c r="Q22" s="410" t="s">
        <v>819</v>
      </c>
      <c r="R22"/>
    </row>
    <row r="23" spans="1:18" ht="16.5" customHeight="1">
      <c r="A23" s="190">
        <v>3</v>
      </c>
      <c r="B23" s="25" t="s">
        <v>659</v>
      </c>
      <c r="C23" s="376" t="s">
        <v>660</v>
      </c>
      <c r="D23" s="364" t="s">
        <v>27</v>
      </c>
      <c r="E23" s="182">
        <v>67</v>
      </c>
      <c r="F23" s="174">
        <v>47</v>
      </c>
      <c r="G23" s="174">
        <v>50</v>
      </c>
      <c r="H23" s="175">
        <v>53</v>
      </c>
      <c r="I23" s="222">
        <f t="shared" si="5"/>
        <v>53</v>
      </c>
      <c r="J23" s="168" t="s">
        <v>68</v>
      </c>
      <c r="K23" s="168">
        <v>67</v>
      </c>
      <c r="L23" s="168">
        <v>70</v>
      </c>
      <c r="M23" s="223">
        <f t="shared" si="6"/>
        <v>70</v>
      </c>
      <c r="N23" s="535">
        <f t="shared" si="7"/>
        <v>123</v>
      </c>
      <c r="O23" s="235">
        <v>3</v>
      </c>
      <c r="P23" s="200">
        <f t="shared" si="4"/>
        <v>168.6603892931203</v>
      </c>
      <c r="Q23" s="349" t="s">
        <v>655</v>
      </c>
      <c r="R23"/>
    </row>
    <row r="24" spans="1:17" ht="16.5" customHeight="1">
      <c r="A24" s="190">
        <v>4</v>
      </c>
      <c r="B24" s="41" t="s">
        <v>687</v>
      </c>
      <c r="C24" s="402" t="s">
        <v>688</v>
      </c>
      <c r="D24" s="395" t="s">
        <v>3</v>
      </c>
      <c r="E24" s="182">
        <v>63.8</v>
      </c>
      <c r="F24" s="168">
        <v>45</v>
      </c>
      <c r="G24" s="168" t="s">
        <v>343</v>
      </c>
      <c r="H24" s="168" t="s">
        <v>805</v>
      </c>
      <c r="I24" s="179">
        <f t="shared" si="5"/>
        <v>45</v>
      </c>
      <c r="J24" s="168">
        <v>50</v>
      </c>
      <c r="K24" s="168">
        <v>55</v>
      </c>
      <c r="L24" s="168">
        <v>0</v>
      </c>
      <c r="M24" s="223">
        <f t="shared" si="6"/>
        <v>55</v>
      </c>
      <c r="N24" s="535">
        <f t="shared" si="7"/>
        <v>100</v>
      </c>
      <c r="O24" s="235">
        <v>4</v>
      </c>
      <c r="P24" s="200">
        <f t="shared" si="4"/>
        <v>141.74096255367118</v>
      </c>
      <c r="Q24" s="349"/>
    </row>
    <row r="25" spans="1:17" ht="16.5" customHeight="1">
      <c r="A25" s="512">
        <v>5</v>
      </c>
      <c r="B25" s="508" t="s">
        <v>715</v>
      </c>
      <c r="C25" s="509" t="s">
        <v>844</v>
      </c>
      <c r="D25" s="481" t="s">
        <v>750</v>
      </c>
      <c r="E25" s="510">
        <v>63</v>
      </c>
      <c r="F25" s="475">
        <v>23</v>
      </c>
      <c r="G25" s="475">
        <v>25</v>
      </c>
      <c r="H25" s="475" t="s">
        <v>803</v>
      </c>
      <c r="I25" s="484">
        <f t="shared" si="5"/>
        <v>25</v>
      </c>
      <c r="J25" s="475" t="s">
        <v>780</v>
      </c>
      <c r="K25" s="475">
        <v>32</v>
      </c>
      <c r="L25" s="475" t="s">
        <v>804</v>
      </c>
      <c r="M25" s="485">
        <f t="shared" si="6"/>
        <v>32</v>
      </c>
      <c r="N25" s="507">
        <f t="shared" si="7"/>
        <v>57</v>
      </c>
      <c r="O25" s="507">
        <v>6</v>
      </c>
      <c r="P25" s="487">
        <f t="shared" si="4"/>
        <v>81.50724882191062</v>
      </c>
      <c r="Q25" s="511" t="s">
        <v>746</v>
      </c>
    </row>
    <row r="26" spans="1:18" ht="16.5" customHeight="1" thickBot="1">
      <c r="A26" s="191">
        <v>6</v>
      </c>
      <c r="B26" s="414" t="s">
        <v>764</v>
      </c>
      <c r="C26" s="415" t="s">
        <v>765</v>
      </c>
      <c r="D26" s="416" t="s">
        <v>3</v>
      </c>
      <c r="E26" s="417">
        <v>61.4</v>
      </c>
      <c r="F26" s="418">
        <v>55</v>
      </c>
      <c r="G26" s="418">
        <v>60</v>
      </c>
      <c r="H26" s="418" t="s">
        <v>336</v>
      </c>
      <c r="I26" s="419">
        <f t="shared" si="5"/>
        <v>60</v>
      </c>
      <c r="J26" s="420">
        <v>68</v>
      </c>
      <c r="K26" s="420">
        <v>73</v>
      </c>
      <c r="L26" s="420" t="s">
        <v>808</v>
      </c>
      <c r="M26" s="421">
        <f t="shared" si="6"/>
        <v>73</v>
      </c>
      <c r="N26" s="450">
        <f t="shared" si="7"/>
        <v>133</v>
      </c>
      <c r="O26" s="450">
        <v>2</v>
      </c>
      <c r="P26" s="422">
        <f t="shared" si="4"/>
        <v>193.6960478612718</v>
      </c>
      <c r="Q26" s="423" t="s">
        <v>766</v>
      </c>
      <c r="R26"/>
    </row>
    <row r="27" spans="1:17" ht="16.5" customHeight="1" thickBot="1">
      <c r="A27" s="246"/>
      <c r="B27" s="236" t="s">
        <v>590</v>
      </c>
      <c r="C27" s="369"/>
      <c r="D27" s="361"/>
      <c r="E27" s="255"/>
      <c r="F27" s="239"/>
      <c r="G27" s="239"/>
      <c r="H27" s="239"/>
      <c r="I27" s="240"/>
      <c r="J27" s="239"/>
      <c r="K27" s="239"/>
      <c r="L27" s="239"/>
      <c r="M27" s="241"/>
      <c r="N27" s="449"/>
      <c r="O27" s="449"/>
      <c r="P27" s="244">
        <f t="shared" si="4"/>
      </c>
      <c r="Q27" s="347"/>
    </row>
    <row r="28" spans="1:17" ht="16.5" customHeight="1">
      <c r="A28" s="183">
        <v>1</v>
      </c>
      <c r="B28" s="283" t="s">
        <v>49</v>
      </c>
      <c r="C28" s="404" t="s">
        <v>50</v>
      </c>
      <c r="D28" s="407" t="s">
        <v>22</v>
      </c>
      <c r="E28" s="284">
        <v>69.8</v>
      </c>
      <c r="F28" s="187">
        <v>60</v>
      </c>
      <c r="G28" s="187">
        <v>65</v>
      </c>
      <c r="H28" s="187" t="s">
        <v>105</v>
      </c>
      <c r="I28" s="285">
        <f aca="true" t="shared" si="8" ref="I28:I34">MAX(F28:H28)</f>
        <v>65</v>
      </c>
      <c r="J28" s="187">
        <v>78</v>
      </c>
      <c r="K28" s="187" t="s">
        <v>108</v>
      </c>
      <c r="L28" s="187">
        <v>83</v>
      </c>
      <c r="M28" s="286">
        <f aca="true" t="shared" si="9" ref="M28:M34">MAX(J28:L28)</f>
        <v>83</v>
      </c>
      <c r="N28" s="451">
        <f aca="true" t="shared" si="10" ref="N28:N34">SUM(I28,M28)</f>
        <v>148</v>
      </c>
      <c r="O28" s="451">
        <v>4</v>
      </c>
      <c r="P28" s="202">
        <f t="shared" si="4"/>
        <v>197.64459300761715</v>
      </c>
      <c r="Q28" s="411" t="s">
        <v>23</v>
      </c>
    </row>
    <row r="29" spans="1:17" ht="16.5" customHeight="1">
      <c r="A29" s="190">
        <v>2</v>
      </c>
      <c r="B29" s="177" t="s">
        <v>47</v>
      </c>
      <c r="C29" s="401" t="s">
        <v>48</v>
      </c>
      <c r="D29" s="365" t="s">
        <v>22</v>
      </c>
      <c r="E29" s="275">
        <v>73</v>
      </c>
      <c r="F29" s="168">
        <v>55</v>
      </c>
      <c r="G29" s="168" t="s">
        <v>54</v>
      </c>
      <c r="H29" s="168" t="s">
        <v>54</v>
      </c>
      <c r="I29" s="277">
        <f t="shared" si="8"/>
        <v>55</v>
      </c>
      <c r="J29" s="168">
        <v>68</v>
      </c>
      <c r="K29" s="168" t="s">
        <v>97</v>
      </c>
      <c r="L29" s="168">
        <v>73</v>
      </c>
      <c r="M29" s="278">
        <f t="shared" si="9"/>
        <v>73</v>
      </c>
      <c r="N29" s="448">
        <f t="shared" si="10"/>
        <v>128</v>
      </c>
      <c r="O29" s="448">
        <v>5</v>
      </c>
      <c r="P29" s="200">
        <f t="shared" si="4"/>
        <v>166.27803954918625</v>
      </c>
      <c r="Q29" s="350" t="s">
        <v>44</v>
      </c>
    </row>
    <row r="30" spans="1:17" ht="16.5" customHeight="1">
      <c r="A30" s="190">
        <v>3</v>
      </c>
      <c r="B30" s="25" t="s">
        <v>634</v>
      </c>
      <c r="C30" s="374" t="s">
        <v>635</v>
      </c>
      <c r="D30" s="364" t="s">
        <v>33</v>
      </c>
      <c r="E30" s="178">
        <v>69.2</v>
      </c>
      <c r="F30" s="19">
        <v>18</v>
      </c>
      <c r="G30" s="19">
        <v>22</v>
      </c>
      <c r="H30" s="19" t="s">
        <v>769</v>
      </c>
      <c r="I30" s="179">
        <f t="shared" si="8"/>
        <v>22</v>
      </c>
      <c r="J30" s="19">
        <v>25</v>
      </c>
      <c r="K30" s="19">
        <v>30</v>
      </c>
      <c r="L30" s="19">
        <v>31</v>
      </c>
      <c r="M30" s="180">
        <f t="shared" si="9"/>
        <v>31</v>
      </c>
      <c r="N30" s="235">
        <f t="shared" si="10"/>
        <v>53</v>
      </c>
      <c r="O30" s="235">
        <v>7</v>
      </c>
      <c r="P30" s="200">
        <f t="shared" si="4"/>
        <v>71.16706390933916</v>
      </c>
      <c r="Q30" s="351" t="s">
        <v>631</v>
      </c>
    </row>
    <row r="31" spans="1:17" ht="16.5" customHeight="1">
      <c r="A31" s="190">
        <v>4</v>
      </c>
      <c r="B31" s="14" t="s">
        <v>661</v>
      </c>
      <c r="C31" s="371" t="s">
        <v>662</v>
      </c>
      <c r="D31" s="364" t="s">
        <v>27</v>
      </c>
      <c r="E31" s="178">
        <v>71</v>
      </c>
      <c r="F31" s="168">
        <v>75</v>
      </c>
      <c r="G31" s="168">
        <v>78</v>
      </c>
      <c r="H31" s="168" t="s">
        <v>73</v>
      </c>
      <c r="I31" s="179">
        <f t="shared" si="8"/>
        <v>78</v>
      </c>
      <c r="J31" s="168">
        <v>90</v>
      </c>
      <c r="K31" s="168">
        <v>93</v>
      </c>
      <c r="L31" s="168" t="s">
        <v>169</v>
      </c>
      <c r="M31" s="180">
        <f t="shared" si="9"/>
        <v>93</v>
      </c>
      <c r="N31" s="235">
        <f t="shared" si="10"/>
        <v>171</v>
      </c>
      <c r="O31" s="235">
        <v>2</v>
      </c>
      <c r="P31" s="200">
        <f t="shared" si="4"/>
        <v>225.9361725620983</v>
      </c>
      <c r="Q31" s="349" t="s">
        <v>28</v>
      </c>
    </row>
    <row r="32" spans="1:17" ht="18" customHeight="1">
      <c r="A32" s="190">
        <v>5</v>
      </c>
      <c r="B32" s="14" t="s">
        <v>625</v>
      </c>
      <c r="C32" s="371" t="s">
        <v>626</v>
      </c>
      <c r="D32" s="362" t="s">
        <v>751</v>
      </c>
      <c r="E32" s="178">
        <v>72.8</v>
      </c>
      <c r="F32" s="168">
        <v>65</v>
      </c>
      <c r="G32" s="168">
        <v>70</v>
      </c>
      <c r="H32" s="168" t="s">
        <v>310</v>
      </c>
      <c r="I32" s="179">
        <f t="shared" si="8"/>
        <v>70</v>
      </c>
      <c r="J32" s="168">
        <v>84</v>
      </c>
      <c r="K32" s="168">
        <v>90</v>
      </c>
      <c r="L32" s="168" t="s">
        <v>169</v>
      </c>
      <c r="M32" s="180">
        <f t="shared" si="9"/>
        <v>90</v>
      </c>
      <c r="N32" s="235">
        <f t="shared" si="10"/>
        <v>160</v>
      </c>
      <c r="O32" s="235">
        <v>3</v>
      </c>
      <c r="P32" s="200">
        <f>IF(ISERROR(N32*10^(0.794358141*(LOG10(E32/174.393))^2)),"",N32*10^(0.794358141*(LOG10(E32/174.393))^2))</f>
        <v>208.19100040681036</v>
      </c>
      <c r="Q32" s="349" t="s">
        <v>820</v>
      </c>
    </row>
    <row r="33" spans="1:17" ht="15" customHeight="1">
      <c r="A33" s="190">
        <v>6</v>
      </c>
      <c r="B33" s="268" t="s">
        <v>767</v>
      </c>
      <c r="C33" s="405" t="s">
        <v>768</v>
      </c>
      <c r="D33" s="408" t="s">
        <v>3</v>
      </c>
      <c r="E33" s="233">
        <v>71.8</v>
      </c>
      <c r="F33" s="274">
        <v>50</v>
      </c>
      <c r="G33" s="274" t="s">
        <v>141</v>
      </c>
      <c r="H33" s="274" t="s">
        <v>141</v>
      </c>
      <c r="I33" s="264">
        <f>MAX(F33:H33)</f>
        <v>50</v>
      </c>
      <c r="J33" s="274">
        <v>60</v>
      </c>
      <c r="K33" s="274">
        <v>65</v>
      </c>
      <c r="L33" s="274" t="s">
        <v>402</v>
      </c>
      <c r="M33" s="265">
        <f>MAX(J33:L33)</f>
        <v>65</v>
      </c>
      <c r="N33" s="235">
        <f>SUM(I33,M33)</f>
        <v>115</v>
      </c>
      <c r="O33" s="452">
        <v>6</v>
      </c>
      <c r="P33" s="200">
        <f>IF(ISERROR(N33*10^(0.794358141*(LOG10(E33/174.393))^2)),"",N33*10^(0.794358141*(LOG10(E33/174.393))^2))</f>
        <v>150.89998079234172</v>
      </c>
      <c r="Q33" s="410" t="s">
        <v>766</v>
      </c>
    </row>
    <row r="34" spans="1:17" ht="15" customHeight="1" thickBot="1">
      <c r="A34" s="513">
        <v>7</v>
      </c>
      <c r="B34" s="207" t="s">
        <v>729</v>
      </c>
      <c r="C34" s="403" t="s">
        <v>723</v>
      </c>
      <c r="D34" s="368" t="s">
        <v>724</v>
      </c>
      <c r="E34" s="193">
        <v>69.3</v>
      </c>
      <c r="F34" s="282">
        <v>80</v>
      </c>
      <c r="G34" s="282">
        <v>85</v>
      </c>
      <c r="H34" s="282">
        <v>88</v>
      </c>
      <c r="I34" s="195">
        <f t="shared" si="8"/>
        <v>88</v>
      </c>
      <c r="J34" s="194" t="s">
        <v>809</v>
      </c>
      <c r="K34" s="194">
        <v>97</v>
      </c>
      <c r="L34" s="194" t="s">
        <v>810</v>
      </c>
      <c r="M34" s="196">
        <f t="shared" si="9"/>
        <v>97</v>
      </c>
      <c r="N34" s="453">
        <f t="shared" si="10"/>
        <v>185</v>
      </c>
      <c r="O34" s="453">
        <v>1</v>
      </c>
      <c r="P34" s="218">
        <f>IF(ISERROR(N34*10^(0.794358141*(LOG10(E34/174.393))^2)),"",N34*10^(0.794358141*(LOG10(E34/174.393))^2))</f>
        <v>248.1848476710688</v>
      </c>
      <c r="Q34" s="354" t="s">
        <v>483</v>
      </c>
    </row>
    <row r="35" ht="16.5" customHeight="1">
      <c r="A35" s="413"/>
    </row>
    <row r="36" ht="16.5" customHeight="1">
      <c r="A36" s="413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9:L9">
    <cfRule type="cellIs" priority="45" dxfId="129" operator="greaterThan" stopIfTrue="1">
      <formula>"n"</formula>
    </cfRule>
  </conditionalFormatting>
  <conditionalFormatting sqref="I11:L11">
    <cfRule type="cellIs" priority="55" dxfId="129" operator="greaterThan" stopIfTrue="1">
      <formula>"n"</formula>
    </cfRule>
  </conditionalFormatting>
  <conditionalFormatting sqref="F11:H11">
    <cfRule type="cellIs" priority="54" dxfId="129" operator="greaterThan" stopIfTrue="1">
      <formula>"n"</formula>
    </cfRule>
  </conditionalFormatting>
  <conditionalFormatting sqref="F29:G30">
    <cfRule type="cellIs" priority="29" dxfId="129" operator="greaterThan" stopIfTrue="1">
      <formula>"n"</formula>
    </cfRule>
  </conditionalFormatting>
  <conditionalFormatting sqref="F15:L15">
    <cfRule type="cellIs" priority="38" dxfId="129" operator="greaterThan" stopIfTrue="1">
      <formula>"n"</formula>
    </cfRule>
  </conditionalFormatting>
  <conditionalFormatting sqref="F22:L22">
    <cfRule type="cellIs" priority="32" dxfId="129" operator="greaterThan" stopIfTrue="1">
      <formula>"n"</formula>
    </cfRule>
  </conditionalFormatting>
  <conditionalFormatting sqref="F14:L14">
    <cfRule type="cellIs" priority="39" dxfId="129" operator="greaterThan" stopIfTrue="1">
      <formula>"n"</formula>
    </cfRule>
  </conditionalFormatting>
  <conditionalFormatting sqref="F21:L21">
    <cfRule type="cellIs" priority="33" dxfId="129" operator="greaterThan" stopIfTrue="1">
      <formula>"n"</formula>
    </cfRule>
  </conditionalFormatting>
  <conditionalFormatting sqref="H29:L30 I27:I28">
    <cfRule type="cellIs" priority="31" dxfId="129" operator="greaterThan" stopIfTrue="1">
      <formula>"n"</formula>
    </cfRule>
  </conditionalFormatting>
  <conditionalFormatting sqref="F20:L20">
    <cfRule type="cellIs" priority="34" dxfId="129" operator="greaterThan" stopIfTrue="1">
      <formula>"n"</formula>
    </cfRule>
  </conditionalFormatting>
  <conditionalFormatting sqref="F27:H28 J27:L28 F25:L25">
    <cfRule type="cellIs" priority="30" dxfId="129" operator="greaterThan" stopIfTrue="1">
      <formula>"n"</formula>
    </cfRule>
  </conditionalFormatting>
  <conditionalFormatting sqref="F24:L24">
    <cfRule type="cellIs" priority="28" dxfId="129" operator="greaterThan" stopIfTrue="1">
      <formula>"n"</formula>
    </cfRule>
  </conditionalFormatting>
  <conditionalFormatting sqref="F33:L33">
    <cfRule type="cellIs" priority="27" dxfId="129" operator="greaterThan" stopIfTrue="1">
      <formula>"n"</formula>
    </cfRule>
  </conditionalFormatting>
  <conditionalFormatting sqref="F17:L17 F19:L19">
    <cfRule type="cellIs" priority="23" dxfId="129" operator="greaterThan" stopIfTrue="1">
      <formula>"n"</formula>
    </cfRule>
  </conditionalFormatting>
  <conditionalFormatting sqref="F17:L17 F19:L19">
    <cfRule type="cellIs" priority="22" dxfId="129" operator="greaterThan" stopIfTrue="1">
      <formula>"n"</formula>
    </cfRule>
  </conditionalFormatting>
  <conditionalFormatting sqref="F31:L31">
    <cfRule type="cellIs" priority="19" dxfId="129" operator="greaterThan" stopIfTrue="1">
      <formula>"n"</formula>
    </cfRule>
  </conditionalFormatting>
  <conditionalFormatting sqref="F31:L31">
    <cfRule type="cellIs" priority="18" dxfId="129" operator="greaterThan" stopIfTrue="1">
      <formula>"n"</formula>
    </cfRule>
  </conditionalFormatting>
  <conditionalFormatting sqref="F32:L32">
    <cfRule type="cellIs" priority="14" dxfId="129" operator="greaterThan" stopIfTrue="1">
      <formula>"n"</formula>
    </cfRule>
  </conditionalFormatting>
  <conditionalFormatting sqref="F12:L12">
    <cfRule type="cellIs" priority="13" dxfId="129" operator="greaterThan" stopIfTrue="1">
      <formula>"n"</formula>
    </cfRule>
  </conditionalFormatting>
  <conditionalFormatting sqref="F10:L10">
    <cfRule type="cellIs" priority="11" dxfId="129" operator="greaterThan" stopIfTrue="1">
      <formula>"n"</formula>
    </cfRule>
  </conditionalFormatting>
  <conditionalFormatting sqref="F16:L16">
    <cfRule type="cellIs" priority="9" dxfId="129" operator="greaterThan" stopIfTrue="1">
      <formula>"n"</formula>
    </cfRule>
  </conditionalFormatting>
  <conditionalFormatting sqref="H13:L13">
    <cfRule type="cellIs" priority="8" dxfId="129" operator="greaterThan" stopIfTrue="1">
      <formula>"n"</formula>
    </cfRule>
  </conditionalFormatting>
  <conditionalFormatting sqref="F23:L23">
    <cfRule type="cellIs" priority="6" dxfId="129" operator="greaterThan" stopIfTrue="1">
      <formula>"n"</formula>
    </cfRule>
  </conditionalFormatting>
  <conditionalFormatting sqref="F18:L18">
    <cfRule type="cellIs" priority="4" dxfId="129" operator="greaterThan" stopIfTrue="1">
      <formula>"n"</formula>
    </cfRule>
  </conditionalFormatting>
  <conditionalFormatting sqref="F34:L34">
    <cfRule type="cellIs" priority="2" dxfId="129" operator="greaterThan" stopIfTrue="1">
      <formula>"n"</formula>
    </cfRule>
  </conditionalFormatting>
  <conditionalFormatting sqref="F26:L26">
    <cfRule type="cellIs" priority="1" dxfId="129" operator="greaterThan" stopIfTrue="1">
      <formula>"n"</formula>
    </cfRule>
  </conditionalFormatting>
  <dataValidations count="1">
    <dataValidation type="whole" allowBlank="1" sqref="F18:H18 H13 F12:H12 F10:H10 F22:H22 F32:H34 F24:H28 F16:H1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zoomScale="90" zoomScaleNormal="90" zoomScalePageLayoutView="0" workbookViewId="0" topLeftCell="A7">
      <selection activeCell="C14" sqref="C14:D14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7109375" style="131" customWidth="1"/>
    <col min="4" max="4" width="15.28125" style="346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4" width="7.57421875" style="2" customWidth="1"/>
    <col min="15" max="15" width="6.57421875" style="2" customWidth="1"/>
    <col min="16" max="16" width="12.57421875" style="2" customWidth="1"/>
    <col min="17" max="17" width="20.57421875" style="346" customWidth="1"/>
    <col min="18" max="18" width="14.00390625" style="4" customWidth="1"/>
  </cols>
  <sheetData>
    <row r="1" spans="1:18" ht="60" customHeight="1">
      <c r="A1" s="301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747</v>
      </c>
      <c r="B5" s="306"/>
      <c r="C5" s="306"/>
      <c r="D5" s="359"/>
      <c r="E5" s="8"/>
      <c r="F5" s="306" t="s">
        <v>77</v>
      </c>
      <c r="G5" s="306"/>
      <c r="H5" s="306"/>
      <c r="I5" s="71"/>
      <c r="J5" s="307" t="s">
        <v>611</v>
      </c>
      <c r="K5" s="308"/>
      <c r="L5" s="308"/>
      <c r="M5" s="71"/>
      <c r="N5" s="71"/>
      <c r="O5" s="71"/>
      <c r="P5" s="72" t="s">
        <v>748</v>
      </c>
      <c r="R5" s="86"/>
    </row>
    <row r="6" spans="1:18" ht="22.5" customHeight="1" thickBot="1">
      <c r="A6" s="316" t="s">
        <v>5</v>
      </c>
      <c r="B6" s="316"/>
      <c r="C6" s="316"/>
      <c r="D6" s="360"/>
      <c r="E6" s="10"/>
      <c r="F6" s="317" t="s">
        <v>6</v>
      </c>
      <c r="G6" s="317"/>
      <c r="H6" s="317"/>
      <c r="I6" s="71"/>
      <c r="J6" s="337" t="s">
        <v>7</v>
      </c>
      <c r="K6" s="337"/>
      <c r="L6" s="338"/>
      <c r="M6" s="214"/>
      <c r="N6" s="71"/>
      <c r="O6" s="71"/>
      <c r="P6" s="74" t="s">
        <v>8</v>
      </c>
      <c r="R6" s="87"/>
    </row>
    <row r="7" spans="1:18" ht="15" customHeight="1">
      <c r="A7" s="342" t="s">
        <v>9</v>
      </c>
      <c r="B7" s="323" t="s">
        <v>10</v>
      </c>
      <c r="C7" s="323" t="s">
        <v>11</v>
      </c>
      <c r="D7" s="325" t="s">
        <v>6</v>
      </c>
      <c r="E7" s="327" t="s">
        <v>12</v>
      </c>
      <c r="F7" s="339" t="s">
        <v>13</v>
      </c>
      <c r="G7" s="340"/>
      <c r="H7" s="340"/>
      <c r="I7" s="341"/>
      <c r="J7" s="339" t="s">
        <v>14</v>
      </c>
      <c r="K7" s="340"/>
      <c r="L7" s="340"/>
      <c r="M7" s="341"/>
      <c r="N7" s="329" t="s">
        <v>15</v>
      </c>
      <c r="O7" s="331" t="s">
        <v>16</v>
      </c>
      <c r="P7" s="333" t="s">
        <v>17</v>
      </c>
      <c r="Q7" s="335" t="s">
        <v>18</v>
      </c>
      <c r="R7"/>
    </row>
    <row r="8" spans="1:17" s="1" customFormat="1" ht="15" customHeight="1" thickBot="1">
      <c r="A8" s="343"/>
      <c r="B8" s="324"/>
      <c r="C8" s="324"/>
      <c r="D8" s="326"/>
      <c r="E8" s="328"/>
      <c r="F8" s="215">
        <v>1</v>
      </c>
      <c r="G8" s="216">
        <v>2</v>
      </c>
      <c r="H8" s="216">
        <v>3</v>
      </c>
      <c r="I8" s="217" t="s">
        <v>19</v>
      </c>
      <c r="J8" s="215">
        <v>1</v>
      </c>
      <c r="K8" s="216">
        <v>2</v>
      </c>
      <c r="L8" s="216">
        <v>3</v>
      </c>
      <c r="M8" s="217" t="s">
        <v>19</v>
      </c>
      <c r="N8" s="330"/>
      <c r="O8" s="344"/>
      <c r="P8" s="334"/>
      <c r="Q8" s="336"/>
    </row>
    <row r="9" spans="1:18" ht="18" customHeight="1" thickBot="1">
      <c r="A9" s="246"/>
      <c r="B9" s="254" t="s">
        <v>21</v>
      </c>
      <c r="C9" s="369"/>
      <c r="D9" s="361"/>
      <c r="E9" s="255"/>
      <c r="F9" s="239"/>
      <c r="G9" s="239"/>
      <c r="H9" s="239"/>
      <c r="I9" s="240"/>
      <c r="J9" s="239"/>
      <c r="K9" s="239"/>
      <c r="L9" s="239"/>
      <c r="M9" s="241"/>
      <c r="N9" s="242"/>
      <c r="O9" s="243"/>
      <c r="P9" s="244">
        <f>IF(ISERROR(N9*10^(0.89726074*(LOG10(E9/148.026))^2)),"",N9*10^(0.89726074*(LOG10(E9/148.026))^2))</f>
      </c>
      <c r="Q9" s="347"/>
      <c r="R9"/>
    </row>
    <row r="10" spans="1:18" ht="18" customHeight="1">
      <c r="A10" s="503">
        <v>1</v>
      </c>
      <c r="B10" s="501" t="s">
        <v>792</v>
      </c>
      <c r="C10" s="494" t="s">
        <v>847</v>
      </c>
      <c r="D10" s="495" t="s">
        <v>750</v>
      </c>
      <c r="E10" s="500">
        <v>37.6</v>
      </c>
      <c r="F10" s="498">
        <v>29</v>
      </c>
      <c r="G10" s="498" t="s">
        <v>814</v>
      </c>
      <c r="H10" s="499" t="s">
        <v>780</v>
      </c>
      <c r="I10" s="489">
        <f>MAX(F10:H10)</f>
        <v>29</v>
      </c>
      <c r="J10" s="488">
        <v>37</v>
      </c>
      <c r="K10" s="488">
        <v>39</v>
      </c>
      <c r="L10" s="488" t="s">
        <v>787</v>
      </c>
      <c r="M10" s="490">
        <f>MAX(J10:L10)</f>
        <v>39</v>
      </c>
      <c r="N10" s="490">
        <f>SUM(I10,M10)</f>
        <v>68</v>
      </c>
      <c r="O10" s="489">
        <v>1</v>
      </c>
      <c r="P10" s="491">
        <f aca="true" t="shared" si="0" ref="P10:P25">IF(ISERROR(N10*10^(0.89726074*(LOG10(E10/148.026))^2)),"",N10*10^(0.89726074*(LOG10(E10/148.026))^2))</f>
        <v>141.358522415845</v>
      </c>
      <c r="Q10" s="497" t="s">
        <v>746</v>
      </c>
      <c r="R10"/>
    </row>
    <row r="11" spans="1:18" ht="18" customHeight="1" thickBot="1">
      <c r="A11" s="463">
        <v>2</v>
      </c>
      <c r="B11" s="502" t="s">
        <v>566</v>
      </c>
      <c r="C11" s="381" t="s">
        <v>567</v>
      </c>
      <c r="D11" s="394" t="s">
        <v>22</v>
      </c>
      <c r="E11" s="193">
        <v>27</v>
      </c>
      <c r="F11" s="194">
        <v>15</v>
      </c>
      <c r="G11" s="194" t="s">
        <v>813</v>
      </c>
      <c r="H11" s="194">
        <v>17</v>
      </c>
      <c r="I11" s="195">
        <f>MAX(F11:H11)</f>
        <v>17</v>
      </c>
      <c r="J11" s="194">
        <v>18</v>
      </c>
      <c r="K11" s="194">
        <v>19</v>
      </c>
      <c r="L11" s="194">
        <v>20</v>
      </c>
      <c r="M11" s="196">
        <f>MAX(J11:L11)</f>
        <v>20</v>
      </c>
      <c r="N11" s="196">
        <f>SUM(I11,M11)</f>
        <v>37</v>
      </c>
      <c r="O11" s="195">
        <v>2</v>
      </c>
      <c r="P11" s="198">
        <f t="shared" si="0"/>
        <v>114.33534194225251</v>
      </c>
      <c r="Q11" s="354" t="s">
        <v>23</v>
      </c>
      <c r="R11"/>
    </row>
    <row r="12" spans="1:17" ht="18" customHeight="1" thickBot="1">
      <c r="A12" s="458"/>
      <c r="B12" s="236" t="s">
        <v>26</v>
      </c>
      <c r="C12" s="369"/>
      <c r="D12" s="361"/>
      <c r="E12" s="255"/>
      <c r="F12" s="257"/>
      <c r="G12" s="257"/>
      <c r="H12" s="257"/>
      <c r="I12" s="240"/>
      <c r="J12" s="239"/>
      <c r="K12" s="239"/>
      <c r="L12" s="239"/>
      <c r="M12" s="241"/>
      <c r="N12" s="241"/>
      <c r="O12" s="240"/>
      <c r="P12" s="244">
        <f t="shared" si="0"/>
      </c>
      <c r="Q12" s="388"/>
    </row>
    <row r="13" spans="1:17" ht="18" customHeight="1">
      <c r="A13" s="459">
        <v>1</v>
      </c>
      <c r="B13" s="204" t="s">
        <v>598</v>
      </c>
      <c r="C13" s="382" t="s">
        <v>599</v>
      </c>
      <c r="D13" s="367" t="s">
        <v>22</v>
      </c>
      <c r="E13" s="201">
        <v>44.8</v>
      </c>
      <c r="F13" s="187">
        <v>35</v>
      </c>
      <c r="G13" s="187" t="s">
        <v>426</v>
      </c>
      <c r="H13" s="187" t="s">
        <v>426</v>
      </c>
      <c r="I13" s="186">
        <f>MAX(F13:H13)</f>
        <v>35</v>
      </c>
      <c r="J13" s="187">
        <v>44</v>
      </c>
      <c r="K13" s="187" t="s">
        <v>343</v>
      </c>
      <c r="L13" s="187">
        <v>0</v>
      </c>
      <c r="M13" s="188">
        <f aca="true" t="shared" si="1" ref="M13:M19">MAX(J13:L13)</f>
        <v>44</v>
      </c>
      <c r="N13" s="188">
        <f>SUM(I13,M13)</f>
        <v>79</v>
      </c>
      <c r="O13" s="186">
        <v>1</v>
      </c>
      <c r="P13" s="202">
        <f t="shared" si="0"/>
        <v>137.83833437102794</v>
      </c>
      <c r="Q13" s="397" t="s">
        <v>23</v>
      </c>
    </row>
    <row r="14" spans="1:17" ht="18" customHeight="1" thickBot="1">
      <c r="A14" s="460">
        <v>2</v>
      </c>
      <c r="B14" s="455" t="s">
        <v>656</v>
      </c>
      <c r="C14" s="456" t="s">
        <v>657</v>
      </c>
      <c r="D14" s="396" t="s">
        <v>27</v>
      </c>
      <c r="E14" s="457">
        <v>44</v>
      </c>
      <c r="F14" s="194">
        <v>23</v>
      </c>
      <c r="G14" s="194" t="s">
        <v>803</v>
      </c>
      <c r="H14" s="194">
        <v>26</v>
      </c>
      <c r="I14" s="195">
        <f>MAX(F14:H14)</f>
        <v>26</v>
      </c>
      <c r="J14" s="194">
        <v>35</v>
      </c>
      <c r="K14" s="194">
        <v>37</v>
      </c>
      <c r="L14" s="194">
        <v>39</v>
      </c>
      <c r="M14" s="196">
        <f t="shared" si="1"/>
        <v>39</v>
      </c>
      <c r="N14" s="196">
        <f>SUM(I14,M14)</f>
        <v>65</v>
      </c>
      <c r="O14" s="195">
        <v>2</v>
      </c>
      <c r="P14" s="198">
        <f t="shared" si="0"/>
        <v>115.34539190122045</v>
      </c>
      <c r="Q14" s="390" t="s">
        <v>28</v>
      </c>
    </row>
    <row r="15" spans="1:17" ht="18" customHeight="1" thickBot="1">
      <c r="A15" s="458"/>
      <c r="B15" s="236" t="s">
        <v>573</v>
      </c>
      <c r="C15" s="369"/>
      <c r="D15" s="361"/>
      <c r="E15" s="255"/>
      <c r="F15" s="258"/>
      <c r="G15" s="258"/>
      <c r="H15" s="258"/>
      <c r="I15" s="240"/>
      <c r="J15" s="239"/>
      <c r="K15" s="239"/>
      <c r="L15" s="239"/>
      <c r="M15" s="241">
        <f t="shared" si="1"/>
        <v>0</v>
      </c>
      <c r="N15" s="241"/>
      <c r="O15" s="240"/>
      <c r="P15" s="244">
        <f t="shared" si="0"/>
      </c>
      <c r="Q15" s="388"/>
    </row>
    <row r="16" spans="1:17" ht="18" customHeight="1" thickBot="1">
      <c r="A16" s="459">
        <v>1</v>
      </c>
      <c r="B16" s="210" t="s">
        <v>777</v>
      </c>
      <c r="C16" s="393" t="s">
        <v>846</v>
      </c>
      <c r="D16" s="367" t="s">
        <v>359</v>
      </c>
      <c r="E16" s="184">
        <v>49</v>
      </c>
      <c r="F16" s="187">
        <v>23</v>
      </c>
      <c r="G16" s="187">
        <v>25</v>
      </c>
      <c r="H16" s="187">
        <v>27</v>
      </c>
      <c r="I16" s="186">
        <f>MAX(F16:H16)</f>
        <v>27</v>
      </c>
      <c r="J16" s="187">
        <v>33</v>
      </c>
      <c r="K16" s="187">
        <v>35</v>
      </c>
      <c r="L16" s="187">
        <v>36</v>
      </c>
      <c r="M16" s="188">
        <f t="shared" si="1"/>
        <v>36</v>
      </c>
      <c r="N16" s="188">
        <f>SUM(I16,M16)</f>
        <v>63</v>
      </c>
      <c r="O16" s="280">
        <v>2</v>
      </c>
      <c r="P16" s="202">
        <f>IF(ISERROR(N16*10^(0.794358141*(LOG10(E16/174.393))^2)),"",N16*10^(0.794358141*(LOG10(E16/174.393))^2))</f>
        <v>109.84999424280669</v>
      </c>
      <c r="Q16" s="398" t="s">
        <v>743</v>
      </c>
    </row>
    <row r="17" spans="1:18" ht="18" customHeight="1" thickBot="1">
      <c r="A17" s="461">
        <v>2</v>
      </c>
      <c r="B17" s="192" t="s">
        <v>718</v>
      </c>
      <c r="C17" s="379" t="s">
        <v>604</v>
      </c>
      <c r="D17" s="396" t="s">
        <v>22</v>
      </c>
      <c r="E17" s="193">
        <v>49.2</v>
      </c>
      <c r="F17" s="208">
        <v>23</v>
      </c>
      <c r="G17" s="208">
        <v>25</v>
      </c>
      <c r="H17" s="208">
        <v>26</v>
      </c>
      <c r="I17" s="195">
        <f>MAX(F17:H17)</f>
        <v>26</v>
      </c>
      <c r="J17" s="194">
        <v>33</v>
      </c>
      <c r="K17" s="194" t="s">
        <v>51</v>
      </c>
      <c r="L17" s="194" t="s">
        <v>51</v>
      </c>
      <c r="M17" s="196">
        <f t="shared" si="1"/>
        <v>33</v>
      </c>
      <c r="N17" s="196">
        <f>SUM(I17,M17)</f>
        <v>59</v>
      </c>
      <c r="O17" s="195">
        <v>3</v>
      </c>
      <c r="P17" s="198">
        <f>IF(ISERROR(N17*10^(0.89726074*(LOG10(E17/148.026))^2)),"",N17*10^(0.89726074*(LOG10(E17/148.026))^2))</f>
        <v>94.66331889051965</v>
      </c>
      <c r="Q17" s="399" t="s">
        <v>23</v>
      </c>
      <c r="R17" s="2"/>
    </row>
    <row r="18" spans="1:17" ht="18" customHeight="1">
      <c r="A18" s="465">
        <v>3</v>
      </c>
      <c r="B18" s="14" t="s">
        <v>645</v>
      </c>
      <c r="C18" s="362" t="s">
        <v>646</v>
      </c>
      <c r="D18" s="362" t="s">
        <v>117</v>
      </c>
      <c r="E18" s="178">
        <v>49</v>
      </c>
      <c r="F18" s="19">
        <v>22</v>
      </c>
      <c r="G18" s="19">
        <v>24</v>
      </c>
      <c r="H18" s="19">
        <v>26</v>
      </c>
      <c r="I18" s="179">
        <f>MAX(F18:H18)</f>
        <v>26</v>
      </c>
      <c r="J18" s="19">
        <v>28</v>
      </c>
      <c r="K18" s="19" t="s">
        <v>772</v>
      </c>
      <c r="L18" s="19" t="s">
        <v>772</v>
      </c>
      <c r="M18" s="180">
        <f>MAX(J18:L18)</f>
        <v>28</v>
      </c>
      <c r="N18" s="180">
        <f>SUM(I18,M18)</f>
        <v>54</v>
      </c>
      <c r="O18" s="235">
        <v>4</v>
      </c>
      <c r="P18" s="200">
        <f>IF(ISERROR(N18*10^(0.794358141*(LOG10(E18/174.393))^2)),"",N18*10^(0.794358141*(LOG10(E18/174.393))^2))</f>
        <v>94.15713792240574</v>
      </c>
      <c r="Q18" s="426" t="s">
        <v>740</v>
      </c>
    </row>
    <row r="19" spans="1:17" ht="18" customHeight="1" thickBot="1">
      <c r="A19" s="464">
        <v>4</v>
      </c>
      <c r="B19" s="192" t="s">
        <v>640</v>
      </c>
      <c r="C19" s="379" t="s">
        <v>565</v>
      </c>
      <c r="D19" s="454" t="s">
        <v>22</v>
      </c>
      <c r="E19" s="193">
        <v>47.3</v>
      </c>
      <c r="F19" s="208" t="s">
        <v>782</v>
      </c>
      <c r="G19" s="208">
        <v>27</v>
      </c>
      <c r="H19" s="208">
        <v>29</v>
      </c>
      <c r="I19" s="195">
        <f>MAX(F19:H19)</f>
        <v>29</v>
      </c>
      <c r="J19" s="194">
        <v>35</v>
      </c>
      <c r="K19" s="194">
        <v>38</v>
      </c>
      <c r="L19" s="194">
        <v>40</v>
      </c>
      <c r="M19" s="196">
        <f t="shared" si="1"/>
        <v>40</v>
      </c>
      <c r="N19" s="196">
        <f>SUM(I19,M19)</f>
        <v>69</v>
      </c>
      <c r="O19" s="195">
        <v>1</v>
      </c>
      <c r="P19" s="198">
        <f>IF(ISERROR(N19*10^(0.89726074*(LOG10(E19/148.026))^2)),"",N19*10^(0.89726074*(LOG10(E19/148.026))^2))</f>
        <v>114.58405813963739</v>
      </c>
      <c r="Q19" s="390" t="s">
        <v>23</v>
      </c>
    </row>
    <row r="20" spans="1:17" ht="18" customHeight="1" thickBot="1">
      <c r="A20" s="462"/>
      <c r="B20" s="245" t="s">
        <v>29</v>
      </c>
      <c r="C20" s="378"/>
      <c r="D20" s="363"/>
      <c r="E20" s="238"/>
      <c r="F20" s="239"/>
      <c r="G20" s="239"/>
      <c r="H20" s="239"/>
      <c r="I20" s="240"/>
      <c r="J20" s="239"/>
      <c r="K20" s="239"/>
      <c r="L20" s="239"/>
      <c r="M20" s="241"/>
      <c r="N20" s="241"/>
      <c r="O20" s="240"/>
      <c r="P20" s="244">
        <f t="shared" si="0"/>
      </c>
      <c r="Q20" s="388"/>
    </row>
    <row r="21" spans="1:17" ht="18" customHeight="1">
      <c r="A21" s="504">
        <v>1</v>
      </c>
      <c r="B21" s="493" t="s">
        <v>821</v>
      </c>
      <c r="C21" s="505" t="s">
        <v>710</v>
      </c>
      <c r="D21" s="495" t="s">
        <v>750</v>
      </c>
      <c r="E21" s="506">
        <v>51.8</v>
      </c>
      <c r="F21" s="488">
        <v>28</v>
      </c>
      <c r="G21" s="488">
        <v>30</v>
      </c>
      <c r="H21" s="488" t="s">
        <v>780</v>
      </c>
      <c r="I21" s="489">
        <f>MAX(F21:H21)</f>
        <v>30</v>
      </c>
      <c r="J21" s="488">
        <v>39</v>
      </c>
      <c r="K21" s="488">
        <v>41</v>
      </c>
      <c r="L21" s="488">
        <v>42</v>
      </c>
      <c r="M21" s="490">
        <f>MAX(J21:L21)</f>
        <v>42</v>
      </c>
      <c r="N21" s="490">
        <f>SUM(I21,M21)</f>
        <v>72</v>
      </c>
      <c r="O21" s="489">
        <v>2</v>
      </c>
      <c r="P21" s="491">
        <f t="shared" si="0"/>
        <v>110.63997061179353</v>
      </c>
      <c r="Q21" s="497" t="s">
        <v>746</v>
      </c>
    </row>
    <row r="22" spans="1:17" ht="18" customHeight="1">
      <c r="A22" s="461">
        <v>2</v>
      </c>
      <c r="B22" s="14" t="s">
        <v>722</v>
      </c>
      <c r="C22" s="374" t="s">
        <v>723</v>
      </c>
      <c r="D22" s="364" t="s">
        <v>724</v>
      </c>
      <c r="E22" s="182">
        <v>53.4</v>
      </c>
      <c r="F22" s="168">
        <v>20</v>
      </c>
      <c r="G22" s="168">
        <v>23</v>
      </c>
      <c r="H22" s="168">
        <v>24</v>
      </c>
      <c r="I22" s="179">
        <f>MAX(F22:H22)</f>
        <v>24</v>
      </c>
      <c r="J22" s="168">
        <v>25</v>
      </c>
      <c r="K22" s="168">
        <v>30</v>
      </c>
      <c r="L22" s="168">
        <v>33</v>
      </c>
      <c r="M22" s="180">
        <f>MAX(J22:L22)</f>
        <v>33</v>
      </c>
      <c r="N22" s="180">
        <f>SUM(I22,M22)</f>
        <v>57</v>
      </c>
      <c r="O22" s="179">
        <v>3</v>
      </c>
      <c r="P22" s="181">
        <f>IF(ISERROR(N22*10^(0.89726074*(LOG10(E22/148.026))^2)),"",N22*10^(0.89726074*(LOG10(E22/148.026))^2))</f>
        <v>85.46727056004448</v>
      </c>
      <c r="Q22" s="351" t="s">
        <v>483</v>
      </c>
    </row>
    <row r="23" spans="1:17" ht="18" customHeight="1" thickBot="1">
      <c r="A23" s="463">
        <v>3</v>
      </c>
      <c r="B23" s="207" t="s">
        <v>709</v>
      </c>
      <c r="C23" s="379" t="s">
        <v>599</v>
      </c>
      <c r="D23" s="368" t="s">
        <v>22</v>
      </c>
      <c r="E23" s="193">
        <v>51.5</v>
      </c>
      <c r="F23" s="194">
        <v>37</v>
      </c>
      <c r="G23" s="194">
        <v>39</v>
      </c>
      <c r="H23" s="194">
        <v>41</v>
      </c>
      <c r="I23" s="195">
        <f>MAX(F23:H23)</f>
        <v>41</v>
      </c>
      <c r="J23" s="194">
        <v>47</v>
      </c>
      <c r="K23" s="194">
        <v>50</v>
      </c>
      <c r="L23" s="194">
        <v>52</v>
      </c>
      <c r="M23" s="196">
        <f>MAX(J23:L23)</f>
        <v>52</v>
      </c>
      <c r="N23" s="196">
        <f>SUM(I23,M23)</f>
        <v>93</v>
      </c>
      <c r="O23" s="195">
        <v>1</v>
      </c>
      <c r="P23" s="198">
        <f t="shared" si="0"/>
        <v>143.5927265503616</v>
      </c>
      <c r="Q23" s="390" t="s">
        <v>23</v>
      </c>
    </row>
    <row r="24" spans="1:18" ht="18" customHeight="1" thickBot="1">
      <c r="A24" s="458"/>
      <c r="B24" s="236" t="s">
        <v>32</v>
      </c>
      <c r="C24" s="380"/>
      <c r="D24" s="363"/>
      <c r="E24" s="238"/>
      <c r="F24" s="239"/>
      <c r="G24" s="239"/>
      <c r="H24" s="239"/>
      <c r="I24" s="240"/>
      <c r="J24" s="239"/>
      <c r="K24" s="239"/>
      <c r="L24" s="239"/>
      <c r="M24" s="241"/>
      <c r="N24" s="241"/>
      <c r="O24" s="240"/>
      <c r="P24" s="244">
        <f t="shared" si="0"/>
      </c>
      <c r="Q24" s="388"/>
      <c r="R24" s="91"/>
    </row>
    <row r="25" spans="1:17" ht="18" customHeight="1">
      <c r="A25" s="211">
        <v>1</v>
      </c>
      <c r="B25" s="204" t="s">
        <v>563</v>
      </c>
      <c r="C25" s="382" t="s">
        <v>564</v>
      </c>
      <c r="D25" s="387" t="s">
        <v>22</v>
      </c>
      <c r="E25" s="205">
        <v>59</v>
      </c>
      <c r="F25" s="187">
        <v>45</v>
      </c>
      <c r="G25" s="187" t="s">
        <v>70</v>
      </c>
      <c r="H25" s="187" t="s">
        <v>70</v>
      </c>
      <c r="I25" s="186">
        <f>MAX(F25:H25)</f>
        <v>45</v>
      </c>
      <c r="J25" s="187">
        <v>55</v>
      </c>
      <c r="K25" s="187">
        <v>58</v>
      </c>
      <c r="L25" s="187">
        <v>60</v>
      </c>
      <c r="M25" s="188">
        <f>MAX(J25:L25)</f>
        <v>60</v>
      </c>
      <c r="N25" s="188">
        <f>SUM(I25,M25)</f>
        <v>105</v>
      </c>
      <c r="O25" s="186">
        <v>2</v>
      </c>
      <c r="P25" s="202">
        <f t="shared" si="0"/>
        <v>146.0098971995428</v>
      </c>
      <c r="Q25" s="389" t="s">
        <v>23</v>
      </c>
    </row>
    <row r="26" spans="1:17" ht="18" customHeight="1">
      <c r="A26" s="212">
        <v>2</v>
      </c>
      <c r="B26" s="25" t="s">
        <v>642</v>
      </c>
      <c r="C26" s="376" t="s">
        <v>644</v>
      </c>
      <c r="D26" s="364" t="s">
        <v>22</v>
      </c>
      <c r="E26" s="182">
        <v>57</v>
      </c>
      <c r="F26" s="168">
        <v>26</v>
      </c>
      <c r="G26" s="168">
        <v>28</v>
      </c>
      <c r="H26" s="168">
        <v>30</v>
      </c>
      <c r="I26" s="179">
        <f>MAX(F26:H26)</f>
        <v>30</v>
      </c>
      <c r="J26" s="168">
        <v>30</v>
      </c>
      <c r="K26" s="168">
        <v>34</v>
      </c>
      <c r="L26" s="168">
        <v>35</v>
      </c>
      <c r="M26" s="180">
        <f>MAX(J26:L26)</f>
        <v>35</v>
      </c>
      <c r="N26" s="180">
        <f>SUM(I26,M26)</f>
        <v>65</v>
      </c>
      <c r="O26" s="179">
        <v>3</v>
      </c>
      <c r="P26" s="200">
        <f>IF(ISERROR(N26*10^(0.89726074*(LOG10(E26/148.026))^2)),"",N26*10^(0.89726074*(LOG10(E26/148.026))^2))</f>
        <v>92.69248776897743</v>
      </c>
      <c r="Q26" s="351" t="s">
        <v>23</v>
      </c>
    </row>
    <row r="27" spans="1:17" ht="17.25" customHeight="1" thickBot="1">
      <c r="A27" s="213">
        <v>3</v>
      </c>
      <c r="B27" s="192" t="s">
        <v>812</v>
      </c>
      <c r="C27" s="381" t="s">
        <v>641</v>
      </c>
      <c r="D27" s="368" t="s">
        <v>35</v>
      </c>
      <c r="E27" s="193">
        <v>59</v>
      </c>
      <c r="F27" s="194">
        <v>40</v>
      </c>
      <c r="G27" s="194">
        <v>43</v>
      </c>
      <c r="H27" s="194">
        <v>45</v>
      </c>
      <c r="I27" s="195">
        <f>MAX(F27:H27)</f>
        <v>45</v>
      </c>
      <c r="J27" s="194">
        <v>56</v>
      </c>
      <c r="K27" s="194">
        <v>59</v>
      </c>
      <c r="L27" s="194">
        <v>61</v>
      </c>
      <c r="M27" s="196">
        <f>MAX(J27:L27)</f>
        <v>61</v>
      </c>
      <c r="N27" s="196">
        <f>SUM(I27,M27)</f>
        <v>106</v>
      </c>
      <c r="O27" s="195">
        <v>1</v>
      </c>
      <c r="P27" s="218">
        <f>IF(ISERROR(N27*10^(0.89726074*(LOG10(E27/148.026))^2)),"",N27*10^(0.89726074*(LOG10(E27/148.026))^2))</f>
        <v>147.40046764906225</v>
      </c>
      <c r="Q27" s="390" t="s">
        <v>811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23:H23 J23:L23 J9:L13 F9:H13 F20:H21 F15:H17 J20:L21 J15:L17">
    <cfRule type="cellIs" priority="12" dxfId="129" operator="greaterThan" stopIfTrue="1">
      <formula>"n"</formula>
    </cfRule>
  </conditionalFormatting>
  <conditionalFormatting sqref="J14:L14 F14:H14">
    <cfRule type="cellIs" priority="11" dxfId="129" operator="greaterThan" stopIfTrue="1">
      <formula>"n"</formula>
    </cfRule>
  </conditionalFormatting>
  <conditionalFormatting sqref="F22:H22 J22:L22">
    <cfRule type="cellIs" priority="9" dxfId="129" operator="greaterThan" stopIfTrue="1">
      <formula>"n"</formula>
    </cfRule>
  </conditionalFormatting>
  <conditionalFormatting sqref="F24:H26 J24:L26">
    <cfRule type="cellIs" priority="8" dxfId="129" operator="greaterThan" stopIfTrue="1">
      <formula>"n"</formula>
    </cfRule>
  </conditionalFormatting>
  <conditionalFormatting sqref="F19:L19">
    <cfRule type="cellIs" priority="4" dxfId="129" operator="greaterThan" stopIfTrue="1">
      <formula>"n"</formula>
    </cfRule>
  </conditionalFormatting>
  <conditionalFormatting sqref="F18:L18">
    <cfRule type="cellIs" priority="2" dxfId="129" operator="greaterThan" stopIfTrue="1">
      <formula>"n"</formula>
    </cfRule>
  </conditionalFormatting>
  <conditionalFormatting sqref="F27:H27 J27:L27">
    <cfRule type="cellIs" priority="1" dxfId="129" operator="greaterThan" stopIfTrue="1">
      <formula>"n"</formula>
    </cfRule>
  </conditionalFormatting>
  <dataValidations count="1">
    <dataValidation type="whole" allowBlank="1" sqref="F10:H11 F16:H2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zoomScale="90" zoomScaleNormal="90" zoomScalePageLayoutView="0" workbookViewId="0" topLeftCell="A4">
      <selection activeCell="C10" sqref="C10:D10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8515625" style="131" customWidth="1"/>
    <col min="4" max="4" width="16.7109375" style="346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4" width="7.57421875" style="2" customWidth="1"/>
    <col min="15" max="15" width="6.57421875" style="2" customWidth="1"/>
    <col min="16" max="16" width="12.57421875" style="2" customWidth="1"/>
    <col min="17" max="17" width="21.8515625" style="346" customWidth="1"/>
    <col min="18" max="18" width="14.00390625" style="4" customWidth="1"/>
  </cols>
  <sheetData>
    <row r="1" spans="1:18" ht="60" customHeight="1">
      <c r="A1" s="301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747</v>
      </c>
      <c r="B5" s="306"/>
      <c r="C5" s="306"/>
      <c r="D5" s="359"/>
      <c r="E5" s="8"/>
      <c r="F5" s="306" t="s">
        <v>77</v>
      </c>
      <c r="G5" s="306"/>
      <c r="H5" s="306"/>
      <c r="I5" s="71"/>
      <c r="J5" s="307" t="s">
        <v>611</v>
      </c>
      <c r="K5" s="308"/>
      <c r="L5" s="308"/>
      <c r="M5" s="71"/>
      <c r="N5" s="71"/>
      <c r="O5" s="71"/>
      <c r="P5" s="72" t="s">
        <v>749</v>
      </c>
      <c r="R5" s="86"/>
    </row>
    <row r="6" spans="1:18" ht="22.5" customHeight="1" thickBot="1">
      <c r="A6" s="316" t="s">
        <v>5</v>
      </c>
      <c r="B6" s="316"/>
      <c r="C6" s="316"/>
      <c r="D6" s="360"/>
      <c r="E6" s="10"/>
      <c r="F6" s="317" t="s">
        <v>6</v>
      </c>
      <c r="G6" s="317"/>
      <c r="H6" s="317"/>
      <c r="I6" s="71"/>
      <c r="J6" s="337" t="s">
        <v>7</v>
      </c>
      <c r="K6" s="337"/>
      <c r="L6" s="338"/>
      <c r="M6" s="214"/>
      <c r="N6" s="71"/>
      <c r="O6" s="71"/>
      <c r="P6" s="74" t="s">
        <v>8</v>
      </c>
      <c r="R6" s="87"/>
    </row>
    <row r="7" spans="1:18" ht="15" customHeight="1">
      <c r="A7" s="342" t="s">
        <v>9</v>
      </c>
      <c r="B7" s="323" t="s">
        <v>10</v>
      </c>
      <c r="C7" s="323" t="s">
        <v>11</v>
      </c>
      <c r="D7" s="325" t="s">
        <v>6</v>
      </c>
      <c r="E7" s="327" t="s">
        <v>12</v>
      </c>
      <c r="F7" s="339" t="s">
        <v>13</v>
      </c>
      <c r="G7" s="340"/>
      <c r="H7" s="340"/>
      <c r="I7" s="341"/>
      <c r="J7" s="339" t="s">
        <v>14</v>
      </c>
      <c r="K7" s="340"/>
      <c r="L7" s="340"/>
      <c r="M7" s="341"/>
      <c r="N7" s="329" t="s">
        <v>15</v>
      </c>
      <c r="O7" s="331" t="s">
        <v>16</v>
      </c>
      <c r="P7" s="333" t="s">
        <v>17</v>
      </c>
      <c r="Q7" s="335" t="s">
        <v>18</v>
      </c>
      <c r="R7"/>
    </row>
    <row r="8" spans="1:17" s="1" customFormat="1" ht="15" customHeight="1" thickBot="1">
      <c r="A8" s="343"/>
      <c r="B8" s="324"/>
      <c r="C8" s="324"/>
      <c r="D8" s="326"/>
      <c r="E8" s="328"/>
      <c r="F8" s="215">
        <v>1</v>
      </c>
      <c r="G8" s="216">
        <v>2</v>
      </c>
      <c r="H8" s="216">
        <v>3</v>
      </c>
      <c r="I8" s="217" t="s">
        <v>19</v>
      </c>
      <c r="J8" s="215">
        <v>1</v>
      </c>
      <c r="K8" s="216">
        <v>2</v>
      </c>
      <c r="L8" s="216">
        <v>3</v>
      </c>
      <c r="M8" s="217" t="s">
        <v>19</v>
      </c>
      <c r="N8" s="330"/>
      <c r="O8" s="344"/>
      <c r="P8" s="334"/>
      <c r="Q8" s="336"/>
    </row>
    <row r="9" spans="1:17" ht="18" customHeight="1" thickBot="1">
      <c r="A9" s="237"/>
      <c r="B9" s="245" t="s">
        <v>34</v>
      </c>
      <c r="C9" s="380"/>
      <c r="D9" s="363"/>
      <c r="E9" s="238"/>
      <c r="F9" s="239"/>
      <c r="G9" s="239"/>
      <c r="H9" s="239"/>
      <c r="I9" s="240"/>
      <c r="J9" s="239"/>
      <c r="K9" s="239"/>
      <c r="L9" s="239"/>
      <c r="M9" s="241"/>
      <c r="N9" s="242"/>
      <c r="O9" s="243"/>
      <c r="P9" s="244">
        <f>IF(ISERROR(N9*10^(0.89726074*(LOG10(E9/148.026))^2)),"",N9*10^(0.89726074*(LOG10(E9/148.026))^2))</f>
      </c>
      <c r="Q9" s="388"/>
    </row>
    <row r="10" spans="1:17" ht="18" customHeight="1" thickBot="1">
      <c r="A10" s="211">
        <v>1</v>
      </c>
      <c r="B10" s="204" t="s">
        <v>744</v>
      </c>
      <c r="C10" s="382" t="s">
        <v>745</v>
      </c>
      <c r="D10" s="387" t="s">
        <v>22</v>
      </c>
      <c r="E10" s="205">
        <v>59.1</v>
      </c>
      <c r="F10" s="187">
        <v>22</v>
      </c>
      <c r="G10" s="187">
        <v>24</v>
      </c>
      <c r="H10" s="187">
        <v>26</v>
      </c>
      <c r="I10" s="186">
        <v>26</v>
      </c>
      <c r="J10" s="187">
        <v>30</v>
      </c>
      <c r="K10" s="187" t="s">
        <v>773</v>
      </c>
      <c r="L10" s="187">
        <v>33</v>
      </c>
      <c r="M10" s="188">
        <v>33</v>
      </c>
      <c r="N10" s="188">
        <f>SUM(I10,M10)</f>
        <v>59</v>
      </c>
      <c r="O10" s="186">
        <v>4</v>
      </c>
      <c r="P10" s="202">
        <f aca="true" t="shared" si="0" ref="P10:P18">IF(ISERROR(N10*10^(0.89726074*(LOG10(E10/148.026))^2)),"",N10*10^(0.89726074*(LOG10(E10/148.026))^2))</f>
        <v>81.94420484462594</v>
      </c>
      <c r="Q10" s="389" t="s">
        <v>23</v>
      </c>
    </row>
    <row r="11" spans="1:17" ht="18" customHeight="1" thickBot="1">
      <c r="A11" s="472">
        <v>2</v>
      </c>
      <c r="B11" s="25" t="s">
        <v>763</v>
      </c>
      <c r="C11" s="376" t="s">
        <v>599</v>
      </c>
      <c r="D11" s="364" t="s">
        <v>22</v>
      </c>
      <c r="E11" s="182">
        <v>59.6</v>
      </c>
      <c r="F11" s="168">
        <v>35</v>
      </c>
      <c r="G11" s="168" t="s">
        <v>426</v>
      </c>
      <c r="H11" s="168">
        <v>38</v>
      </c>
      <c r="I11" s="179">
        <f>MAX(F11:H11)</f>
        <v>38</v>
      </c>
      <c r="J11" s="168">
        <v>45</v>
      </c>
      <c r="K11" s="168">
        <v>50</v>
      </c>
      <c r="L11" s="168" t="s">
        <v>150</v>
      </c>
      <c r="M11" s="180">
        <f>MAX(J11:L11)</f>
        <v>50</v>
      </c>
      <c r="N11" s="180">
        <f>SUM(I11,M11)</f>
        <v>88</v>
      </c>
      <c r="O11" s="179">
        <v>2</v>
      </c>
      <c r="P11" s="200">
        <f t="shared" si="0"/>
        <v>121.49063948938033</v>
      </c>
      <c r="Q11" s="389" t="s">
        <v>23</v>
      </c>
    </row>
    <row r="12" spans="1:17" ht="18" customHeight="1">
      <c r="A12" s="190">
        <v>3</v>
      </c>
      <c r="B12" s="25" t="s">
        <v>643</v>
      </c>
      <c r="C12" s="374" t="s">
        <v>599</v>
      </c>
      <c r="D12" s="364" t="s">
        <v>22</v>
      </c>
      <c r="E12" s="182">
        <v>59.2</v>
      </c>
      <c r="F12" s="168">
        <v>25</v>
      </c>
      <c r="G12" s="168">
        <v>28</v>
      </c>
      <c r="H12" s="168" t="s">
        <v>772</v>
      </c>
      <c r="I12" s="179">
        <f>MAX(F12:H12)</f>
        <v>28</v>
      </c>
      <c r="J12" s="168">
        <v>30</v>
      </c>
      <c r="K12" s="168">
        <v>33</v>
      </c>
      <c r="L12" s="168">
        <v>35</v>
      </c>
      <c r="M12" s="180">
        <f>MAX(J12:L12)</f>
        <v>35</v>
      </c>
      <c r="N12" s="180">
        <f>SUM(I12,M12)</f>
        <v>63</v>
      </c>
      <c r="O12" s="179">
        <v>3</v>
      </c>
      <c r="P12" s="181">
        <f t="shared" si="0"/>
        <v>87.39405276409524</v>
      </c>
      <c r="Q12" s="389" t="s">
        <v>23</v>
      </c>
    </row>
    <row r="13" spans="1:17" ht="18" customHeight="1" thickBot="1">
      <c r="A13" s="213">
        <v>4</v>
      </c>
      <c r="B13" s="192" t="s">
        <v>654</v>
      </c>
      <c r="C13" s="381" t="s">
        <v>658</v>
      </c>
      <c r="D13" s="368" t="s">
        <v>27</v>
      </c>
      <c r="E13" s="193">
        <v>59.6</v>
      </c>
      <c r="F13" s="194">
        <v>45</v>
      </c>
      <c r="G13" s="194" t="s">
        <v>805</v>
      </c>
      <c r="H13" s="194">
        <v>48</v>
      </c>
      <c r="I13" s="195">
        <f>MAX(F13:H13)</f>
        <v>48</v>
      </c>
      <c r="J13" s="194">
        <v>55</v>
      </c>
      <c r="K13" s="194">
        <v>59</v>
      </c>
      <c r="L13" s="194" t="s">
        <v>816</v>
      </c>
      <c r="M13" s="196">
        <f>MAX(J13:L13)</f>
        <v>59</v>
      </c>
      <c r="N13" s="196">
        <f>SUM(I13,M13)</f>
        <v>107</v>
      </c>
      <c r="O13" s="195">
        <v>1</v>
      </c>
      <c r="P13" s="218">
        <f t="shared" si="0"/>
        <v>147.72157301549652</v>
      </c>
      <c r="Q13" s="390" t="s">
        <v>655</v>
      </c>
    </row>
    <row r="14" spans="1:17" ht="18" customHeight="1" thickBot="1">
      <c r="A14" s="237"/>
      <c r="B14" s="245" t="s">
        <v>39</v>
      </c>
      <c r="C14" s="380"/>
      <c r="D14" s="363"/>
      <c r="E14" s="238"/>
      <c r="F14" s="239"/>
      <c r="G14" s="239"/>
      <c r="H14" s="239"/>
      <c r="I14" s="240"/>
      <c r="J14" s="239"/>
      <c r="K14" s="239"/>
      <c r="L14" s="239"/>
      <c r="M14" s="241"/>
      <c r="N14" s="241"/>
      <c r="O14" s="240"/>
      <c r="P14" s="244">
        <f t="shared" si="0"/>
      </c>
      <c r="Q14" s="388"/>
    </row>
    <row r="15" spans="1:17" ht="18" customHeight="1" thickBot="1">
      <c r="A15" s="467">
        <v>1</v>
      </c>
      <c r="B15" s="204" t="s">
        <v>600</v>
      </c>
      <c r="C15" s="382" t="s">
        <v>599</v>
      </c>
      <c r="D15" s="387" t="s">
        <v>22</v>
      </c>
      <c r="E15" s="205">
        <v>64.5</v>
      </c>
      <c r="F15" s="187">
        <v>32</v>
      </c>
      <c r="G15" s="187">
        <v>35</v>
      </c>
      <c r="H15" s="187" t="s">
        <v>774</v>
      </c>
      <c r="I15" s="186">
        <f>MAX(F15:H15)</f>
        <v>35</v>
      </c>
      <c r="J15" s="187">
        <v>40</v>
      </c>
      <c r="K15" s="187" t="s">
        <v>52</v>
      </c>
      <c r="L15" s="187">
        <v>43</v>
      </c>
      <c r="M15" s="188">
        <f>MAX(J15:L15)</f>
        <v>43</v>
      </c>
      <c r="N15" s="188">
        <f>SUM(I15,M15)</f>
        <v>78</v>
      </c>
      <c r="O15" s="186">
        <v>1</v>
      </c>
      <c r="P15" s="202">
        <f t="shared" si="0"/>
        <v>102.06643229701295</v>
      </c>
      <c r="Q15" s="389" t="s">
        <v>23</v>
      </c>
    </row>
    <row r="16" spans="1:17" ht="18" customHeight="1" thickBot="1">
      <c r="A16" s="212">
        <v>2</v>
      </c>
      <c r="B16" s="25" t="s">
        <v>789</v>
      </c>
      <c r="C16" s="374" t="s">
        <v>790</v>
      </c>
      <c r="D16" s="364" t="s">
        <v>724</v>
      </c>
      <c r="E16" s="182">
        <v>65.9</v>
      </c>
      <c r="F16" s="168">
        <v>20</v>
      </c>
      <c r="G16" s="168">
        <v>27</v>
      </c>
      <c r="H16" s="168">
        <v>30</v>
      </c>
      <c r="I16" s="179">
        <f>MAX(F16:H16)</f>
        <v>30</v>
      </c>
      <c r="J16" s="168">
        <v>30</v>
      </c>
      <c r="K16" s="168">
        <v>35</v>
      </c>
      <c r="L16" s="168">
        <v>40</v>
      </c>
      <c r="M16" s="180">
        <f>MAX(J16:L16)</f>
        <v>40</v>
      </c>
      <c r="N16" s="180">
        <f>SUM(I16,M16)</f>
        <v>70</v>
      </c>
      <c r="O16" s="179">
        <v>2</v>
      </c>
      <c r="P16" s="181">
        <f t="shared" si="0"/>
        <v>90.34970100869103</v>
      </c>
      <c r="Q16" s="389" t="s">
        <v>483</v>
      </c>
    </row>
    <row r="17" spans="1:17" ht="18" customHeight="1" thickBot="1">
      <c r="A17" s="213">
        <v>3</v>
      </c>
      <c r="B17" s="192" t="s">
        <v>628</v>
      </c>
      <c r="C17" s="381" t="s">
        <v>564</v>
      </c>
      <c r="D17" s="368" t="s">
        <v>623</v>
      </c>
      <c r="E17" s="193">
        <v>68.4</v>
      </c>
      <c r="F17" s="194">
        <v>22</v>
      </c>
      <c r="G17" s="194" t="s">
        <v>770</v>
      </c>
      <c r="H17" s="194">
        <v>27</v>
      </c>
      <c r="I17" s="195">
        <f>MAX(F17:H17)</f>
        <v>27</v>
      </c>
      <c r="J17" s="194">
        <v>33</v>
      </c>
      <c r="K17" s="194">
        <v>37</v>
      </c>
      <c r="L17" s="194" t="s">
        <v>775</v>
      </c>
      <c r="M17" s="196">
        <f>MAX(J17:L17)</f>
        <v>37</v>
      </c>
      <c r="N17" s="196">
        <f>SUM(I17,M17)</f>
        <v>64</v>
      </c>
      <c r="O17" s="195">
        <v>3</v>
      </c>
      <c r="P17" s="198">
        <f t="shared" si="0"/>
        <v>80.73179362268434</v>
      </c>
      <c r="Q17" s="399" t="s">
        <v>791</v>
      </c>
    </row>
    <row r="18" spans="1:17" ht="18" customHeight="1" thickBot="1">
      <c r="A18" s="237"/>
      <c r="B18" s="245" t="s">
        <v>629</v>
      </c>
      <c r="C18" s="380"/>
      <c r="D18" s="363"/>
      <c r="E18" s="238"/>
      <c r="F18" s="239"/>
      <c r="G18" s="239"/>
      <c r="H18" s="239"/>
      <c r="I18" s="240"/>
      <c r="J18" s="239"/>
      <c r="K18" s="239"/>
      <c r="L18" s="239"/>
      <c r="M18" s="241"/>
      <c r="N18" s="241"/>
      <c r="O18" s="240"/>
      <c r="P18" s="244">
        <f t="shared" si="0"/>
      </c>
      <c r="Q18" s="388"/>
    </row>
    <row r="19" spans="1:17" ht="18" customHeight="1">
      <c r="A19" s="211">
        <v>1</v>
      </c>
      <c r="B19" s="204" t="s">
        <v>630</v>
      </c>
      <c r="C19" s="382" t="s">
        <v>564</v>
      </c>
      <c r="D19" s="367" t="s">
        <v>751</v>
      </c>
      <c r="E19" s="205">
        <v>73.2</v>
      </c>
      <c r="F19" s="187">
        <v>46</v>
      </c>
      <c r="G19" s="187">
        <v>50</v>
      </c>
      <c r="H19" s="468">
        <v>52</v>
      </c>
      <c r="I19" s="469">
        <f aca="true" t="shared" si="1" ref="I19:I25">MAX(F19:H19)</f>
        <v>52</v>
      </c>
      <c r="J19" s="468">
        <v>57</v>
      </c>
      <c r="K19" s="468">
        <v>61</v>
      </c>
      <c r="L19" s="468">
        <v>64</v>
      </c>
      <c r="M19" s="470">
        <f aca="true" t="shared" si="2" ref="M19:M25">MAX(J19:L19)</f>
        <v>64</v>
      </c>
      <c r="N19" s="470">
        <f aca="true" t="shared" si="3" ref="N19:N25">SUM(I19,M19)</f>
        <v>116</v>
      </c>
      <c r="O19" s="469">
        <v>1</v>
      </c>
      <c r="P19" s="471">
        <f aca="true" t="shared" si="4" ref="P19:P25">IF(ISERROR(N19*10^(0.89726074*(LOG10(E19/148.026))^2)),"",N19*10^(0.89726074*(LOG10(E19/148.026))^2))</f>
        <v>140.72747061442374</v>
      </c>
      <c r="Q19" s="389" t="s">
        <v>791</v>
      </c>
    </row>
    <row r="20" spans="1:17" ht="18" customHeight="1">
      <c r="A20" s="270">
        <v>2</v>
      </c>
      <c r="B20" s="271" t="s">
        <v>761</v>
      </c>
      <c r="C20" s="383" t="s">
        <v>762</v>
      </c>
      <c r="D20" s="385" t="s">
        <v>35</v>
      </c>
      <c r="E20" s="272">
        <v>76</v>
      </c>
      <c r="F20" s="273" t="s">
        <v>52</v>
      </c>
      <c r="G20" s="273">
        <v>43</v>
      </c>
      <c r="H20" s="168">
        <v>46</v>
      </c>
      <c r="I20" s="179">
        <f>MAX(F20:H20)</f>
        <v>46</v>
      </c>
      <c r="J20" s="168">
        <v>53</v>
      </c>
      <c r="K20" s="168">
        <v>58</v>
      </c>
      <c r="L20" s="168">
        <v>61</v>
      </c>
      <c r="M20" s="180">
        <f>MAX(J20:L20)</f>
        <v>61</v>
      </c>
      <c r="N20" s="180">
        <f>SUM(I20,M20)</f>
        <v>107</v>
      </c>
      <c r="O20" s="179">
        <v>2</v>
      </c>
      <c r="P20" s="181">
        <f>IF(ISERROR(N20*10^(0.89726074*(LOG10(E20/148.026))^2)),"",N20*10^(0.89726074*(LOG10(E20/148.026))^2))</f>
        <v>127.23192768731036</v>
      </c>
      <c r="Q20" s="391" t="s">
        <v>754</v>
      </c>
    </row>
    <row r="21" spans="1:17" ht="18" customHeight="1" thickBot="1">
      <c r="A21" s="213">
        <v>3</v>
      </c>
      <c r="B21" s="192" t="s">
        <v>815</v>
      </c>
      <c r="C21" s="381" t="s">
        <v>723</v>
      </c>
      <c r="D21" s="368" t="s">
        <v>724</v>
      </c>
      <c r="E21" s="193">
        <v>76</v>
      </c>
      <c r="F21" s="194">
        <v>28</v>
      </c>
      <c r="G21" s="194">
        <v>32</v>
      </c>
      <c r="H21" s="194" t="s">
        <v>804</v>
      </c>
      <c r="I21" s="195">
        <f t="shared" si="1"/>
        <v>32</v>
      </c>
      <c r="J21" s="194">
        <v>30</v>
      </c>
      <c r="K21" s="194">
        <v>33</v>
      </c>
      <c r="L21" s="194">
        <v>35</v>
      </c>
      <c r="M21" s="196">
        <f t="shared" si="2"/>
        <v>35</v>
      </c>
      <c r="N21" s="196">
        <f t="shared" si="3"/>
        <v>67</v>
      </c>
      <c r="O21" s="195">
        <v>3</v>
      </c>
      <c r="P21" s="198">
        <f t="shared" si="4"/>
        <v>79.66859023411023</v>
      </c>
      <c r="Q21" s="390" t="s">
        <v>483</v>
      </c>
    </row>
    <row r="22" spans="1:17" ht="18" customHeight="1" thickBot="1">
      <c r="A22" s="247"/>
      <c r="B22" s="248" t="s">
        <v>711</v>
      </c>
      <c r="C22" s="384"/>
      <c r="D22" s="386"/>
      <c r="E22" s="249"/>
      <c r="F22" s="250"/>
      <c r="G22" s="250"/>
      <c r="H22" s="250"/>
      <c r="I22" s="251">
        <f t="shared" si="1"/>
        <v>0</v>
      </c>
      <c r="J22" s="250"/>
      <c r="K22" s="250"/>
      <c r="L22" s="250"/>
      <c r="M22" s="252">
        <f t="shared" si="2"/>
        <v>0</v>
      </c>
      <c r="N22" s="252">
        <f t="shared" si="3"/>
        <v>0</v>
      </c>
      <c r="O22" s="251"/>
      <c r="P22" s="253">
        <f t="shared" si="4"/>
      </c>
      <c r="Q22" s="392"/>
    </row>
    <row r="23" spans="1:17" ht="18" customHeight="1">
      <c r="A23" s="492">
        <v>1</v>
      </c>
      <c r="B23" s="493" t="s">
        <v>712</v>
      </c>
      <c r="C23" s="494" t="s">
        <v>845</v>
      </c>
      <c r="D23" s="495" t="s">
        <v>750</v>
      </c>
      <c r="E23" s="496">
        <v>90.4</v>
      </c>
      <c r="F23" s="488">
        <v>62</v>
      </c>
      <c r="G23" s="488">
        <v>65</v>
      </c>
      <c r="H23" s="488" t="s">
        <v>68</v>
      </c>
      <c r="I23" s="489">
        <f t="shared" si="1"/>
        <v>65</v>
      </c>
      <c r="J23" s="488">
        <v>73</v>
      </c>
      <c r="K23" s="488" t="s">
        <v>250</v>
      </c>
      <c r="L23" s="488" t="s">
        <v>817</v>
      </c>
      <c r="M23" s="490">
        <f t="shared" si="2"/>
        <v>73</v>
      </c>
      <c r="N23" s="490">
        <f t="shared" si="3"/>
        <v>138</v>
      </c>
      <c r="O23" s="489">
        <v>1</v>
      </c>
      <c r="P23" s="491">
        <f t="shared" si="4"/>
        <v>151.71732814098772</v>
      </c>
      <c r="Q23" s="497" t="s">
        <v>746</v>
      </c>
    </row>
    <row r="24" spans="1:17" ht="18" customHeight="1">
      <c r="A24" s="212">
        <v>2</v>
      </c>
      <c r="B24" s="25" t="s">
        <v>719</v>
      </c>
      <c r="C24" s="376" t="s">
        <v>599</v>
      </c>
      <c r="D24" s="364" t="s">
        <v>720</v>
      </c>
      <c r="E24" s="182">
        <v>78.7</v>
      </c>
      <c r="F24" s="168">
        <v>25</v>
      </c>
      <c r="G24" s="168">
        <v>28</v>
      </c>
      <c r="H24" s="168">
        <v>31</v>
      </c>
      <c r="I24" s="179">
        <f t="shared" si="1"/>
        <v>31</v>
      </c>
      <c r="J24" s="168">
        <v>30</v>
      </c>
      <c r="K24" s="168">
        <v>35</v>
      </c>
      <c r="L24" s="168">
        <v>37</v>
      </c>
      <c r="M24" s="180">
        <f t="shared" si="2"/>
        <v>37</v>
      </c>
      <c r="N24" s="180">
        <f t="shared" si="3"/>
        <v>68</v>
      </c>
      <c r="O24" s="179">
        <v>2</v>
      </c>
      <c r="P24" s="181">
        <f t="shared" si="4"/>
        <v>79.44204194044543</v>
      </c>
      <c r="Q24" s="351" t="s">
        <v>23</v>
      </c>
    </row>
    <row r="25" spans="1:17" ht="18" customHeight="1" thickBot="1">
      <c r="A25" s="213">
        <v>3</v>
      </c>
      <c r="B25" s="192" t="s">
        <v>721</v>
      </c>
      <c r="C25" s="381" t="s">
        <v>599</v>
      </c>
      <c r="D25" s="368" t="s">
        <v>720</v>
      </c>
      <c r="E25" s="193">
        <v>79</v>
      </c>
      <c r="F25" s="194">
        <v>25</v>
      </c>
      <c r="G25" s="194">
        <v>28</v>
      </c>
      <c r="H25" s="194" t="s">
        <v>772</v>
      </c>
      <c r="I25" s="195">
        <f t="shared" si="1"/>
        <v>28</v>
      </c>
      <c r="J25" s="194">
        <v>30</v>
      </c>
      <c r="K25" s="194" t="s">
        <v>51</v>
      </c>
      <c r="L25" s="194">
        <v>35</v>
      </c>
      <c r="M25" s="196">
        <f t="shared" si="2"/>
        <v>35</v>
      </c>
      <c r="N25" s="196">
        <f t="shared" si="3"/>
        <v>63</v>
      </c>
      <c r="O25" s="466">
        <v>3</v>
      </c>
      <c r="P25" s="198">
        <f t="shared" si="4"/>
        <v>73.46338656024564</v>
      </c>
      <c r="Q25" s="390" t="s">
        <v>23</v>
      </c>
    </row>
    <row r="26" spans="2:18" ht="12.75">
      <c r="B26" s="4"/>
      <c r="D26" s="131"/>
      <c r="E26" s="2"/>
      <c r="N26" s="4"/>
      <c r="O26"/>
      <c r="P26"/>
      <c r="Q26" s="126"/>
      <c r="R26"/>
    </row>
    <row r="27" spans="2:18" ht="12.75">
      <c r="B27" s="4"/>
      <c r="D27" s="131"/>
      <c r="E27" s="2"/>
      <c r="N27" s="5"/>
      <c r="O27" s="4"/>
      <c r="P27"/>
      <c r="Q27" s="126"/>
      <c r="R27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9:H11 J9:L11 J13:L25 F13:H25">
    <cfRule type="cellIs" priority="16" dxfId="129" operator="greaterThan" stopIfTrue="1">
      <formula>"n"</formula>
    </cfRule>
  </conditionalFormatting>
  <conditionalFormatting sqref="F12:H12 J12:L12">
    <cfRule type="cellIs" priority="2" dxfId="129" operator="greaterThan" stopIfTrue="1">
      <formula>"n"</formula>
    </cfRule>
  </conditionalFormatting>
  <dataValidations count="1">
    <dataValidation type="whole" allowBlank="1" sqref="F9:H25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44"/>
  <sheetViews>
    <sheetView zoomScale="80" zoomScaleNormal="80" zoomScalePageLayoutView="0" workbookViewId="0" topLeftCell="A25">
      <selection activeCell="P37" sqref="P37:P38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8515625" style="131" customWidth="1"/>
    <col min="4" max="4" width="17.140625" style="346" customWidth="1"/>
    <col min="5" max="5" width="10.140625" style="4" bestFit="1" customWidth="1"/>
    <col min="6" max="6" width="6.28125" style="2" bestFit="1" customWidth="1"/>
    <col min="7" max="7" width="5.57421875" style="2" bestFit="1" customWidth="1"/>
    <col min="8" max="8" width="4.57421875" style="2" customWidth="1"/>
    <col min="9" max="9" width="5.57421875" style="2" customWidth="1"/>
    <col min="10" max="12" width="6.28125" style="2" bestFit="1" customWidth="1"/>
    <col min="13" max="13" width="5.57421875" style="2" customWidth="1"/>
    <col min="14" max="15" width="7.57421875" style="2" customWidth="1"/>
    <col min="16" max="16" width="12.57421875" style="2" customWidth="1"/>
    <col min="17" max="17" width="25.57421875" style="355" customWidth="1"/>
    <col min="18" max="18" width="14.00390625" style="4" customWidth="1"/>
  </cols>
  <sheetData>
    <row r="1" spans="1:18" ht="51.75" customHeight="1">
      <c r="A1" s="301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747</v>
      </c>
      <c r="B5" s="306"/>
      <c r="C5" s="306"/>
      <c r="D5" s="359"/>
      <c r="E5" s="8"/>
      <c r="F5" s="306" t="s">
        <v>77</v>
      </c>
      <c r="G5" s="306"/>
      <c r="H5" s="306"/>
      <c r="I5" s="71"/>
      <c r="J5" s="307" t="s">
        <v>611</v>
      </c>
      <c r="K5" s="308"/>
      <c r="L5" s="308"/>
      <c r="M5" s="71"/>
      <c r="N5" s="71"/>
      <c r="O5" s="164"/>
      <c r="P5" s="165" t="s">
        <v>64</v>
      </c>
      <c r="Q5" s="355" t="s">
        <v>708</v>
      </c>
      <c r="R5" s="86"/>
    </row>
    <row r="6" spans="1:18" ht="22.5" customHeight="1" thickBot="1">
      <c r="A6" s="316" t="s">
        <v>5</v>
      </c>
      <c r="B6" s="316"/>
      <c r="C6" s="316"/>
      <c r="D6" s="360"/>
      <c r="E6" s="10"/>
      <c r="F6" s="317" t="s">
        <v>6</v>
      </c>
      <c r="G6" s="317"/>
      <c r="H6" s="317"/>
      <c r="I6" s="71"/>
      <c r="J6" s="337" t="s">
        <v>7</v>
      </c>
      <c r="K6" s="337"/>
      <c r="L6" s="338"/>
      <c r="M6" s="214"/>
      <c r="N6" s="71"/>
      <c r="O6" s="71"/>
      <c r="P6" s="74" t="s">
        <v>8</v>
      </c>
      <c r="R6" s="87"/>
    </row>
    <row r="7" spans="1:18" ht="15" customHeight="1">
      <c r="A7" s="342" t="s">
        <v>9</v>
      </c>
      <c r="B7" s="323" t="s">
        <v>10</v>
      </c>
      <c r="C7" s="323" t="s">
        <v>11</v>
      </c>
      <c r="D7" s="325" t="s">
        <v>6</v>
      </c>
      <c r="E7" s="327" t="s">
        <v>12</v>
      </c>
      <c r="F7" s="339" t="s">
        <v>13</v>
      </c>
      <c r="G7" s="340"/>
      <c r="H7" s="340"/>
      <c r="I7" s="341"/>
      <c r="J7" s="339" t="s">
        <v>14</v>
      </c>
      <c r="K7" s="340"/>
      <c r="L7" s="340"/>
      <c r="M7" s="341"/>
      <c r="N7" s="329" t="s">
        <v>15</v>
      </c>
      <c r="O7" s="331" t="s">
        <v>16</v>
      </c>
      <c r="P7" s="333" t="s">
        <v>17</v>
      </c>
      <c r="Q7" s="356" t="s">
        <v>18</v>
      </c>
      <c r="R7"/>
    </row>
    <row r="8" spans="1:17" s="1" customFormat="1" ht="15" customHeight="1" thickBot="1">
      <c r="A8" s="343"/>
      <c r="B8" s="324"/>
      <c r="C8" s="324"/>
      <c r="D8" s="326"/>
      <c r="E8" s="328"/>
      <c r="F8" s="215">
        <v>1</v>
      </c>
      <c r="G8" s="216">
        <v>2</v>
      </c>
      <c r="H8" s="216">
        <v>3</v>
      </c>
      <c r="I8" s="217" t="s">
        <v>19</v>
      </c>
      <c r="J8" s="215">
        <v>1</v>
      </c>
      <c r="K8" s="216">
        <v>2</v>
      </c>
      <c r="L8" s="216">
        <v>3</v>
      </c>
      <c r="M8" s="217" t="s">
        <v>19</v>
      </c>
      <c r="N8" s="330"/>
      <c r="O8" s="332"/>
      <c r="P8" s="334"/>
      <c r="Q8" s="357"/>
    </row>
    <row r="9" spans="1:18" ht="16.5" customHeight="1" thickBot="1">
      <c r="A9" s="458"/>
      <c r="B9" s="236" t="s">
        <v>65</v>
      </c>
      <c r="C9" s="369"/>
      <c r="D9" s="361"/>
      <c r="E9" s="255"/>
      <c r="F9" s="239"/>
      <c r="G9" s="239"/>
      <c r="H9" s="239"/>
      <c r="I9" s="240"/>
      <c r="J9" s="239"/>
      <c r="K9" s="239"/>
      <c r="L9" s="239"/>
      <c r="M9" s="241"/>
      <c r="N9" s="242"/>
      <c r="O9" s="242"/>
      <c r="P9" s="244">
        <f aca="true" t="shared" si="0" ref="P9:P27">IF(ISERROR(N9*10^(0.794358141*(LOG10(E9/174.393))^2)),"",N9*10^(0.794358141*(LOG10(E9/174.393))^2))</f>
      </c>
      <c r="Q9" s="256"/>
      <c r="R9"/>
    </row>
    <row r="10" spans="1:18" ht="18" customHeight="1">
      <c r="A10" s="459">
        <v>1</v>
      </c>
      <c r="B10" s="210" t="s">
        <v>653</v>
      </c>
      <c r="C10" s="393">
        <v>39621</v>
      </c>
      <c r="D10" s="367" t="s">
        <v>117</v>
      </c>
      <c r="E10" s="184">
        <v>75.8</v>
      </c>
      <c r="F10" s="444">
        <v>85</v>
      </c>
      <c r="G10" s="444">
        <v>90</v>
      </c>
      <c r="H10" s="444" t="s">
        <v>169</v>
      </c>
      <c r="I10" s="186">
        <f aca="true" t="shared" si="1" ref="I10:I16">MAX(F10:H10)</f>
        <v>90</v>
      </c>
      <c r="J10" s="444">
        <v>105</v>
      </c>
      <c r="K10" s="444" t="s">
        <v>63</v>
      </c>
      <c r="L10" s="444" t="s">
        <v>63</v>
      </c>
      <c r="M10" s="188">
        <f aca="true" t="shared" si="2" ref="M10:M16">MAX(J10:L10)</f>
        <v>105</v>
      </c>
      <c r="N10" s="280">
        <f aca="true" t="shared" si="3" ref="N10:N16">SUM(I10,M10)</f>
        <v>195</v>
      </c>
      <c r="O10" s="280">
        <v>2</v>
      </c>
      <c r="P10" s="202">
        <f t="shared" si="0"/>
        <v>247.7706663409051</v>
      </c>
      <c r="Q10" s="358" t="s">
        <v>740</v>
      </c>
      <c r="R10" s="2"/>
    </row>
    <row r="11" spans="1:17" ht="16.5" customHeight="1">
      <c r="A11" s="461">
        <v>2</v>
      </c>
      <c r="B11" s="14" t="s">
        <v>706</v>
      </c>
      <c r="C11" s="362" t="s">
        <v>707</v>
      </c>
      <c r="D11" s="362" t="s">
        <v>359</v>
      </c>
      <c r="E11" s="178">
        <v>78</v>
      </c>
      <c r="F11" s="19">
        <v>50</v>
      </c>
      <c r="G11" s="19">
        <v>52</v>
      </c>
      <c r="H11" s="19" t="s">
        <v>781</v>
      </c>
      <c r="I11" s="179">
        <f t="shared" si="1"/>
        <v>52</v>
      </c>
      <c r="J11" s="19">
        <v>60</v>
      </c>
      <c r="K11" s="19" t="s">
        <v>57</v>
      </c>
      <c r="L11" s="19" t="s">
        <v>57</v>
      </c>
      <c r="M11" s="180">
        <f t="shared" si="2"/>
        <v>60</v>
      </c>
      <c r="N11" s="235">
        <f t="shared" si="3"/>
        <v>112</v>
      </c>
      <c r="O11" s="235">
        <v>5</v>
      </c>
      <c r="P11" s="200">
        <f t="shared" si="0"/>
        <v>140.02728629132054</v>
      </c>
      <c r="Q11" s="295" t="s">
        <v>743</v>
      </c>
    </row>
    <row r="12" spans="1:17" ht="18" customHeight="1">
      <c r="A12" s="461">
        <v>3</v>
      </c>
      <c r="B12" s="14" t="s">
        <v>734</v>
      </c>
      <c r="C12" s="362" t="s">
        <v>691</v>
      </c>
      <c r="D12" s="362" t="s">
        <v>22</v>
      </c>
      <c r="E12" s="178">
        <v>79</v>
      </c>
      <c r="F12" s="289">
        <v>32</v>
      </c>
      <c r="G12" s="290">
        <v>34</v>
      </c>
      <c r="H12" s="290">
        <v>37</v>
      </c>
      <c r="I12" s="179">
        <f t="shared" si="1"/>
        <v>37</v>
      </c>
      <c r="J12" s="290">
        <v>38</v>
      </c>
      <c r="K12" s="177" t="s">
        <v>787</v>
      </c>
      <c r="L12" s="290">
        <v>41</v>
      </c>
      <c r="M12" s="180">
        <f t="shared" si="2"/>
        <v>41</v>
      </c>
      <c r="N12" s="180">
        <f t="shared" si="3"/>
        <v>78</v>
      </c>
      <c r="O12" s="473">
        <v>6</v>
      </c>
      <c r="P12" s="200">
        <f t="shared" si="0"/>
        <v>96.83719323958827</v>
      </c>
      <c r="Q12" s="539" t="s">
        <v>23</v>
      </c>
    </row>
    <row r="13" spans="1:17" ht="18" customHeight="1">
      <c r="A13" s="461">
        <v>4</v>
      </c>
      <c r="B13" s="14" t="s">
        <v>797</v>
      </c>
      <c r="C13" s="362" t="s">
        <v>691</v>
      </c>
      <c r="D13" s="362" t="s">
        <v>35</v>
      </c>
      <c r="E13" s="178">
        <v>75.6</v>
      </c>
      <c r="F13" s="289">
        <v>50</v>
      </c>
      <c r="G13" s="290">
        <v>55</v>
      </c>
      <c r="H13" s="177" t="s">
        <v>72</v>
      </c>
      <c r="I13" s="179">
        <f t="shared" si="1"/>
        <v>55</v>
      </c>
      <c r="J13" s="177" t="s">
        <v>105</v>
      </c>
      <c r="K13" s="290">
        <v>70</v>
      </c>
      <c r="L13" s="177" t="s">
        <v>324</v>
      </c>
      <c r="M13" s="180">
        <v>70</v>
      </c>
      <c r="N13" s="180">
        <f t="shared" si="3"/>
        <v>125</v>
      </c>
      <c r="O13" s="473">
        <v>4</v>
      </c>
      <c r="P13" s="200">
        <f t="shared" si="0"/>
        <v>159.06915494186495</v>
      </c>
      <c r="Q13" s="539" t="s">
        <v>754</v>
      </c>
    </row>
    <row r="14" spans="1:17" ht="16.5" customHeight="1">
      <c r="A14" s="461">
        <v>5</v>
      </c>
      <c r="B14" s="14" t="s">
        <v>735</v>
      </c>
      <c r="C14" s="371" t="s">
        <v>736</v>
      </c>
      <c r="D14" s="362" t="s">
        <v>22</v>
      </c>
      <c r="E14" s="178">
        <v>80</v>
      </c>
      <c r="F14" s="19">
        <v>15</v>
      </c>
      <c r="G14" s="19">
        <v>17</v>
      </c>
      <c r="H14" s="19">
        <v>20</v>
      </c>
      <c r="I14" s="179">
        <f t="shared" si="1"/>
        <v>20</v>
      </c>
      <c r="J14" s="19">
        <v>23</v>
      </c>
      <c r="K14" s="19">
        <v>25</v>
      </c>
      <c r="L14" s="19">
        <v>27</v>
      </c>
      <c r="M14" s="180">
        <f t="shared" si="2"/>
        <v>27</v>
      </c>
      <c r="N14" s="180">
        <f t="shared" si="3"/>
        <v>47</v>
      </c>
      <c r="O14" s="180">
        <v>7</v>
      </c>
      <c r="P14" s="200">
        <f t="shared" si="0"/>
        <v>57.95413559455545</v>
      </c>
      <c r="Q14" s="189" t="s">
        <v>23</v>
      </c>
    </row>
    <row r="15" spans="1:17" ht="16.5" customHeight="1">
      <c r="A15" s="461">
        <v>6</v>
      </c>
      <c r="B15" s="41" t="s">
        <v>627</v>
      </c>
      <c r="C15" s="372" t="s">
        <v>595</v>
      </c>
      <c r="D15" s="362" t="s">
        <v>751</v>
      </c>
      <c r="E15" s="182">
        <v>74.6</v>
      </c>
      <c r="F15" s="168">
        <v>68</v>
      </c>
      <c r="G15" s="168">
        <v>73</v>
      </c>
      <c r="H15" s="168">
        <v>76</v>
      </c>
      <c r="I15" s="222">
        <f t="shared" si="1"/>
        <v>76</v>
      </c>
      <c r="J15" s="168">
        <v>90</v>
      </c>
      <c r="K15" s="476" t="s">
        <v>169</v>
      </c>
      <c r="L15" s="168">
        <v>95</v>
      </c>
      <c r="M15" s="223">
        <f t="shared" si="2"/>
        <v>95</v>
      </c>
      <c r="N15" s="224">
        <f t="shared" si="3"/>
        <v>171</v>
      </c>
      <c r="O15" s="180">
        <v>3</v>
      </c>
      <c r="P15" s="200">
        <f t="shared" si="0"/>
        <v>219.29754217479547</v>
      </c>
      <c r="Q15" s="189" t="s">
        <v>820</v>
      </c>
    </row>
    <row r="16" spans="1:17" ht="15" customHeight="1" thickBot="1">
      <c r="A16" s="463">
        <v>7</v>
      </c>
      <c r="B16" s="207" t="s">
        <v>759</v>
      </c>
      <c r="C16" s="394" t="s">
        <v>760</v>
      </c>
      <c r="D16" s="394" t="s">
        <v>35</v>
      </c>
      <c r="E16" s="228">
        <v>79.2</v>
      </c>
      <c r="F16" s="540" t="s">
        <v>102</v>
      </c>
      <c r="G16" s="540" t="s">
        <v>102</v>
      </c>
      <c r="H16" s="541">
        <v>100</v>
      </c>
      <c r="I16" s="195">
        <f t="shared" si="1"/>
        <v>100</v>
      </c>
      <c r="J16" s="541">
        <v>117</v>
      </c>
      <c r="K16" s="541">
        <v>123</v>
      </c>
      <c r="L16" s="540" t="s">
        <v>313</v>
      </c>
      <c r="M16" s="196">
        <f t="shared" si="2"/>
        <v>123</v>
      </c>
      <c r="N16" s="197">
        <f t="shared" si="3"/>
        <v>223</v>
      </c>
      <c r="O16" s="542">
        <v>1</v>
      </c>
      <c r="P16" s="218">
        <f t="shared" si="0"/>
        <v>276.47346525275213</v>
      </c>
      <c r="Q16" s="543" t="s">
        <v>754</v>
      </c>
    </row>
    <row r="17" spans="1:17" ht="16.5" customHeight="1" thickBot="1">
      <c r="A17" s="458"/>
      <c r="B17" s="259" t="s">
        <v>67</v>
      </c>
      <c r="C17" s="373"/>
      <c r="D17" s="363"/>
      <c r="E17" s="266"/>
      <c r="F17" s="237"/>
      <c r="G17" s="237"/>
      <c r="H17" s="237"/>
      <c r="I17" s="237"/>
      <c r="J17" s="237"/>
      <c r="K17" s="237"/>
      <c r="L17" s="237"/>
      <c r="M17" s="237"/>
      <c r="N17" s="237"/>
      <c r="O17" s="474"/>
      <c r="P17" s="244">
        <f t="shared" si="0"/>
      </c>
      <c r="Q17" s="256"/>
    </row>
    <row r="18" spans="1:17" ht="18" customHeight="1">
      <c r="A18" s="459">
        <v>1</v>
      </c>
      <c r="B18" s="204" t="s">
        <v>596</v>
      </c>
      <c r="C18" s="430" t="s">
        <v>571</v>
      </c>
      <c r="D18" s="387" t="s">
        <v>33</v>
      </c>
      <c r="E18" s="184">
        <v>84.4</v>
      </c>
      <c r="F18" s="444">
        <v>60</v>
      </c>
      <c r="G18" s="444">
        <v>65</v>
      </c>
      <c r="H18" s="444" t="s">
        <v>68</v>
      </c>
      <c r="I18" s="186">
        <f aca="true" t="shared" si="4" ref="I18:I25">MAX(F18:H18)</f>
        <v>65</v>
      </c>
      <c r="J18" s="444">
        <v>80</v>
      </c>
      <c r="K18" s="444" t="s">
        <v>124</v>
      </c>
      <c r="L18" s="444" t="s">
        <v>124</v>
      </c>
      <c r="M18" s="188">
        <f aca="true" t="shared" si="5" ref="M18:M25">MAX(J18:L18)</f>
        <v>80</v>
      </c>
      <c r="N18" s="188">
        <f aca="true" t="shared" si="6" ref="N18:N25">SUM(I18,M18)</f>
        <v>145</v>
      </c>
      <c r="O18" s="188">
        <v>2</v>
      </c>
      <c r="P18" s="202">
        <f t="shared" si="0"/>
        <v>173.8928000555335</v>
      </c>
      <c r="Q18" s="206" t="s">
        <v>631</v>
      </c>
    </row>
    <row r="19" spans="1:17" ht="18" customHeight="1">
      <c r="A19" s="461">
        <v>2</v>
      </c>
      <c r="B19" s="177" t="s">
        <v>591</v>
      </c>
      <c r="C19" s="375">
        <v>41457</v>
      </c>
      <c r="D19" s="365" t="s">
        <v>22</v>
      </c>
      <c r="E19" s="275">
        <v>84.7</v>
      </c>
      <c r="F19" s="168">
        <v>25</v>
      </c>
      <c r="G19" s="168">
        <v>27</v>
      </c>
      <c r="H19" s="168">
        <v>29</v>
      </c>
      <c r="I19" s="277">
        <f t="shared" si="4"/>
        <v>29</v>
      </c>
      <c r="J19" s="168">
        <v>35</v>
      </c>
      <c r="K19" s="168">
        <v>38</v>
      </c>
      <c r="L19" s="168">
        <v>40</v>
      </c>
      <c r="M19" s="278">
        <f t="shared" si="5"/>
        <v>40</v>
      </c>
      <c r="N19" s="278">
        <f t="shared" si="6"/>
        <v>69</v>
      </c>
      <c r="O19" s="278">
        <v>5</v>
      </c>
      <c r="P19" s="200">
        <f t="shared" si="0"/>
        <v>82.60245404425723</v>
      </c>
      <c r="Q19" s="281" t="s">
        <v>23</v>
      </c>
    </row>
    <row r="20" spans="1:17" ht="15" customHeight="1">
      <c r="A20" s="461">
        <v>3</v>
      </c>
      <c r="B20" s="14" t="s">
        <v>695</v>
      </c>
      <c r="C20" s="362" t="s">
        <v>599</v>
      </c>
      <c r="D20" s="362" t="s">
        <v>359</v>
      </c>
      <c r="E20" s="178">
        <v>87</v>
      </c>
      <c r="F20" s="19">
        <v>20</v>
      </c>
      <c r="G20" s="19">
        <v>23</v>
      </c>
      <c r="H20" s="19">
        <v>25</v>
      </c>
      <c r="I20" s="179">
        <f t="shared" si="4"/>
        <v>25</v>
      </c>
      <c r="J20" s="19">
        <v>30</v>
      </c>
      <c r="K20" s="19" t="s">
        <v>773</v>
      </c>
      <c r="L20" s="19">
        <v>33</v>
      </c>
      <c r="M20" s="180">
        <f t="shared" si="5"/>
        <v>33</v>
      </c>
      <c r="N20" s="235">
        <f t="shared" si="6"/>
        <v>58</v>
      </c>
      <c r="O20" s="235">
        <v>6</v>
      </c>
      <c r="P20" s="200">
        <f t="shared" si="0"/>
        <v>68.53009496165801</v>
      </c>
      <c r="Q20" s="295" t="s">
        <v>742</v>
      </c>
    </row>
    <row r="21" spans="1:17" ht="16.5" customHeight="1">
      <c r="A21" s="461">
        <v>4</v>
      </c>
      <c r="B21" s="14" t="s">
        <v>700</v>
      </c>
      <c r="C21" s="362" t="s">
        <v>701</v>
      </c>
      <c r="D21" s="362" t="s">
        <v>359</v>
      </c>
      <c r="E21" s="178">
        <v>86</v>
      </c>
      <c r="F21" s="19" t="s">
        <v>58</v>
      </c>
      <c r="G21" s="19" t="s">
        <v>58</v>
      </c>
      <c r="H21" s="19" t="s">
        <v>58</v>
      </c>
      <c r="I21" s="179">
        <f t="shared" si="4"/>
        <v>0</v>
      </c>
      <c r="J21" s="19">
        <v>50</v>
      </c>
      <c r="K21" s="19">
        <v>53</v>
      </c>
      <c r="L21" s="19" t="s">
        <v>141</v>
      </c>
      <c r="M21" s="180">
        <f t="shared" si="5"/>
        <v>53</v>
      </c>
      <c r="N21" s="235">
        <f t="shared" si="6"/>
        <v>53</v>
      </c>
      <c r="O21" s="235">
        <v>7</v>
      </c>
      <c r="P21" s="200">
        <f t="shared" si="0"/>
        <v>62.97356128612063</v>
      </c>
      <c r="Q21" s="295" t="s">
        <v>743</v>
      </c>
    </row>
    <row r="22" spans="1:17" ht="18" customHeight="1">
      <c r="A22" s="461">
        <v>5</v>
      </c>
      <c r="B22" s="25" t="s">
        <v>796</v>
      </c>
      <c r="C22" s="376" t="s">
        <v>827</v>
      </c>
      <c r="D22" s="364" t="s">
        <v>359</v>
      </c>
      <c r="E22" s="178">
        <v>89</v>
      </c>
      <c r="F22" s="19">
        <v>17</v>
      </c>
      <c r="G22" s="19">
        <v>19</v>
      </c>
      <c r="H22" s="19">
        <v>21</v>
      </c>
      <c r="I22" s="179">
        <f t="shared" si="4"/>
        <v>21</v>
      </c>
      <c r="J22" s="19">
        <v>20</v>
      </c>
      <c r="K22" s="19">
        <v>23</v>
      </c>
      <c r="L22" s="19">
        <v>25</v>
      </c>
      <c r="M22" s="180">
        <f t="shared" si="5"/>
        <v>25</v>
      </c>
      <c r="N22" s="180">
        <f t="shared" si="6"/>
        <v>46</v>
      </c>
      <c r="O22" s="180">
        <v>8</v>
      </c>
      <c r="P22" s="200">
        <f t="shared" si="0"/>
        <v>53.77154336614909</v>
      </c>
      <c r="Q22" s="295" t="s">
        <v>743</v>
      </c>
    </row>
    <row r="23" spans="1:18" s="477" customFormat="1" ht="18" customHeight="1">
      <c r="A23" s="536">
        <v>6</v>
      </c>
      <c r="B23" s="479" t="s">
        <v>716</v>
      </c>
      <c r="C23" s="480" t="s">
        <v>717</v>
      </c>
      <c r="D23" s="481" t="s">
        <v>750</v>
      </c>
      <c r="E23" s="482">
        <v>83.2</v>
      </c>
      <c r="F23" s="483">
        <v>90</v>
      </c>
      <c r="G23" s="483">
        <v>95</v>
      </c>
      <c r="H23" s="483" t="s">
        <v>102</v>
      </c>
      <c r="I23" s="484">
        <f t="shared" si="4"/>
        <v>95</v>
      </c>
      <c r="J23" s="475">
        <v>111</v>
      </c>
      <c r="K23" s="475">
        <v>116</v>
      </c>
      <c r="L23" s="475">
        <v>0</v>
      </c>
      <c r="M23" s="485">
        <f t="shared" si="5"/>
        <v>116</v>
      </c>
      <c r="N23" s="486">
        <f t="shared" si="6"/>
        <v>211</v>
      </c>
      <c r="O23" s="485">
        <v>1</v>
      </c>
      <c r="P23" s="487">
        <f t="shared" si="0"/>
        <v>254.88304845308022</v>
      </c>
      <c r="Q23" s="544" t="s">
        <v>746</v>
      </c>
      <c r="R23" s="8"/>
    </row>
    <row r="24" spans="1:18" ht="16.5" customHeight="1">
      <c r="A24" s="461">
        <v>7</v>
      </c>
      <c r="B24" s="14" t="s">
        <v>592</v>
      </c>
      <c r="C24" s="370" t="s">
        <v>828</v>
      </c>
      <c r="D24" s="362" t="s">
        <v>22</v>
      </c>
      <c r="E24" s="178">
        <v>83.6</v>
      </c>
      <c r="F24" s="168">
        <v>55</v>
      </c>
      <c r="G24" s="168" t="s">
        <v>54</v>
      </c>
      <c r="H24" s="168">
        <v>60</v>
      </c>
      <c r="I24" s="179">
        <f t="shared" si="4"/>
        <v>60</v>
      </c>
      <c r="J24" s="19">
        <v>70</v>
      </c>
      <c r="K24" s="19">
        <v>73</v>
      </c>
      <c r="L24" s="19">
        <v>75</v>
      </c>
      <c r="M24" s="180">
        <f t="shared" si="5"/>
        <v>75</v>
      </c>
      <c r="N24" s="123">
        <f t="shared" si="6"/>
        <v>135</v>
      </c>
      <c r="O24" s="180">
        <v>4</v>
      </c>
      <c r="P24" s="200">
        <f t="shared" si="0"/>
        <v>162.67923095787413</v>
      </c>
      <c r="Q24" s="189" t="s">
        <v>44</v>
      </c>
      <c r="R24" s="91"/>
    </row>
    <row r="25" spans="1:17" ht="18" customHeight="1" thickBot="1">
      <c r="A25" s="463">
        <v>8</v>
      </c>
      <c r="B25" s="545" t="s">
        <v>663</v>
      </c>
      <c r="C25" s="546" t="s">
        <v>664</v>
      </c>
      <c r="D25" s="394" t="s">
        <v>27</v>
      </c>
      <c r="E25" s="193">
        <v>88.6</v>
      </c>
      <c r="F25" s="194" t="s">
        <v>54</v>
      </c>
      <c r="G25" s="194">
        <v>60</v>
      </c>
      <c r="H25" s="194">
        <v>63</v>
      </c>
      <c r="I25" s="195">
        <f t="shared" si="4"/>
        <v>63</v>
      </c>
      <c r="J25" s="194">
        <v>78</v>
      </c>
      <c r="K25" s="194">
        <v>81</v>
      </c>
      <c r="L25" s="194" t="s">
        <v>108</v>
      </c>
      <c r="M25" s="196">
        <f t="shared" si="5"/>
        <v>81</v>
      </c>
      <c r="N25" s="197">
        <f t="shared" si="6"/>
        <v>144</v>
      </c>
      <c r="O25" s="196">
        <v>3</v>
      </c>
      <c r="P25" s="218">
        <f t="shared" si="0"/>
        <v>168.6817760625039</v>
      </c>
      <c r="Q25" s="199" t="s">
        <v>655</v>
      </c>
    </row>
    <row r="26" spans="1:17" ht="16.5" customHeight="1" thickBot="1">
      <c r="A26" s="458"/>
      <c r="B26" s="236" t="s">
        <v>696</v>
      </c>
      <c r="C26" s="369"/>
      <c r="D26" s="366"/>
      <c r="E26" s="238"/>
      <c r="F26" s="239"/>
      <c r="G26" s="239"/>
      <c r="H26" s="239"/>
      <c r="I26" s="240"/>
      <c r="J26" s="239"/>
      <c r="K26" s="239"/>
      <c r="L26" s="239"/>
      <c r="M26" s="241"/>
      <c r="N26" s="242"/>
      <c r="O26" s="241"/>
      <c r="P26" s="253">
        <f t="shared" si="0"/>
      </c>
      <c r="Q26" s="256"/>
    </row>
    <row r="27" spans="1:17" ht="18" customHeight="1">
      <c r="A27" s="459">
        <v>1</v>
      </c>
      <c r="B27" s="210" t="s">
        <v>704</v>
      </c>
      <c r="C27" s="367" t="s">
        <v>705</v>
      </c>
      <c r="D27" s="367" t="s">
        <v>359</v>
      </c>
      <c r="E27" s="184">
        <v>93.8</v>
      </c>
      <c r="F27" s="444">
        <v>80</v>
      </c>
      <c r="G27" s="444">
        <v>85</v>
      </c>
      <c r="H27" s="444">
        <v>88</v>
      </c>
      <c r="I27" s="186">
        <f aca="true" t="shared" si="7" ref="I27:I32">MAX(F27:H27)</f>
        <v>88</v>
      </c>
      <c r="J27" s="444">
        <v>100</v>
      </c>
      <c r="K27" s="444">
        <v>105</v>
      </c>
      <c r="L27" s="444">
        <v>108</v>
      </c>
      <c r="M27" s="188">
        <f aca="true" t="shared" si="8" ref="M27:M32">MAX(J27:L27)</f>
        <v>108</v>
      </c>
      <c r="N27" s="280">
        <f aca="true" t="shared" si="9" ref="N27:N32">SUM(I27,M27)</f>
        <v>196</v>
      </c>
      <c r="O27" s="280">
        <v>1</v>
      </c>
      <c r="P27" s="202">
        <f t="shared" si="0"/>
        <v>223.8082627213624</v>
      </c>
      <c r="Q27" s="358" t="s">
        <v>743</v>
      </c>
    </row>
    <row r="28" spans="1:18" ht="16.5" customHeight="1">
      <c r="A28" s="461">
        <v>2</v>
      </c>
      <c r="B28" s="177" t="s">
        <v>597</v>
      </c>
      <c r="C28" s="377" t="s">
        <v>565</v>
      </c>
      <c r="D28" s="365" t="s">
        <v>22</v>
      </c>
      <c r="E28" s="275">
        <v>89.9</v>
      </c>
      <c r="F28" s="289">
        <v>63</v>
      </c>
      <c r="G28" s="290">
        <v>67</v>
      </c>
      <c r="H28" s="174" t="s">
        <v>105</v>
      </c>
      <c r="I28" s="277">
        <f t="shared" si="7"/>
        <v>67</v>
      </c>
      <c r="J28" s="168">
        <v>80</v>
      </c>
      <c r="K28" s="168">
        <v>84</v>
      </c>
      <c r="L28" s="168">
        <v>87</v>
      </c>
      <c r="M28" s="278">
        <f t="shared" si="8"/>
        <v>87</v>
      </c>
      <c r="N28" s="278">
        <f t="shared" si="9"/>
        <v>154</v>
      </c>
      <c r="O28" s="278">
        <v>2</v>
      </c>
      <c r="P28" s="200">
        <f>IF(ISERROR(N28*10^(0.794358141*(LOG10(E30/174.393))^2)),"",N28*10^(0.794358141*(LOG10(E30/174.393))^2))</f>
        <v>174.14587727583665</v>
      </c>
      <c r="Q28" s="281" t="s">
        <v>23</v>
      </c>
      <c r="R28"/>
    </row>
    <row r="29" spans="1:17" ht="15" customHeight="1">
      <c r="A29" s="461">
        <v>3</v>
      </c>
      <c r="B29" s="14" t="s">
        <v>638</v>
      </c>
      <c r="C29" s="371" t="s">
        <v>639</v>
      </c>
      <c r="D29" s="364" t="s">
        <v>33</v>
      </c>
      <c r="E29" s="178">
        <v>94</v>
      </c>
      <c r="F29" s="19">
        <v>50</v>
      </c>
      <c r="G29" s="19">
        <v>55</v>
      </c>
      <c r="H29" s="19" t="s">
        <v>54</v>
      </c>
      <c r="I29" s="179">
        <f t="shared" si="7"/>
        <v>55</v>
      </c>
      <c r="J29" s="19">
        <v>70</v>
      </c>
      <c r="K29" s="19">
        <v>76</v>
      </c>
      <c r="L29" s="19" t="s">
        <v>73</v>
      </c>
      <c r="M29" s="180">
        <f t="shared" si="8"/>
        <v>76</v>
      </c>
      <c r="N29" s="180">
        <f t="shared" si="9"/>
        <v>131</v>
      </c>
      <c r="O29" s="180">
        <v>4</v>
      </c>
      <c r="P29" s="200">
        <f aca="true" t="shared" si="10" ref="P29:P38">IF(ISERROR(N29*10^(0.794358141*(LOG10(E29/174.393))^2)),"",N29*10^(0.794358141*(LOG10(E29/174.393))^2))</f>
        <v>149.45010409291564</v>
      </c>
      <c r="Q29" s="203" t="s">
        <v>631</v>
      </c>
    </row>
    <row r="30" spans="1:17" ht="18" customHeight="1">
      <c r="A30" s="461">
        <v>4</v>
      </c>
      <c r="B30" s="14" t="s">
        <v>702</v>
      </c>
      <c r="C30" s="362" t="s">
        <v>703</v>
      </c>
      <c r="D30" s="362" t="s">
        <v>359</v>
      </c>
      <c r="E30" s="178">
        <v>96</v>
      </c>
      <c r="F30" s="19">
        <v>47</v>
      </c>
      <c r="G30" s="19">
        <v>50</v>
      </c>
      <c r="H30" s="19">
        <v>53</v>
      </c>
      <c r="I30" s="179">
        <f t="shared" si="7"/>
        <v>53</v>
      </c>
      <c r="J30" s="19">
        <v>58</v>
      </c>
      <c r="K30" s="19">
        <v>62</v>
      </c>
      <c r="L30" s="19">
        <v>65</v>
      </c>
      <c r="M30" s="180">
        <f t="shared" si="8"/>
        <v>65</v>
      </c>
      <c r="N30" s="235">
        <f t="shared" si="9"/>
        <v>118</v>
      </c>
      <c r="O30" s="235">
        <v>6</v>
      </c>
      <c r="P30" s="200">
        <f t="shared" si="10"/>
        <v>133.43645141914757</v>
      </c>
      <c r="Q30" s="295" t="s">
        <v>743</v>
      </c>
    </row>
    <row r="31" spans="1:18" ht="16.5" customHeight="1">
      <c r="A31" s="461">
        <v>5</v>
      </c>
      <c r="B31" s="14" t="s">
        <v>636</v>
      </c>
      <c r="C31" s="371" t="s">
        <v>637</v>
      </c>
      <c r="D31" s="362" t="s">
        <v>33</v>
      </c>
      <c r="E31" s="178">
        <v>89.2</v>
      </c>
      <c r="F31" s="19">
        <v>48</v>
      </c>
      <c r="G31" s="19">
        <v>51</v>
      </c>
      <c r="H31" s="19">
        <v>55</v>
      </c>
      <c r="I31" s="179">
        <f t="shared" si="7"/>
        <v>55</v>
      </c>
      <c r="J31" s="19">
        <v>65</v>
      </c>
      <c r="K31" s="19">
        <v>71</v>
      </c>
      <c r="L31" s="19" t="s">
        <v>310</v>
      </c>
      <c r="M31" s="180">
        <f t="shared" si="8"/>
        <v>71</v>
      </c>
      <c r="N31" s="180">
        <f t="shared" si="9"/>
        <v>126</v>
      </c>
      <c r="O31" s="180">
        <v>5</v>
      </c>
      <c r="P31" s="200">
        <f t="shared" si="10"/>
        <v>147.13416129769513</v>
      </c>
      <c r="Q31" s="203" t="s">
        <v>631</v>
      </c>
      <c r="R31" s="91"/>
    </row>
    <row r="32" spans="1:17" ht="18" customHeight="1" thickBot="1">
      <c r="A32" s="463">
        <v>6</v>
      </c>
      <c r="B32" s="540" t="s">
        <v>603</v>
      </c>
      <c r="C32" s="547" t="s">
        <v>612</v>
      </c>
      <c r="D32" s="548" t="s">
        <v>22</v>
      </c>
      <c r="E32" s="193">
        <v>93.4</v>
      </c>
      <c r="F32" s="208">
        <v>60</v>
      </c>
      <c r="G32" s="208">
        <v>65</v>
      </c>
      <c r="H32" s="208">
        <v>68</v>
      </c>
      <c r="I32" s="230">
        <f t="shared" si="7"/>
        <v>68</v>
      </c>
      <c r="J32" s="194">
        <v>75</v>
      </c>
      <c r="K32" s="194" t="s">
        <v>73</v>
      </c>
      <c r="L32" s="194" t="s">
        <v>73</v>
      </c>
      <c r="M32" s="229">
        <f t="shared" si="8"/>
        <v>75</v>
      </c>
      <c r="N32" s="231">
        <f t="shared" si="9"/>
        <v>143</v>
      </c>
      <c r="O32" s="196">
        <v>3</v>
      </c>
      <c r="P32" s="218">
        <f t="shared" si="10"/>
        <v>163.588568839215</v>
      </c>
      <c r="Q32" s="209" t="s">
        <v>44</v>
      </c>
    </row>
    <row r="33" spans="1:17" ht="16.5" customHeight="1" thickBot="1">
      <c r="A33" s="458"/>
      <c r="B33" s="245" t="s">
        <v>697</v>
      </c>
      <c r="C33" s="378"/>
      <c r="D33" s="363"/>
      <c r="E33" s="238"/>
      <c r="F33" s="257"/>
      <c r="G33" s="257"/>
      <c r="H33" s="257"/>
      <c r="I33" s="240"/>
      <c r="J33" s="239"/>
      <c r="K33" s="239"/>
      <c r="L33" s="239"/>
      <c r="M33" s="241"/>
      <c r="N33" s="242"/>
      <c r="O33" s="241"/>
      <c r="P33" s="244">
        <f t="shared" si="10"/>
      </c>
      <c r="Q33" s="267"/>
    </row>
    <row r="34" spans="1:17" ht="18" customHeight="1">
      <c r="A34" s="459">
        <v>1</v>
      </c>
      <c r="B34" s="210" t="s">
        <v>698</v>
      </c>
      <c r="C34" s="367" t="s">
        <v>699</v>
      </c>
      <c r="D34" s="367" t="s">
        <v>359</v>
      </c>
      <c r="E34" s="184">
        <v>102.2</v>
      </c>
      <c r="F34" s="187">
        <v>80</v>
      </c>
      <c r="G34" s="187">
        <v>85</v>
      </c>
      <c r="H34" s="187">
        <v>88</v>
      </c>
      <c r="I34" s="186">
        <f>MAX(F34:H34)</f>
        <v>88</v>
      </c>
      <c r="J34" s="187">
        <v>100</v>
      </c>
      <c r="K34" s="187">
        <v>105</v>
      </c>
      <c r="L34" s="187">
        <v>108</v>
      </c>
      <c r="M34" s="188">
        <f>MAX(J34:L34)</f>
        <v>108</v>
      </c>
      <c r="N34" s="280">
        <f>SUM(I34,M34)</f>
        <v>196</v>
      </c>
      <c r="O34" s="280">
        <v>2</v>
      </c>
      <c r="P34" s="202">
        <f t="shared" si="10"/>
        <v>216.29197912570498</v>
      </c>
      <c r="Q34" s="358" t="s">
        <v>743</v>
      </c>
    </row>
    <row r="35" spans="1:17" ht="16.5" customHeight="1">
      <c r="A35" s="461">
        <v>2</v>
      </c>
      <c r="B35" s="14" t="s">
        <v>783</v>
      </c>
      <c r="C35" s="376" t="s">
        <v>830</v>
      </c>
      <c r="D35" s="364" t="s">
        <v>779</v>
      </c>
      <c r="E35" s="182">
        <v>142.4</v>
      </c>
      <c r="F35" s="168">
        <v>40</v>
      </c>
      <c r="G35" s="168">
        <v>55</v>
      </c>
      <c r="H35" s="168">
        <v>65</v>
      </c>
      <c r="I35" s="222">
        <f>MAX(F35:H35)</f>
        <v>65</v>
      </c>
      <c r="J35" s="168">
        <v>50</v>
      </c>
      <c r="K35" s="168">
        <v>55</v>
      </c>
      <c r="L35" s="168">
        <v>60</v>
      </c>
      <c r="M35" s="223">
        <f>MAX(J35:L35)</f>
        <v>60</v>
      </c>
      <c r="N35" s="180">
        <f>SUM(I35,M35)</f>
        <v>125</v>
      </c>
      <c r="O35" s="180">
        <v>4</v>
      </c>
      <c r="P35" s="200">
        <f t="shared" si="10"/>
        <v>126.78392347220158</v>
      </c>
      <c r="Q35" s="203" t="s">
        <v>788</v>
      </c>
    </row>
    <row r="36" spans="1:17" ht="18" customHeight="1">
      <c r="A36" s="461">
        <v>3</v>
      </c>
      <c r="B36" s="14" t="s">
        <v>694</v>
      </c>
      <c r="C36" s="362" t="s">
        <v>599</v>
      </c>
      <c r="D36" s="362" t="s">
        <v>359</v>
      </c>
      <c r="E36" s="178">
        <v>99.8</v>
      </c>
      <c r="F36" s="19">
        <v>20</v>
      </c>
      <c r="G36" s="19">
        <v>23</v>
      </c>
      <c r="H36" s="19">
        <v>25</v>
      </c>
      <c r="I36" s="179">
        <f>MAX(F36:H36)</f>
        <v>25</v>
      </c>
      <c r="J36" s="19">
        <v>30</v>
      </c>
      <c r="K36" s="19">
        <v>33</v>
      </c>
      <c r="L36" s="19" t="s">
        <v>51</v>
      </c>
      <c r="M36" s="180">
        <f>MAX(J36:L36)</f>
        <v>33</v>
      </c>
      <c r="N36" s="235">
        <f>SUM(I36,M36)</f>
        <v>58</v>
      </c>
      <c r="O36" s="235">
        <v>5</v>
      </c>
      <c r="P36" s="200">
        <f t="shared" si="10"/>
        <v>64.58060716141034</v>
      </c>
      <c r="Q36" s="295" t="s">
        <v>742</v>
      </c>
    </row>
    <row r="37" spans="1:17" ht="16.5" customHeight="1">
      <c r="A37" s="461">
        <v>4</v>
      </c>
      <c r="B37" s="25" t="s">
        <v>665</v>
      </c>
      <c r="C37" s="374" t="s">
        <v>666</v>
      </c>
      <c r="D37" s="364" t="s">
        <v>27</v>
      </c>
      <c r="E37" s="182">
        <v>100</v>
      </c>
      <c r="F37" s="174" t="s">
        <v>73</v>
      </c>
      <c r="G37" s="174">
        <v>80</v>
      </c>
      <c r="H37" s="174" t="s">
        <v>297</v>
      </c>
      <c r="I37" s="222">
        <f>MAX(F37:H37)</f>
        <v>80</v>
      </c>
      <c r="J37" s="19">
        <v>95</v>
      </c>
      <c r="K37" s="19">
        <v>100</v>
      </c>
      <c r="L37" s="19" t="s">
        <v>209</v>
      </c>
      <c r="M37" s="223">
        <f>MAX(J37:L37)</f>
        <v>100</v>
      </c>
      <c r="N37" s="224">
        <f>SUM(I37,M37)</f>
        <v>180</v>
      </c>
      <c r="O37" s="180">
        <v>3</v>
      </c>
      <c r="P37" s="200">
        <f t="shared" si="10"/>
        <v>200.26838938880158</v>
      </c>
      <c r="Q37" s="219" t="s">
        <v>655</v>
      </c>
    </row>
    <row r="38" spans="1:17" ht="16.5" customHeight="1" thickBot="1">
      <c r="A38" s="463">
        <v>5</v>
      </c>
      <c r="B38" s="192" t="s">
        <v>593</v>
      </c>
      <c r="C38" s="379" t="s">
        <v>594</v>
      </c>
      <c r="D38" s="368" t="s">
        <v>77</v>
      </c>
      <c r="E38" s="193">
        <v>116</v>
      </c>
      <c r="F38" s="208">
        <v>88</v>
      </c>
      <c r="G38" s="208" t="s">
        <v>818</v>
      </c>
      <c r="H38" s="208" t="s">
        <v>818</v>
      </c>
      <c r="I38" s="195">
        <f>MAX(F38:H38)</f>
        <v>88</v>
      </c>
      <c r="J38" s="194">
        <v>105</v>
      </c>
      <c r="K38" s="194">
        <v>115</v>
      </c>
      <c r="L38" s="194" t="s">
        <v>86</v>
      </c>
      <c r="M38" s="196">
        <f>MAX(J38:L38)</f>
        <v>115</v>
      </c>
      <c r="N38" s="197">
        <f>SUM(I38,M38)</f>
        <v>203</v>
      </c>
      <c r="O38" s="196">
        <v>1</v>
      </c>
      <c r="P38" s="218">
        <f t="shared" si="10"/>
        <v>214.98218384361206</v>
      </c>
      <c r="Q38" s="199" t="s">
        <v>483</v>
      </c>
    </row>
    <row r="44" ht="14.25">
      <c r="D44" s="346" t="s">
        <v>829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26:L26 F33:L33 F9:L9 I15 F35:L35">
    <cfRule type="cellIs" priority="38" dxfId="129" operator="greaterThan" stopIfTrue="1">
      <formula>"n"</formula>
    </cfRule>
  </conditionalFormatting>
  <conditionalFormatting sqref="F11:L11">
    <cfRule type="cellIs" priority="47" dxfId="129" operator="greaterThan" stopIfTrue="1">
      <formula>"n"</formula>
    </cfRule>
  </conditionalFormatting>
  <conditionalFormatting sqref="F28:L28">
    <cfRule type="cellIs" priority="40" dxfId="129" operator="greaterThan" stopIfTrue="1">
      <formula>"n"</formula>
    </cfRule>
  </conditionalFormatting>
  <conditionalFormatting sqref="F24:L24">
    <cfRule type="cellIs" priority="34" dxfId="129" operator="greaterThan" stopIfTrue="1">
      <formula>"n"</formula>
    </cfRule>
  </conditionalFormatting>
  <conditionalFormatting sqref="F21:L21">
    <cfRule type="cellIs" priority="32" dxfId="129" operator="greaterThan" stopIfTrue="1">
      <formula>"n"</formula>
    </cfRule>
  </conditionalFormatting>
  <conditionalFormatting sqref="F37:L37">
    <cfRule type="cellIs" priority="23" dxfId="129" operator="greaterThan" stopIfTrue="1">
      <formula>"n"</formula>
    </cfRule>
  </conditionalFormatting>
  <conditionalFormatting sqref="F23:L23">
    <cfRule type="cellIs" priority="19" dxfId="129" operator="greaterThan" stopIfTrue="1">
      <formula>"n"</formula>
    </cfRule>
  </conditionalFormatting>
  <conditionalFormatting sqref="F27:L27">
    <cfRule type="cellIs" priority="18" dxfId="129" operator="greaterThan" stopIfTrue="1">
      <formula>"n"</formula>
    </cfRule>
  </conditionalFormatting>
  <conditionalFormatting sqref="F19:L19">
    <cfRule type="cellIs" priority="17" dxfId="129" operator="greaterThan" stopIfTrue="1">
      <formula>"n"</formula>
    </cfRule>
  </conditionalFormatting>
  <conditionalFormatting sqref="F10:L10">
    <cfRule type="cellIs" priority="16" dxfId="129" operator="greaterThan" stopIfTrue="1">
      <formula>"n"</formula>
    </cfRule>
  </conditionalFormatting>
  <conditionalFormatting sqref="F22:L22">
    <cfRule type="cellIs" priority="14" dxfId="129" operator="greaterThan" stopIfTrue="1">
      <formula>"n"</formula>
    </cfRule>
  </conditionalFormatting>
  <conditionalFormatting sqref="F36:L36">
    <cfRule type="cellIs" priority="13" dxfId="129" operator="greaterThan" stopIfTrue="1">
      <formula>"n"</formula>
    </cfRule>
  </conditionalFormatting>
  <conditionalFormatting sqref="F18:L18">
    <cfRule type="cellIs" priority="12" dxfId="129" operator="greaterThan" stopIfTrue="1">
      <formula>"n"</formula>
    </cfRule>
  </conditionalFormatting>
  <conditionalFormatting sqref="F34:L34">
    <cfRule type="cellIs" priority="11" dxfId="129" operator="greaterThan" stopIfTrue="1">
      <formula>"n"</formula>
    </cfRule>
  </conditionalFormatting>
  <conditionalFormatting sqref="F25:L25">
    <cfRule type="cellIs" priority="10" dxfId="129" operator="greaterThan" stopIfTrue="1">
      <formula>"n"</formula>
    </cfRule>
  </conditionalFormatting>
  <conditionalFormatting sqref="F30:L30">
    <cfRule type="cellIs" priority="9" dxfId="129" operator="greaterThan" stopIfTrue="1">
      <formula>"n"</formula>
    </cfRule>
  </conditionalFormatting>
  <conditionalFormatting sqref="F12:L13">
    <cfRule type="cellIs" priority="8" dxfId="129" operator="greaterThan" stopIfTrue="1">
      <formula>"n"</formula>
    </cfRule>
  </conditionalFormatting>
  <conditionalFormatting sqref="F32:L32">
    <cfRule type="cellIs" priority="7" dxfId="129" operator="greaterThan" stopIfTrue="1">
      <formula>"n"</formula>
    </cfRule>
  </conditionalFormatting>
  <conditionalFormatting sqref="H29:L29">
    <cfRule type="cellIs" priority="6" dxfId="129" operator="greaterThan" stopIfTrue="1">
      <formula>"n"</formula>
    </cfRule>
  </conditionalFormatting>
  <conditionalFormatting sqref="F20:L20">
    <cfRule type="cellIs" priority="5" dxfId="129" operator="greaterThan" stopIfTrue="1">
      <formula>"n"</formula>
    </cfRule>
  </conditionalFormatting>
  <conditionalFormatting sqref="F38:L38">
    <cfRule type="cellIs" priority="3" dxfId="129" operator="greaterThan" stopIfTrue="1">
      <formula>"n"</formula>
    </cfRule>
  </conditionalFormatting>
  <conditionalFormatting sqref="I14">
    <cfRule type="cellIs" priority="4" dxfId="129" operator="greaterThan" stopIfTrue="1">
      <formula>"n"</formula>
    </cfRule>
  </conditionalFormatting>
  <conditionalFormatting sqref="F16:L16">
    <cfRule type="cellIs" priority="2" dxfId="129" operator="greaterThan" stopIfTrue="1">
      <formula>"n"</formula>
    </cfRule>
  </conditionalFormatting>
  <conditionalFormatting sqref="F31:L31">
    <cfRule type="cellIs" priority="1" dxfId="129" operator="greaterThan" stopIfTrue="1">
      <formula>"n"</formula>
    </cfRule>
  </conditionalFormatting>
  <dataValidations count="1">
    <dataValidation type="whole" allowBlank="1" sqref="F25:H27 F34:H34 F36:H37 F22:H23 F10:H10 F18:H19 F12:H13 F16:H16 F30:H30 F32:H32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8515625" style="4" customWidth="1"/>
    <col min="2" max="2" width="24.8515625" style="0" customWidth="1"/>
    <col min="3" max="3" width="11.8515625" style="0" customWidth="1"/>
    <col min="4" max="4" width="17.28125" style="0" customWidth="1"/>
    <col min="5" max="5" width="11.7109375" style="551" customWidth="1"/>
  </cols>
  <sheetData>
    <row r="1" spans="1:5" s="549" customFormat="1" ht="12.75">
      <c r="A1" s="558"/>
      <c r="B1" s="558" t="s">
        <v>826</v>
      </c>
      <c r="C1" s="549" t="s">
        <v>11</v>
      </c>
      <c r="D1" s="549" t="s">
        <v>6</v>
      </c>
      <c r="E1" s="550" t="s">
        <v>17</v>
      </c>
    </row>
    <row r="2" ht="12.75">
      <c r="B2" s="4"/>
    </row>
    <row r="3" spans="1:5" ht="12.75">
      <c r="A3" s="558" t="s">
        <v>849</v>
      </c>
      <c r="B3" s="3" t="s">
        <v>812</v>
      </c>
      <c r="C3" t="s">
        <v>641</v>
      </c>
      <c r="D3" t="s">
        <v>35</v>
      </c>
      <c r="E3" s="551">
        <v>147.40046764906225</v>
      </c>
    </row>
    <row r="4" spans="2:5" ht="12.75">
      <c r="B4" s="3" t="s">
        <v>752</v>
      </c>
      <c r="C4" t="s">
        <v>753</v>
      </c>
      <c r="D4" t="s">
        <v>35</v>
      </c>
      <c r="E4" s="551">
        <v>107.84598420763115</v>
      </c>
    </row>
    <row r="5" spans="2:5" ht="12.75">
      <c r="B5" s="3" t="s">
        <v>797</v>
      </c>
      <c r="C5" t="s">
        <v>691</v>
      </c>
      <c r="D5" t="s">
        <v>35</v>
      </c>
      <c r="E5" s="551">
        <v>159.06915494186495</v>
      </c>
    </row>
    <row r="6" spans="2:5" ht="12.75">
      <c r="B6" s="3" t="s">
        <v>755</v>
      </c>
      <c r="C6" t="s">
        <v>756</v>
      </c>
      <c r="D6" t="s">
        <v>35</v>
      </c>
      <c r="E6" s="551">
        <v>172.74085465991726</v>
      </c>
    </row>
    <row r="7" spans="2:5" ht="12.75">
      <c r="B7" s="3" t="s">
        <v>759</v>
      </c>
      <c r="C7" t="s">
        <v>760</v>
      </c>
      <c r="D7" t="s">
        <v>35</v>
      </c>
      <c r="E7" s="551">
        <v>276.47346525275213</v>
      </c>
    </row>
    <row r="8" spans="2:5" ht="12.75">
      <c r="B8" s="3"/>
      <c r="E8" s="550">
        <v>863.5299267112277</v>
      </c>
    </row>
    <row r="9" ht="12.75">
      <c r="B9" s="3"/>
    </row>
    <row r="10" spans="1:5" ht="12.75">
      <c r="A10" s="558" t="s">
        <v>850</v>
      </c>
      <c r="B10" s="3" t="s">
        <v>630</v>
      </c>
      <c r="C10" t="s">
        <v>564</v>
      </c>
      <c r="D10" t="s">
        <v>751</v>
      </c>
      <c r="E10" s="551">
        <v>140.72747061442374</v>
      </c>
    </row>
    <row r="11" spans="2:5" ht="12.75">
      <c r="B11" s="3" t="s">
        <v>622</v>
      </c>
      <c r="C11" t="s">
        <v>577</v>
      </c>
      <c r="D11" t="s">
        <v>751</v>
      </c>
      <c r="E11" s="551">
        <v>138.11686572810692</v>
      </c>
    </row>
    <row r="12" spans="2:5" ht="12.75">
      <c r="B12" s="3" t="s">
        <v>624</v>
      </c>
      <c r="C12" t="s">
        <v>579</v>
      </c>
      <c r="D12" t="s">
        <v>751</v>
      </c>
      <c r="E12" s="551">
        <v>138.58509250427045</v>
      </c>
    </row>
    <row r="13" spans="2:5" ht="12.75">
      <c r="B13" s="3" t="s">
        <v>625</v>
      </c>
      <c r="C13" t="s">
        <v>626</v>
      </c>
      <c r="D13" t="s">
        <v>751</v>
      </c>
      <c r="E13" s="551">
        <v>208.19100040681036</v>
      </c>
    </row>
    <row r="14" spans="2:5" ht="12.75">
      <c r="B14" t="s">
        <v>627</v>
      </c>
      <c r="C14" t="s">
        <v>595</v>
      </c>
      <c r="D14" t="s">
        <v>751</v>
      </c>
      <c r="E14" s="551">
        <v>219.29754217479547</v>
      </c>
    </row>
    <row r="15" ht="12.75">
      <c r="E15" s="550">
        <v>844.917971428407</v>
      </c>
    </row>
    <row r="17" spans="1:5" ht="12.75">
      <c r="A17" s="558" t="s">
        <v>848</v>
      </c>
      <c r="B17" t="s">
        <v>712</v>
      </c>
      <c r="C17" t="s">
        <v>845</v>
      </c>
      <c r="D17" t="s">
        <v>750</v>
      </c>
      <c r="E17" s="551">
        <v>151.71732814098772</v>
      </c>
    </row>
    <row r="18" spans="2:5" ht="12.75">
      <c r="B18" t="s">
        <v>713</v>
      </c>
      <c r="C18" t="s">
        <v>837</v>
      </c>
      <c r="D18" t="s">
        <v>750</v>
      </c>
      <c r="E18" s="551">
        <v>113.61226051828149</v>
      </c>
    </row>
    <row r="19" spans="2:5" ht="12.75">
      <c r="B19" t="s">
        <v>793</v>
      </c>
      <c r="C19" t="s">
        <v>794</v>
      </c>
      <c r="D19" t="s">
        <v>795</v>
      </c>
      <c r="E19" s="551">
        <v>128.88575198524822</v>
      </c>
    </row>
    <row r="20" spans="2:5" ht="12.75">
      <c r="B20" t="s">
        <v>714</v>
      </c>
      <c r="C20" t="s">
        <v>835</v>
      </c>
      <c r="D20" t="s">
        <v>750</v>
      </c>
      <c r="E20" s="551">
        <v>192.77310480072762</v>
      </c>
    </row>
    <row r="21" spans="2:5" ht="12.75">
      <c r="B21" t="s">
        <v>716</v>
      </c>
      <c r="C21" t="s">
        <v>717</v>
      </c>
      <c r="D21" t="s">
        <v>750</v>
      </c>
      <c r="E21" s="551">
        <v>254.88304845308022</v>
      </c>
    </row>
    <row r="22" ht="12.75">
      <c r="E22" s="550">
        <v>841.8714938983253</v>
      </c>
    </row>
    <row r="23" ht="12.75">
      <c r="E23" s="550"/>
    </row>
    <row r="24" spans="1:5" ht="12.75">
      <c r="A24" s="4">
        <v>4</v>
      </c>
      <c r="B24" t="s">
        <v>645</v>
      </c>
      <c r="C24" t="s">
        <v>646</v>
      </c>
      <c r="D24" t="s">
        <v>117</v>
      </c>
      <c r="E24" s="563">
        <v>94.15713792240574</v>
      </c>
    </row>
    <row r="25" spans="2:5" ht="12.75">
      <c r="B25" t="s">
        <v>651</v>
      </c>
      <c r="C25" t="s">
        <v>652</v>
      </c>
      <c r="D25" t="s">
        <v>117</v>
      </c>
      <c r="E25" s="563">
        <v>129.17814663943034</v>
      </c>
    </row>
    <row r="26" spans="2:5" ht="12.75">
      <c r="B26" t="s">
        <v>581</v>
      </c>
      <c r="C26" t="s">
        <v>741</v>
      </c>
      <c r="D26" t="s">
        <v>117</v>
      </c>
      <c r="E26" s="563">
        <v>136.8258288604178</v>
      </c>
    </row>
    <row r="27" spans="2:5" ht="12.75">
      <c r="B27" t="s">
        <v>588</v>
      </c>
      <c r="C27" t="s">
        <v>841</v>
      </c>
      <c r="D27" t="s">
        <v>117</v>
      </c>
      <c r="E27" s="563">
        <v>216.56173522382815</v>
      </c>
    </row>
    <row r="28" spans="2:5" ht="12.75">
      <c r="B28" t="s">
        <v>653</v>
      </c>
      <c r="C28" t="s">
        <v>851</v>
      </c>
      <c r="D28" t="s">
        <v>117</v>
      </c>
      <c r="E28" s="563">
        <v>247.7706663409051</v>
      </c>
    </row>
    <row r="29" ht="12.75">
      <c r="E29" s="550">
        <v>824.4935149869872</v>
      </c>
    </row>
    <row r="30" ht="12.75">
      <c r="E30" s="550"/>
    </row>
    <row r="31" spans="1:5" ht="12.75">
      <c r="A31" s="4">
        <v>5</v>
      </c>
      <c r="B31" t="s">
        <v>789</v>
      </c>
      <c r="C31" t="s">
        <v>790</v>
      </c>
      <c r="D31" t="s">
        <v>724</v>
      </c>
      <c r="E31" s="563">
        <v>90.34970100869103</v>
      </c>
    </row>
    <row r="32" spans="2:5" ht="12.75">
      <c r="B32" t="s">
        <v>574</v>
      </c>
      <c r="C32" t="s">
        <v>575</v>
      </c>
      <c r="D32" t="s">
        <v>724</v>
      </c>
      <c r="E32" s="563">
        <v>124.89738104222596</v>
      </c>
    </row>
    <row r="33" spans="2:5" ht="12.75">
      <c r="B33" t="s">
        <v>576</v>
      </c>
      <c r="C33" t="s">
        <v>840</v>
      </c>
      <c r="D33" t="s">
        <v>724</v>
      </c>
      <c r="E33" s="563">
        <v>180.78530157622083</v>
      </c>
    </row>
    <row r="34" spans="2:5" ht="12.75">
      <c r="B34" t="s">
        <v>725</v>
      </c>
      <c r="C34" t="s">
        <v>604</v>
      </c>
      <c r="D34" t="s">
        <v>724</v>
      </c>
      <c r="E34" s="563">
        <v>148.09514878128954</v>
      </c>
    </row>
    <row r="35" spans="2:5" ht="12.75">
      <c r="B35" t="s">
        <v>729</v>
      </c>
      <c r="C35" t="s">
        <v>723</v>
      </c>
      <c r="D35" t="s">
        <v>724</v>
      </c>
      <c r="E35" s="563">
        <v>248.1848476710688</v>
      </c>
    </row>
    <row r="36" ht="12.75">
      <c r="E36" s="550">
        <v>792.3123800794963</v>
      </c>
    </row>
    <row r="37" ht="12.75">
      <c r="E37" s="550"/>
    </row>
    <row r="38" spans="1:5" ht="12.75">
      <c r="A38" s="4">
        <v>6</v>
      </c>
      <c r="B38" t="s">
        <v>563</v>
      </c>
      <c r="C38" t="s">
        <v>564</v>
      </c>
      <c r="D38" t="s">
        <v>22</v>
      </c>
      <c r="E38" s="563">
        <v>146.0098971995428</v>
      </c>
    </row>
    <row r="39" spans="2:5" ht="12.75">
      <c r="B39" t="s">
        <v>615</v>
      </c>
      <c r="C39" t="s">
        <v>736</v>
      </c>
      <c r="D39" t="s">
        <v>22</v>
      </c>
      <c r="E39" s="563">
        <v>99.43627738522554</v>
      </c>
    </row>
    <row r="40" spans="2:5" ht="12.75">
      <c r="B40" t="s">
        <v>584</v>
      </c>
      <c r="C40" t="s">
        <v>585</v>
      </c>
      <c r="D40" t="s">
        <v>22</v>
      </c>
      <c r="E40" s="563">
        <v>148.63167914234256</v>
      </c>
    </row>
    <row r="41" spans="2:5" ht="12.75">
      <c r="B41" t="s">
        <v>597</v>
      </c>
      <c r="C41" t="s">
        <v>565</v>
      </c>
      <c r="D41" t="s">
        <v>22</v>
      </c>
      <c r="E41" s="563">
        <v>174.14587727583665</v>
      </c>
    </row>
    <row r="42" spans="2:5" ht="12.75">
      <c r="B42" t="s">
        <v>49</v>
      </c>
      <c r="C42" t="s">
        <v>50</v>
      </c>
      <c r="D42" t="s">
        <v>22</v>
      </c>
      <c r="E42" s="563">
        <v>197.64459300761715</v>
      </c>
    </row>
    <row r="43" ht="12.75">
      <c r="E43" s="550">
        <v>765.8683240105646</v>
      </c>
    </row>
    <row r="44" ht="12.75">
      <c r="E44" s="550"/>
    </row>
    <row r="45" spans="1:5" ht="12.75">
      <c r="A45" s="4">
        <v>7</v>
      </c>
      <c r="B45" t="s">
        <v>613</v>
      </c>
      <c r="C45" t="s">
        <v>614</v>
      </c>
      <c r="D45" t="s">
        <v>40</v>
      </c>
      <c r="E45" s="563">
        <v>222.84833086857896</v>
      </c>
    </row>
    <row r="46" spans="2:5" ht="12.75">
      <c r="B46" t="s">
        <v>570</v>
      </c>
      <c r="C46" t="s">
        <v>618</v>
      </c>
      <c r="D46" t="s">
        <v>40</v>
      </c>
      <c r="E46" s="551">
        <v>207.08612701706483</v>
      </c>
    </row>
    <row r="47" spans="2:5" ht="12.75">
      <c r="B47" t="s">
        <v>572</v>
      </c>
      <c r="C47" t="s">
        <v>689</v>
      </c>
      <c r="D47" t="s">
        <v>40</v>
      </c>
      <c r="E47" s="551">
        <v>281.92751804222013</v>
      </c>
    </row>
    <row r="48" ht="12.75">
      <c r="E48" s="550">
        <f>SUM(E45:E47)</f>
        <v>711.8619759278639</v>
      </c>
    </row>
    <row r="50" spans="1:5" ht="12.75">
      <c r="A50" s="4">
        <v>8</v>
      </c>
      <c r="B50" t="s">
        <v>777</v>
      </c>
      <c r="C50" t="s">
        <v>846</v>
      </c>
      <c r="D50" t="s">
        <v>359</v>
      </c>
      <c r="E50" s="551">
        <v>109.84999424280669</v>
      </c>
    </row>
    <row r="51" spans="2:5" ht="12.75">
      <c r="B51" t="s">
        <v>693</v>
      </c>
      <c r="C51" t="s">
        <v>692</v>
      </c>
      <c r="D51" t="s">
        <v>359</v>
      </c>
      <c r="E51" s="551">
        <v>47.75423787455011</v>
      </c>
    </row>
    <row r="52" spans="2:5" ht="12.75">
      <c r="B52" t="s">
        <v>690</v>
      </c>
      <c r="C52" t="s">
        <v>691</v>
      </c>
      <c r="D52" t="s">
        <v>359</v>
      </c>
      <c r="E52" s="551">
        <v>68.12736701012558</v>
      </c>
    </row>
    <row r="53" spans="2:5" ht="12.75">
      <c r="B53" t="s">
        <v>706</v>
      </c>
      <c r="C53" t="s">
        <v>707</v>
      </c>
      <c r="D53" t="s">
        <v>359</v>
      </c>
      <c r="E53" s="551">
        <v>140.02728629132054</v>
      </c>
    </row>
    <row r="54" spans="2:5" ht="12.75">
      <c r="B54" t="s">
        <v>704</v>
      </c>
      <c r="C54" t="s">
        <v>705</v>
      </c>
      <c r="D54" t="s">
        <v>359</v>
      </c>
      <c r="E54" s="551">
        <v>223.8082627213624</v>
      </c>
    </row>
    <row r="55" ht="12.75">
      <c r="E55" s="550">
        <v>589.5671481401653</v>
      </c>
    </row>
    <row r="56" ht="12.75">
      <c r="E56" s="550"/>
    </row>
    <row r="57" spans="1:5" ht="12.75">
      <c r="A57" s="4">
        <v>9</v>
      </c>
      <c r="B57" t="s">
        <v>738</v>
      </c>
      <c r="C57" t="s">
        <v>739</v>
      </c>
      <c r="D57" t="s">
        <v>33</v>
      </c>
      <c r="E57" s="563">
        <v>155.77069193619207</v>
      </c>
    </row>
    <row r="58" spans="2:5" ht="12.75">
      <c r="B58" t="s">
        <v>634</v>
      </c>
      <c r="C58" t="s">
        <v>635</v>
      </c>
      <c r="D58" t="s">
        <v>33</v>
      </c>
      <c r="E58" s="563">
        <v>71.16706390933916</v>
      </c>
    </row>
    <row r="59" spans="2:5" ht="12.75">
      <c r="B59" t="s">
        <v>636</v>
      </c>
      <c r="C59" t="s">
        <v>637</v>
      </c>
      <c r="D59" t="s">
        <v>33</v>
      </c>
      <c r="E59" s="563">
        <v>147.13416129769513</v>
      </c>
    </row>
    <row r="60" spans="2:5" ht="12.75">
      <c r="B60" t="s">
        <v>596</v>
      </c>
      <c r="C60" t="s">
        <v>571</v>
      </c>
      <c r="D60" t="s">
        <v>33</v>
      </c>
      <c r="E60" s="563">
        <v>173.8928000555335</v>
      </c>
    </row>
    <row r="61" ht="12.75">
      <c r="E61" s="550">
        <v>547.9647171987599</v>
      </c>
    </row>
    <row r="62" ht="12.75">
      <c r="E62" s="550"/>
    </row>
    <row r="63" spans="1:5" ht="12.75">
      <c r="A63" s="4">
        <v>10</v>
      </c>
      <c r="B63" t="s">
        <v>679</v>
      </c>
      <c r="C63" t="s">
        <v>680</v>
      </c>
      <c r="D63" t="s">
        <v>3</v>
      </c>
      <c r="E63" s="551">
        <v>131.02354873427933</v>
      </c>
    </row>
    <row r="64" spans="2:5" ht="12.75">
      <c r="B64" t="s">
        <v>687</v>
      </c>
      <c r="C64" t="s">
        <v>688</v>
      </c>
      <c r="D64" t="s">
        <v>3</v>
      </c>
      <c r="E64" s="551">
        <v>141.74096255367118</v>
      </c>
    </row>
    <row r="65" spans="2:5" ht="12.75">
      <c r="B65" t="s">
        <v>767</v>
      </c>
      <c r="C65" t="s">
        <v>768</v>
      </c>
      <c r="D65" t="s">
        <v>3</v>
      </c>
      <c r="E65" s="551">
        <v>150.89998079234172</v>
      </c>
    </row>
    <row r="66" ht="12.75">
      <c r="E66" s="550">
        <f>SUM(E63:E65)</f>
        <v>423.66449208029223</v>
      </c>
    </row>
    <row r="68" spans="1:5" ht="12.75">
      <c r="A68" s="4">
        <v>11</v>
      </c>
      <c r="B68" t="s">
        <v>654</v>
      </c>
      <c r="C68" t="s">
        <v>658</v>
      </c>
      <c r="D68" t="s">
        <v>27</v>
      </c>
      <c r="E68" s="551">
        <v>147.72157301549652</v>
      </c>
    </row>
    <row r="69" spans="2:5" ht="12.75">
      <c r="B69" t="s">
        <v>661</v>
      </c>
      <c r="C69" t="s">
        <v>662</v>
      </c>
      <c r="D69" t="s">
        <v>27</v>
      </c>
      <c r="E69" s="551">
        <v>225.9361725620983</v>
      </c>
    </row>
    <row r="70" ht="12.75">
      <c r="E70" s="550">
        <v>373.6577455775948</v>
      </c>
    </row>
    <row r="72" spans="1:5" ht="12.75">
      <c r="A72" s="4">
        <v>12</v>
      </c>
      <c r="B72" t="s">
        <v>593</v>
      </c>
      <c r="C72" t="s">
        <v>594</v>
      </c>
      <c r="D72" t="s">
        <v>77</v>
      </c>
      <c r="E72" s="550">
        <v>214.98218384361206</v>
      </c>
    </row>
    <row r="74" spans="1:5" ht="12.75">
      <c r="A74" s="4">
        <v>13</v>
      </c>
      <c r="B74" t="s">
        <v>733</v>
      </c>
      <c r="C74" t="s">
        <v>832</v>
      </c>
      <c r="D74" t="s">
        <v>779</v>
      </c>
      <c r="E74" s="551">
        <v>77.95683211637379</v>
      </c>
    </row>
    <row r="75" spans="2:5" ht="12.75">
      <c r="B75" t="s">
        <v>783</v>
      </c>
      <c r="C75" t="s">
        <v>830</v>
      </c>
      <c r="D75" t="s">
        <v>779</v>
      </c>
      <c r="E75" s="551">
        <v>126.78392347220158</v>
      </c>
    </row>
    <row r="76" ht="12.75">
      <c r="E76" s="550">
        <v>204.74075558857538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4"/>
  <sheetViews>
    <sheetView zoomScalePageLayoutView="0" workbookViewId="0" topLeftCell="A1">
      <selection activeCell="R9" sqref="R9:S194"/>
    </sheetView>
  </sheetViews>
  <sheetFormatPr defaultColWidth="11.421875" defaultRowHeight="12.75"/>
  <cols>
    <col min="1" max="1" width="3.421875" style="2" customWidth="1"/>
    <col min="2" max="2" width="26.57421875" style="0" customWidth="1"/>
    <col min="3" max="3" width="12.8515625" style="2" customWidth="1"/>
    <col min="4" max="4" width="10.57421875" style="3" customWidth="1"/>
    <col min="5" max="5" width="6.140625" style="4" customWidth="1"/>
    <col min="6" max="8" width="4.57421875" style="2" customWidth="1"/>
    <col min="9" max="9" width="5.57421875" style="2" customWidth="1"/>
    <col min="10" max="12" width="4.57421875" style="2" customWidth="1"/>
    <col min="13" max="13" width="5.57421875" style="2" customWidth="1"/>
    <col min="14" max="15" width="7.57421875" style="2" customWidth="1"/>
    <col min="16" max="16" width="12.57421875" style="2" customWidth="1"/>
    <col min="17" max="17" width="20.57421875" style="5" customWidth="1"/>
    <col min="18" max="18" width="14.00390625" style="4" customWidth="1"/>
  </cols>
  <sheetData>
    <row r="1" spans="1:18" ht="51.75" customHeight="1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6"/>
    </row>
    <row r="2" spans="1:18" ht="27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6"/>
    </row>
    <row r="3" spans="1:18" ht="18" customHeight="1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6"/>
    </row>
    <row r="4" ht="16.5" customHeight="1"/>
    <row r="5" spans="1:18" ht="19.5" customHeight="1">
      <c r="A5" s="306" t="s">
        <v>2</v>
      </c>
      <c r="B5" s="306"/>
      <c r="C5" s="306"/>
      <c r="D5" s="7"/>
      <c r="E5" s="8"/>
      <c r="F5" s="306" t="s">
        <v>3</v>
      </c>
      <c r="G5" s="306"/>
      <c r="H5" s="306"/>
      <c r="I5" s="71"/>
      <c r="J5" s="307" t="s">
        <v>4</v>
      </c>
      <c r="K5" s="308"/>
      <c r="L5" s="308"/>
      <c r="M5" s="71"/>
      <c r="N5" s="71"/>
      <c r="O5" s="71"/>
      <c r="P5" s="72" t="s">
        <v>78</v>
      </c>
      <c r="R5" s="86"/>
    </row>
    <row r="6" spans="1:18" ht="22.5" customHeight="1">
      <c r="A6" s="316" t="s">
        <v>5</v>
      </c>
      <c r="B6" s="316"/>
      <c r="C6" s="316"/>
      <c r="D6" s="9"/>
      <c r="E6" s="10"/>
      <c r="F6" s="317" t="s">
        <v>6</v>
      </c>
      <c r="G6" s="317"/>
      <c r="H6" s="317"/>
      <c r="I6" s="71"/>
      <c r="J6" s="318" t="s">
        <v>7</v>
      </c>
      <c r="K6" s="318"/>
      <c r="L6" s="319"/>
      <c r="M6" s="73"/>
      <c r="N6" s="71"/>
      <c r="O6" s="71"/>
      <c r="P6" s="74" t="s">
        <v>8</v>
      </c>
      <c r="R6" s="87"/>
    </row>
    <row r="7" spans="1:18" ht="15" customHeight="1">
      <c r="A7" s="297" t="s">
        <v>9</v>
      </c>
      <c r="B7" s="296" t="s">
        <v>10</v>
      </c>
      <c r="C7" s="297" t="s">
        <v>11</v>
      </c>
      <c r="D7" s="298" t="s">
        <v>6</v>
      </c>
      <c r="E7" s="300" t="s">
        <v>12</v>
      </c>
      <c r="F7" s="320" t="s">
        <v>13</v>
      </c>
      <c r="G7" s="321"/>
      <c r="H7" s="321"/>
      <c r="I7" s="322"/>
      <c r="J7" s="320" t="s">
        <v>14</v>
      </c>
      <c r="K7" s="321"/>
      <c r="L7" s="321"/>
      <c r="M7" s="322"/>
      <c r="N7" s="309" t="s">
        <v>15</v>
      </c>
      <c r="O7" s="310" t="s">
        <v>16</v>
      </c>
      <c r="P7" s="312" t="s">
        <v>17</v>
      </c>
      <c r="Q7" s="314" t="s">
        <v>18</v>
      </c>
      <c r="R7"/>
    </row>
    <row r="8" spans="1:17" s="1" customFormat="1" ht="15" customHeight="1">
      <c r="A8" s="297"/>
      <c r="B8" s="296"/>
      <c r="C8" s="297"/>
      <c r="D8" s="299"/>
      <c r="E8" s="300"/>
      <c r="F8" s="11">
        <v>1</v>
      </c>
      <c r="G8" s="12">
        <v>2</v>
      </c>
      <c r="H8" s="12">
        <v>3</v>
      </c>
      <c r="I8" s="75" t="s">
        <v>19</v>
      </c>
      <c r="J8" s="11">
        <v>1</v>
      </c>
      <c r="K8" s="12">
        <v>2</v>
      </c>
      <c r="L8" s="12">
        <v>3</v>
      </c>
      <c r="M8" s="75" t="s">
        <v>19</v>
      </c>
      <c r="N8" s="309"/>
      <c r="O8" s="345"/>
      <c r="P8" s="313"/>
      <c r="Q8" s="315"/>
    </row>
    <row r="9" spans="1:19" ht="15" customHeight="1">
      <c r="A9" s="20">
        <v>3</v>
      </c>
      <c r="B9" s="25" t="s">
        <v>79</v>
      </c>
      <c r="C9" s="15" t="s">
        <v>80</v>
      </c>
      <c r="D9" s="47" t="s">
        <v>81</v>
      </c>
      <c r="E9" s="48">
        <v>100</v>
      </c>
      <c r="F9" s="28">
        <v>117</v>
      </c>
      <c r="G9" s="29">
        <v>120</v>
      </c>
      <c r="H9" s="29">
        <v>123</v>
      </c>
      <c r="I9" s="76">
        <f aca="true" t="shared" si="0" ref="I9:I40">MAX(F9:H9)</f>
        <v>123</v>
      </c>
      <c r="J9" s="18">
        <v>150</v>
      </c>
      <c r="K9" s="19">
        <v>155</v>
      </c>
      <c r="L9" s="19" t="s">
        <v>82</v>
      </c>
      <c r="M9" s="77">
        <f aca="true" t="shared" si="1" ref="M9:M40">MAX(J9:L9)</f>
        <v>155</v>
      </c>
      <c r="N9" s="78">
        <f aca="true" t="shared" si="2" ref="N9:N40">SUM(I9,M9)</f>
        <v>278</v>
      </c>
      <c r="O9" s="123">
        <v>23</v>
      </c>
      <c r="P9" s="80">
        <f aca="true" t="shared" si="3" ref="P9:P40">IF(ISERROR(N9*10^(0.794358141*(LOG10(E9/174.393))^2)),"",N9*10^(0.794358141*(LOG10(E9/174.393))^2))</f>
        <v>309.3034013893713</v>
      </c>
      <c r="Q9" s="25" t="s">
        <v>83</v>
      </c>
      <c r="R9" s="126" t="s">
        <v>46</v>
      </c>
      <c r="S9" s="127">
        <v>23</v>
      </c>
    </row>
    <row r="10" spans="1:19" ht="15" customHeight="1">
      <c r="A10" s="13">
        <v>5</v>
      </c>
      <c r="B10" s="14" t="s">
        <v>84</v>
      </c>
      <c r="C10" s="21" t="s">
        <v>85</v>
      </c>
      <c r="D10" s="16" t="s">
        <v>43</v>
      </c>
      <c r="E10" s="17">
        <v>89.4</v>
      </c>
      <c r="F10" s="18">
        <v>110</v>
      </c>
      <c r="G10" s="19">
        <v>115</v>
      </c>
      <c r="H10" s="19" t="s">
        <v>86</v>
      </c>
      <c r="I10" s="76">
        <f t="shared" si="0"/>
        <v>115</v>
      </c>
      <c r="J10" s="18">
        <v>140</v>
      </c>
      <c r="K10" s="19" t="s">
        <v>87</v>
      </c>
      <c r="L10" s="19" t="s">
        <v>87</v>
      </c>
      <c r="M10" s="77">
        <f t="shared" si="1"/>
        <v>140</v>
      </c>
      <c r="N10" s="78">
        <f t="shared" si="2"/>
        <v>255</v>
      </c>
      <c r="O10" s="123">
        <v>21</v>
      </c>
      <c r="P10" s="80">
        <f t="shared" si="3"/>
        <v>297.46369778345553</v>
      </c>
      <c r="Q10" s="89" t="s">
        <v>88</v>
      </c>
      <c r="R10" s="126" t="s">
        <v>43</v>
      </c>
      <c r="S10" s="128">
        <f>SUM(O10:O17)</f>
        <v>98</v>
      </c>
    </row>
    <row r="11" spans="1:18" ht="15" customHeight="1">
      <c r="A11" s="13">
        <v>10</v>
      </c>
      <c r="B11" s="14" t="s">
        <v>89</v>
      </c>
      <c r="C11" s="21" t="s">
        <v>90</v>
      </c>
      <c r="D11" s="16" t="s">
        <v>43</v>
      </c>
      <c r="E11" s="17">
        <v>126.5</v>
      </c>
      <c r="F11" s="18">
        <v>95</v>
      </c>
      <c r="G11" s="19">
        <v>100</v>
      </c>
      <c r="H11" s="19">
        <v>103</v>
      </c>
      <c r="I11" s="76">
        <f t="shared" si="0"/>
        <v>103</v>
      </c>
      <c r="J11" s="18">
        <v>110</v>
      </c>
      <c r="K11" s="19">
        <v>115</v>
      </c>
      <c r="L11" s="19" t="s">
        <v>86</v>
      </c>
      <c r="M11" s="77">
        <f t="shared" si="1"/>
        <v>115</v>
      </c>
      <c r="N11" s="78">
        <f t="shared" si="2"/>
        <v>218</v>
      </c>
      <c r="O11" s="123">
        <v>17</v>
      </c>
      <c r="P11" s="80">
        <f t="shared" si="3"/>
        <v>225.89222323132256</v>
      </c>
      <c r="Q11" s="89" t="s">
        <v>91</v>
      </c>
      <c r="R11"/>
    </row>
    <row r="12" spans="1:18" ht="15" customHeight="1">
      <c r="A12" s="20">
        <v>11</v>
      </c>
      <c r="B12" s="14" t="s">
        <v>92</v>
      </c>
      <c r="C12" s="15" t="s">
        <v>93</v>
      </c>
      <c r="D12" s="16" t="s">
        <v>43</v>
      </c>
      <c r="E12" s="23">
        <v>96.6</v>
      </c>
      <c r="F12" s="24">
        <v>87</v>
      </c>
      <c r="G12" s="19">
        <v>92</v>
      </c>
      <c r="H12" s="19">
        <v>97</v>
      </c>
      <c r="I12" s="76">
        <f t="shared" si="0"/>
        <v>97</v>
      </c>
      <c r="J12" s="18">
        <v>117</v>
      </c>
      <c r="K12" s="19">
        <v>121</v>
      </c>
      <c r="L12" s="19">
        <v>125</v>
      </c>
      <c r="M12" s="77">
        <f t="shared" si="1"/>
        <v>125</v>
      </c>
      <c r="N12" s="78">
        <f t="shared" si="2"/>
        <v>222</v>
      </c>
      <c r="O12" s="123">
        <v>15</v>
      </c>
      <c r="P12" s="80">
        <f t="shared" si="3"/>
        <v>250.40139534584557</v>
      </c>
      <c r="Q12" s="89" t="s">
        <v>94</v>
      </c>
      <c r="R12"/>
    </row>
    <row r="13" spans="1:18" ht="15" customHeight="1">
      <c r="A13" s="20">
        <v>15</v>
      </c>
      <c r="B13" s="25" t="s">
        <v>95</v>
      </c>
      <c r="C13" s="15" t="s">
        <v>96</v>
      </c>
      <c r="D13" s="47" t="s">
        <v>43</v>
      </c>
      <c r="E13" s="48">
        <v>114.7</v>
      </c>
      <c r="F13" s="28">
        <v>65</v>
      </c>
      <c r="G13" s="29">
        <v>70</v>
      </c>
      <c r="H13" s="29" t="s">
        <v>97</v>
      </c>
      <c r="I13" s="76">
        <f t="shared" si="0"/>
        <v>70</v>
      </c>
      <c r="J13" s="18">
        <v>80</v>
      </c>
      <c r="K13" s="19">
        <v>85</v>
      </c>
      <c r="L13" s="19">
        <v>90</v>
      </c>
      <c r="M13" s="77">
        <f t="shared" si="1"/>
        <v>90</v>
      </c>
      <c r="N13" s="124">
        <f t="shared" si="2"/>
        <v>160</v>
      </c>
      <c r="O13" s="123">
        <v>12</v>
      </c>
      <c r="P13" s="80">
        <f t="shared" si="3"/>
        <v>169.98960507503244</v>
      </c>
      <c r="Q13" s="25" t="s">
        <v>91</v>
      </c>
      <c r="R13"/>
    </row>
    <row r="14" spans="1:17" ht="15" customHeight="1">
      <c r="A14" s="13">
        <v>17</v>
      </c>
      <c r="B14" s="14" t="s">
        <v>98</v>
      </c>
      <c r="C14" s="15" t="s">
        <v>99</v>
      </c>
      <c r="D14" s="16" t="s">
        <v>43</v>
      </c>
      <c r="E14" s="23">
        <v>112</v>
      </c>
      <c r="F14" s="24">
        <v>50</v>
      </c>
      <c r="G14" s="19">
        <v>55</v>
      </c>
      <c r="H14" s="19">
        <v>60</v>
      </c>
      <c r="I14" s="76">
        <f t="shared" si="0"/>
        <v>60</v>
      </c>
      <c r="J14" s="18">
        <v>70</v>
      </c>
      <c r="K14" s="19">
        <v>75</v>
      </c>
      <c r="L14" s="19">
        <v>77</v>
      </c>
      <c r="M14" s="77">
        <f t="shared" si="1"/>
        <v>77</v>
      </c>
      <c r="N14" s="124">
        <f t="shared" si="2"/>
        <v>137</v>
      </c>
      <c r="O14" s="123">
        <v>10</v>
      </c>
      <c r="P14" s="80">
        <f t="shared" si="3"/>
        <v>146.58810678518637</v>
      </c>
      <c r="Q14" s="89" t="s">
        <v>91</v>
      </c>
    </row>
    <row r="15" spans="1:17" ht="15" customHeight="1">
      <c r="A15" s="13">
        <v>17</v>
      </c>
      <c r="B15" s="25" t="s">
        <v>100</v>
      </c>
      <c r="C15" s="15" t="s">
        <v>101</v>
      </c>
      <c r="D15" s="47" t="s">
        <v>43</v>
      </c>
      <c r="E15" s="49">
        <v>87.4</v>
      </c>
      <c r="F15" s="69">
        <v>82</v>
      </c>
      <c r="G15" s="29">
        <v>82</v>
      </c>
      <c r="H15" s="29" t="s">
        <v>62</v>
      </c>
      <c r="I15" s="76">
        <f t="shared" si="0"/>
        <v>82</v>
      </c>
      <c r="J15" s="18">
        <v>95</v>
      </c>
      <c r="K15" s="19" t="s">
        <v>102</v>
      </c>
      <c r="L15" s="19">
        <v>100</v>
      </c>
      <c r="M15" s="77">
        <f t="shared" si="1"/>
        <v>100</v>
      </c>
      <c r="N15" s="124">
        <f t="shared" si="2"/>
        <v>182</v>
      </c>
      <c r="O15" s="123">
        <v>9</v>
      </c>
      <c r="P15" s="80">
        <f t="shared" si="3"/>
        <v>214.57149000781828</v>
      </c>
      <c r="Q15" s="25" t="s">
        <v>94</v>
      </c>
    </row>
    <row r="16" spans="1:17" ht="15" customHeight="1">
      <c r="A16" s="20">
        <v>18</v>
      </c>
      <c r="B16" s="41" t="s">
        <v>103</v>
      </c>
      <c r="C16" s="42" t="s">
        <v>104</v>
      </c>
      <c r="D16" s="43" t="s">
        <v>43</v>
      </c>
      <c r="E16" s="92">
        <v>63.4</v>
      </c>
      <c r="F16" s="45">
        <v>65</v>
      </c>
      <c r="G16" s="46" t="s">
        <v>105</v>
      </c>
      <c r="H16" s="46">
        <v>70</v>
      </c>
      <c r="I16" s="81">
        <f t="shared" si="0"/>
        <v>70</v>
      </c>
      <c r="J16" s="18">
        <v>80</v>
      </c>
      <c r="K16" s="19">
        <v>85</v>
      </c>
      <c r="L16" s="19" t="s">
        <v>62</v>
      </c>
      <c r="M16" s="82">
        <f t="shared" si="1"/>
        <v>85</v>
      </c>
      <c r="N16" s="83">
        <f t="shared" si="2"/>
        <v>155</v>
      </c>
      <c r="O16" s="123">
        <v>8</v>
      </c>
      <c r="P16" s="85">
        <f t="shared" si="3"/>
        <v>220.66226801999582</v>
      </c>
      <c r="Q16" s="58" t="s">
        <v>91</v>
      </c>
    </row>
    <row r="17" spans="1:17" ht="15" customHeight="1">
      <c r="A17" s="20">
        <v>20</v>
      </c>
      <c r="B17" s="25" t="s">
        <v>106</v>
      </c>
      <c r="C17" s="93" t="s">
        <v>107</v>
      </c>
      <c r="D17" s="47" t="s">
        <v>43</v>
      </c>
      <c r="E17" s="49">
        <v>61.3</v>
      </c>
      <c r="F17" s="69">
        <v>55</v>
      </c>
      <c r="G17" s="29">
        <v>60</v>
      </c>
      <c r="H17" s="29">
        <v>62</v>
      </c>
      <c r="I17" s="81">
        <f t="shared" si="0"/>
        <v>62</v>
      </c>
      <c r="J17" s="18">
        <v>75</v>
      </c>
      <c r="K17" s="19">
        <v>80</v>
      </c>
      <c r="L17" s="19" t="s">
        <v>108</v>
      </c>
      <c r="M17" s="82">
        <f t="shared" si="1"/>
        <v>80</v>
      </c>
      <c r="N17" s="125">
        <f t="shared" si="2"/>
        <v>142</v>
      </c>
      <c r="O17" s="123">
        <v>6</v>
      </c>
      <c r="P17" s="85">
        <f t="shared" si="3"/>
        <v>207.0464229095098</v>
      </c>
      <c r="Q17" s="25" t="s">
        <v>91</v>
      </c>
    </row>
    <row r="18" spans="1:17" ht="15" customHeight="1">
      <c r="A18" s="13">
        <v>23</v>
      </c>
      <c r="B18" s="94" t="s">
        <v>109</v>
      </c>
      <c r="C18" s="36" t="s">
        <v>110</v>
      </c>
      <c r="D18" s="95" t="s">
        <v>43</v>
      </c>
      <c r="E18" s="96">
        <v>92.8</v>
      </c>
      <c r="F18" s="97">
        <v>53</v>
      </c>
      <c r="G18" s="98">
        <v>55</v>
      </c>
      <c r="H18" s="98">
        <v>57</v>
      </c>
      <c r="I18" s="76">
        <f t="shared" si="0"/>
        <v>57</v>
      </c>
      <c r="J18" s="18">
        <v>62</v>
      </c>
      <c r="K18" s="19">
        <v>66</v>
      </c>
      <c r="L18" s="19">
        <v>70</v>
      </c>
      <c r="M18" s="77">
        <f t="shared" si="1"/>
        <v>70</v>
      </c>
      <c r="N18" s="124">
        <f t="shared" si="2"/>
        <v>127</v>
      </c>
      <c r="O18" s="123">
        <v>3</v>
      </c>
      <c r="P18" s="80">
        <f t="shared" si="3"/>
        <v>145.69099647407316</v>
      </c>
      <c r="Q18" s="129" t="s">
        <v>94</v>
      </c>
    </row>
    <row r="19" spans="1:17" ht="15" customHeight="1">
      <c r="A19" s="13">
        <v>24</v>
      </c>
      <c r="B19" s="99" t="s">
        <v>111</v>
      </c>
      <c r="C19" s="100" t="s">
        <v>112</v>
      </c>
      <c r="D19" s="101" t="s">
        <v>43</v>
      </c>
      <c r="E19" s="102">
        <v>93.7</v>
      </c>
      <c r="F19" s="103">
        <v>45</v>
      </c>
      <c r="G19" s="104">
        <v>48</v>
      </c>
      <c r="H19" s="104">
        <v>51</v>
      </c>
      <c r="I19" s="76">
        <f t="shared" si="0"/>
        <v>51</v>
      </c>
      <c r="J19" s="18">
        <v>55</v>
      </c>
      <c r="K19" s="19">
        <v>58</v>
      </c>
      <c r="L19" s="19">
        <v>61</v>
      </c>
      <c r="M19" s="77">
        <f t="shared" si="1"/>
        <v>61</v>
      </c>
      <c r="N19" s="124">
        <f t="shared" si="2"/>
        <v>112</v>
      </c>
      <c r="O19" s="123">
        <v>2</v>
      </c>
      <c r="P19" s="80">
        <f t="shared" si="3"/>
        <v>127.94886966820275</v>
      </c>
      <c r="Q19" s="25" t="s">
        <v>88</v>
      </c>
    </row>
    <row r="20" spans="1:17" ht="15" customHeight="1">
      <c r="A20" s="13">
        <v>26</v>
      </c>
      <c r="B20" s="105" t="s">
        <v>113</v>
      </c>
      <c r="C20" s="106" t="s">
        <v>114</v>
      </c>
      <c r="D20" s="107" t="s">
        <v>43</v>
      </c>
      <c r="E20" s="108">
        <v>85</v>
      </c>
      <c r="F20" s="109">
        <v>65</v>
      </c>
      <c r="G20" s="110">
        <v>67</v>
      </c>
      <c r="H20" s="110" t="s">
        <v>105</v>
      </c>
      <c r="I20" s="81">
        <f t="shared" si="0"/>
        <v>67</v>
      </c>
      <c r="J20" s="18">
        <v>85</v>
      </c>
      <c r="K20" s="19" t="s">
        <v>62</v>
      </c>
      <c r="L20" s="19" t="s">
        <v>62</v>
      </c>
      <c r="M20" s="82">
        <f t="shared" si="1"/>
        <v>85</v>
      </c>
      <c r="N20" s="125">
        <f t="shared" si="2"/>
        <v>152</v>
      </c>
      <c r="O20" s="123">
        <v>1</v>
      </c>
      <c r="P20" s="85">
        <f t="shared" si="3"/>
        <v>181.6453071161698</v>
      </c>
      <c r="Q20" s="58" t="s">
        <v>91</v>
      </c>
    </row>
    <row r="21" spans="1:19" ht="15" customHeight="1">
      <c r="A21" s="20">
        <v>1</v>
      </c>
      <c r="B21" s="35" t="s">
        <v>115</v>
      </c>
      <c r="C21" s="100" t="s">
        <v>116</v>
      </c>
      <c r="D21" s="37" t="s">
        <v>117</v>
      </c>
      <c r="E21" s="96">
        <v>104.9</v>
      </c>
      <c r="F21" s="39">
        <v>150</v>
      </c>
      <c r="G21" s="40" t="s">
        <v>118</v>
      </c>
      <c r="H21" s="40" t="s">
        <v>119</v>
      </c>
      <c r="I21" s="76">
        <f t="shared" si="0"/>
        <v>150</v>
      </c>
      <c r="J21" s="18">
        <v>180</v>
      </c>
      <c r="K21" s="19" t="s">
        <v>120</v>
      </c>
      <c r="L21" s="19" t="s">
        <v>120</v>
      </c>
      <c r="M21" s="77">
        <f t="shared" si="1"/>
        <v>180</v>
      </c>
      <c r="N21" s="124">
        <f t="shared" si="2"/>
        <v>330</v>
      </c>
      <c r="O21" s="123">
        <v>28</v>
      </c>
      <c r="P21" s="80">
        <f t="shared" si="3"/>
        <v>360.7652577268368</v>
      </c>
      <c r="Q21" s="130" t="s">
        <v>121</v>
      </c>
      <c r="R21" s="131" t="s">
        <v>117</v>
      </c>
      <c r="S21" s="128">
        <f>SUM(O21:O28)</f>
        <v>149</v>
      </c>
    </row>
    <row r="22" spans="1:17" ht="15" customHeight="1">
      <c r="A22" s="20">
        <v>3</v>
      </c>
      <c r="B22" s="99" t="s">
        <v>122</v>
      </c>
      <c r="C22" s="36" t="s">
        <v>123</v>
      </c>
      <c r="D22" s="101" t="s">
        <v>117</v>
      </c>
      <c r="E22" s="102">
        <v>55.5</v>
      </c>
      <c r="F22" s="103">
        <v>60</v>
      </c>
      <c r="G22" s="104">
        <v>63</v>
      </c>
      <c r="H22" s="104">
        <v>66</v>
      </c>
      <c r="I22" s="76">
        <f t="shared" si="0"/>
        <v>66</v>
      </c>
      <c r="J22" s="18">
        <v>77</v>
      </c>
      <c r="K22" s="19">
        <v>81</v>
      </c>
      <c r="L22" s="19" t="s">
        <v>124</v>
      </c>
      <c r="M22" s="77">
        <f t="shared" si="1"/>
        <v>81</v>
      </c>
      <c r="N22" s="124">
        <f t="shared" si="2"/>
        <v>147</v>
      </c>
      <c r="O22" s="123">
        <v>23</v>
      </c>
      <c r="P22" s="80">
        <f t="shared" si="3"/>
        <v>231.0560712454563</v>
      </c>
      <c r="Q22" s="25" t="s">
        <v>121</v>
      </c>
    </row>
    <row r="23" spans="1:18" ht="15" customHeight="1">
      <c r="A23" s="13">
        <v>6</v>
      </c>
      <c r="B23" s="14" t="s">
        <v>125</v>
      </c>
      <c r="C23" s="21" t="s">
        <v>126</v>
      </c>
      <c r="D23" s="16" t="s">
        <v>117</v>
      </c>
      <c r="E23" s="102">
        <v>76.4</v>
      </c>
      <c r="F23" s="24" t="s">
        <v>63</v>
      </c>
      <c r="G23" s="19" t="s">
        <v>127</v>
      </c>
      <c r="H23" s="19">
        <v>112</v>
      </c>
      <c r="I23" s="76">
        <f t="shared" si="0"/>
        <v>112</v>
      </c>
      <c r="J23" s="18">
        <v>136</v>
      </c>
      <c r="K23" s="19" t="s">
        <v>128</v>
      </c>
      <c r="L23" s="19" t="s">
        <v>129</v>
      </c>
      <c r="M23" s="77">
        <f t="shared" si="1"/>
        <v>136</v>
      </c>
      <c r="N23" s="124">
        <f t="shared" si="2"/>
        <v>248</v>
      </c>
      <c r="O23" s="123">
        <v>20</v>
      </c>
      <c r="P23" s="80">
        <f t="shared" si="3"/>
        <v>313.69511209553656</v>
      </c>
      <c r="Q23" s="89" t="s">
        <v>121</v>
      </c>
      <c r="R23" s="91"/>
    </row>
    <row r="24" spans="1:18" ht="15" customHeight="1">
      <c r="A24" s="20">
        <v>6</v>
      </c>
      <c r="B24" s="25" t="s">
        <v>130</v>
      </c>
      <c r="C24" s="15" t="s">
        <v>131</v>
      </c>
      <c r="D24" s="47" t="s">
        <v>117</v>
      </c>
      <c r="E24" s="96">
        <v>90.15</v>
      </c>
      <c r="F24" s="69">
        <v>115</v>
      </c>
      <c r="G24" s="29" t="s">
        <v>86</v>
      </c>
      <c r="H24" s="29" t="s">
        <v>86</v>
      </c>
      <c r="I24" s="76">
        <f t="shared" si="0"/>
        <v>115</v>
      </c>
      <c r="J24" s="18">
        <v>130</v>
      </c>
      <c r="K24" s="19" t="s">
        <v>132</v>
      </c>
      <c r="L24" s="19" t="s">
        <v>132</v>
      </c>
      <c r="M24" s="77">
        <f t="shared" si="1"/>
        <v>130</v>
      </c>
      <c r="N24" s="124">
        <f t="shared" si="2"/>
        <v>245</v>
      </c>
      <c r="O24" s="123">
        <v>20</v>
      </c>
      <c r="P24" s="80">
        <f t="shared" si="3"/>
        <v>284.70664996022794</v>
      </c>
      <c r="Q24" s="25" t="s">
        <v>121</v>
      </c>
      <c r="R24" s="91"/>
    </row>
    <row r="25" spans="1:18" ht="15" customHeight="1">
      <c r="A25" s="20">
        <v>8</v>
      </c>
      <c r="B25" s="25" t="s">
        <v>133</v>
      </c>
      <c r="C25" s="93" t="s">
        <v>134</v>
      </c>
      <c r="D25" s="47" t="s">
        <v>117</v>
      </c>
      <c r="E25" s="38">
        <v>55.3</v>
      </c>
      <c r="F25" s="69">
        <v>53</v>
      </c>
      <c r="G25" s="29">
        <v>56</v>
      </c>
      <c r="H25" s="29" t="s">
        <v>72</v>
      </c>
      <c r="I25" s="81">
        <f t="shared" si="0"/>
        <v>56</v>
      </c>
      <c r="J25" s="18" t="s">
        <v>71</v>
      </c>
      <c r="K25" s="19">
        <v>63</v>
      </c>
      <c r="L25" s="19" t="s">
        <v>59</v>
      </c>
      <c r="M25" s="82">
        <f t="shared" si="1"/>
        <v>63</v>
      </c>
      <c r="N25" s="125">
        <f t="shared" si="2"/>
        <v>119</v>
      </c>
      <c r="O25" s="123">
        <v>18</v>
      </c>
      <c r="P25" s="85">
        <f t="shared" si="3"/>
        <v>187.580424829857</v>
      </c>
      <c r="Q25" s="25" t="s">
        <v>121</v>
      </c>
      <c r="R25" s="91"/>
    </row>
    <row r="26" spans="1:17" ht="15" customHeight="1">
      <c r="A26" s="13">
        <v>10</v>
      </c>
      <c r="B26" s="14" t="s">
        <v>135</v>
      </c>
      <c r="C26" s="15" t="s">
        <v>136</v>
      </c>
      <c r="D26" s="111" t="s">
        <v>117</v>
      </c>
      <c r="E26" s="38">
        <v>47.5</v>
      </c>
      <c r="F26" s="24">
        <v>50</v>
      </c>
      <c r="G26" s="19">
        <v>52</v>
      </c>
      <c r="H26" s="19">
        <v>54</v>
      </c>
      <c r="I26" s="81">
        <f t="shared" si="0"/>
        <v>54</v>
      </c>
      <c r="J26" s="18">
        <v>60</v>
      </c>
      <c r="K26" s="19">
        <v>62</v>
      </c>
      <c r="L26" s="19" t="s">
        <v>57</v>
      </c>
      <c r="M26" s="82">
        <f t="shared" si="1"/>
        <v>62</v>
      </c>
      <c r="N26" s="125">
        <f t="shared" si="2"/>
        <v>116</v>
      </c>
      <c r="O26" s="123">
        <v>16</v>
      </c>
      <c r="P26" s="85">
        <f t="shared" si="3"/>
        <v>207.9166525142359</v>
      </c>
      <c r="Q26" s="25" t="s">
        <v>121</v>
      </c>
    </row>
    <row r="27" spans="1:17" ht="15" customHeight="1">
      <c r="A27" s="20">
        <v>12</v>
      </c>
      <c r="B27" s="14" t="s">
        <v>137</v>
      </c>
      <c r="C27" s="21" t="s">
        <v>138</v>
      </c>
      <c r="D27" s="16" t="s">
        <v>117</v>
      </c>
      <c r="E27" s="102">
        <v>123</v>
      </c>
      <c r="F27" s="24">
        <v>80</v>
      </c>
      <c r="G27" s="19">
        <v>85</v>
      </c>
      <c r="H27" s="19" t="s">
        <v>69</v>
      </c>
      <c r="I27" s="76">
        <f t="shared" si="0"/>
        <v>85</v>
      </c>
      <c r="J27" s="18">
        <v>100</v>
      </c>
      <c r="K27" s="19">
        <v>105</v>
      </c>
      <c r="L27" s="19" t="s">
        <v>63</v>
      </c>
      <c r="M27" s="77">
        <f t="shared" si="1"/>
        <v>105</v>
      </c>
      <c r="N27" s="124">
        <f t="shared" si="2"/>
        <v>190</v>
      </c>
      <c r="O27" s="123">
        <v>15</v>
      </c>
      <c r="P27" s="80">
        <f t="shared" si="3"/>
        <v>198.15988900635318</v>
      </c>
      <c r="Q27" s="89" t="s">
        <v>121</v>
      </c>
    </row>
    <row r="28" spans="1:17" ht="15" customHeight="1">
      <c r="A28" s="20">
        <v>17</v>
      </c>
      <c r="B28" s="41" t="s">
        <v>139</v>
      </c>
      <c r="C28" s="112" t="s">
        <v>140</v>
      </c>
      <c r="D28" s="43" t="s">
        <v>117</v>
      </c>
      <c r="E28" s="38">
        <v>43.2</v>
      </c>
      <c r="F28" s="45">
        <v>40</v>
      </c>
      <c r="G28" s="46">
        <v>43</v>
      </c>
      <c r="H28" s="46" t="s">
        <v>58</v>
      </c>
      <c r="I28" s="81">
        <f t="shared" si="0"/>
        <v>43</v>
      </c>
      <c r="J28" s="18">
        <v>50</v>
      </c>
      <c r="K28" s="19">
        <v>52</v>
      </c>
      <c r="L28" s="19" t="s">
        <v>141</v>
      </c>
      <c r="M28" s="82">
        <f t="shared" si="1"/>
        <v>52</v>
      </c>
      <c r="N28" s="125">
        <f t="shared" si="2"/>
        <v>95</v>
      </c>
      <c r="O28" s="123">
        <v>9</v>
      </c>
      <c r="P28" s="85">
        <f t="shared" si="3"/>
        <v>185.9876590297113</v>
      </c>
      <c r="Q28" s="58" t="s">
        <v>121</v>
      </c>
    </row>
    <row r="29" spans="1:17" ht="15" customHeight="1">
      <c r="A29" s="13">
        <v>20</v>
      </c>
      <c r="B29" s="14" t="s">
        <v>142</v>
      </c>
      <c r="C29" s="15" t="s">
        <v>143</v>
      </c>
      <c r="D29" s="16" t="s">
        <v>117</v>
      </c>
      <c r="E29" s="102">
        <v>48.5</v>
      </c>
      <c r="F29" s="24">
        <v>35</v>
      </c>
      <c r="G29" s="19">
        <v>37</v>
      </c>
      <c r="H29" s="19" t="s">
        <v>144</v>
      </c>
      <c r="I29" s="76">
        <f t="shared" si="0"/>
        <v>37</v>
      </c>
      <c r="J29" s="18">
        <v>50</v>
      </c>
      <c r="K29" s="19">
        <v>52</v>
      </c>
      <c r="L29" s="19">
        <v>54</v>
      </c>
      <c r="M29" s="77">
        <f t="shared" si="1"/>
        <v>54</v>
      </c>
      <c r="N29" s="124">
        <f t="shared" si="2"/>
        <v>91</v>
      </c>
      <c r="O29" s="123">
        <v>6</v>
      </c>
      <c r="P29" s="80">
        <f t="shared" si="3"/>
        <v>160.1099242153416</v>
      </c>
      <c r="Q29" s="25" t="s">
        <v>145</v>
      </c>
    </row>
    <row r="30" spans="1:17" ht="15" customHeight="1">
      <c r="A30" s="13">
        <v>25</v>
      </c>
      <c r="B30" s="41" t="s">
        <v>146</v>
      </c>
      <c r="C30" s="42" t="s">
        <v>147</v>
      </c>
      <c r="D30" s="43" t="s">
        <v>117</v>
      </c>
      <c r="E30" s="44">
        <v>81.8</v>
      </c>
      <c r="F30" s="45">
        <v>60</v>
      </c>
      <c r="G30" s="46">
        <v>65</v>
      </c>
      <c r="H30" s="46">
        <v>70</v>
      </c>
      <c r="I30" s="81">
        <f t="shared" si="0"/>
        <v>70</v>
      </c>
      <c r="J30" s="18">
        <v>80</v>
      </c>
      <c r="K30" s="19">
        <v>85</v>
      </c>
      <c r="L30" s="19" t="s">
        <v>69</v>
      </c>
      <c r="M30" s="82">
        <f t="shared" si="1"/>
        <v>85</v>
      </c>
      <c r="N30" s="125">
        <f t="shared" si="2"/>
        <v>155</v>
      </c>
      <c r="O30" s="123">
        <v>2</v>
      </c>
      <c r="P30" s="85">
        <f t="shared" si="3"/>
        <v>188.88463982451094</v>
      </c>
      <c r="Q30" s="90" t="s">
        <v>121</v>
      </c>
    </row>
    <row r="31" spans="1:17" ht="15" customHeight="1">
      <c r="A31" s="13">
        <v>18</v>
      </c>
      <c r="B31" s="41" t="s">
        <v>148</v>
      </c>
      <c r="C31" s="113">
        <v>2002</v>
      </c>
      <c r="D31" s="43" t="s">
        <v>149</v>
      </c>
      <c r="E31" s="38">
        <v>43.7</v>
      </c>
      <c r="F31" s="45">
        <v>35</v>
      </c>
      <c r="G31" s="46">
        <v>41</v>
      </c>
      <c r="H31" s="46">
        <v>43</v>
      </c>
      <c r="I31" s="81">
        <f t="shared" si="0"/>
        <v>43</v>
      </c>
      <c r="J31" s="18">
        <v>45</v>
      </c>
      <c r="K31" s="19">
        <v>50</v>
      </c>
      <c r="L31" s="19" t="s">
        <v>150</v>
      </c>
      <c r="M31" s="82">
        <f t="shared" si="1"/>
        <v>50</v>
      </c>
      <c r="N31" s="125">
        <f t="shared" si="2"/>
        <v>93</v>
      </c>
      <c r="O31" s="123">
        <v>8</v>
      </c>
      <c r="P31" s="85">
        <f t="shared" si="3"/>
        <v>180.0741468241206</v>
      </c>
      <c r="Q31" s="90" t="s">
        <v>145</v>
      </c>
    </row>
    <row r="32" spans="1:19" ht="15" customHeight="1">
      <c r="A32" s="13">
        <v>4</v>
      </c>
      <c r="B32" s="14" t="s">
        <v>151</v>
      </c>
      <c r="C32" s="15" t="s">
        <v>152</v>
      </c>
      <c r="D32" s="16" t="s">
        <v>153</v>
      </c>
      <c r="E32" s="102">
        <v>84.8</v>
      </c>
      <c r="F32" s="69">
        <v>109</v>
      </c>
      <c r="G32" s="29" t="s">
        <v>154</v>
      </c>
      <c r="H32" s="29">
        <v>114</v>
      </c>
      <c r="I32" s="76">
        <f t="shared" si="0"/>
        <v>114</v>
      </c>
      <c r="J32" s="18">
        <v>140</v>
      </c>
      <c r="K32" s="19">
        <v>147</v>
      </c>
      <c r="L32" s="19" t="s">
        <v>155</v>
      </c>
      <c r="M32" s="77">
        <f t="shared" si="1"/>
        <v>147</v>
      </c>
      <c r="N32" s="124">
        <f t="shared" si="2"/>
        <v>261</v>
      </c>
      <c r="O32" s="123">
        <v>22</v>
      </c>
      <c r="P32" s="80">
        <f t="shared" si="3"/>
        <v>312.2692559843526</v>
      </c>
      <c r="Q32" s="25" t="s">
        <v>156</v>
      </c>
      <c r="R32" s="131" t="s">
        <v>153</v>
      </c>
      <c r="S32">
        <v>22</v>
      </c>
    </row>
    <row r="33" spans="1:19" ht="15" customHeight="1">
      <c r="A33" s="20">
        <v>2</v>
      </c>
      <c r="B33" s="99" t="s">
        <v>157</v>
      </c>
      <c r="C33" s="100" t="s">
        <v>158</v>
      </c>
      <c r="D33" s="101" t="s">
        <v>159</v>
      </c>
      <c r="E33" s="102">
        <v>75.9</v>
      </c>
      <c r="F33" s="103">
        <v>112</v>
      </c>
      <c r="G33" s="104" t="s">
        <v>160</v>
      </c>
      <c r="H33" s="104">
        <v>117</v>
      </c>
      <c r="I33" s="76">
        <f t="shared" si="0"/>
        <v>117</v>
      </c>
      <c r="J33" s="18">
        <v>140</v>
      </c>
      <c r="K33" s="19" t="s">
        <v>161</v>
      </c>
      <c r="L33" s="19">
        <v>146</v>
      </c>
      <c r="M33" s="77">
        <f t="shared" si="1"/>
        <v>146</v>
      </c>
      <c r="N33" s="78">
        <f t="shared" si="2"/>
        <v>263</v>
      </c>
      <c r="O33" s="123">
        <v>25</v>
      </c>
      <c r="P33" s="80">
        <f t="shared" si="3"/>
        <v>333.91976026836915</v>
      </c>
      <c r="Q33" s="25" t="s">
        <v>162</v>
      </c>
      <c r="R33" s="91" t="s">
        <v>163</v>
      </c>
      <c r="S33" s="128">
        <f>SUM(O33:O37)</f>
        <v>62</v>
      </c>
    </row>
    <row r="34" spans="1:18" ht="15" customHeight="1">
      <c r="A34" s="13">
        <v>15</v>
      </c>
      <c r="B34" s="99" t="s">
        <v>164</v>
      </c>
      <c r="C34" s="100" t="s">
        <v>165</v>
      </c>
      <c r="D34" s="114" t="s">
        <v>159</v>
      </c>
      <c r="E34" s="38">
        <v>66.5</v>
      </c>
      <c r="F34" s="103">
        <v>60</v>
      </c>
      <c r="G34" s="104">
        <v>65</v>
      </c>
      <c r="H34" s="104">
        <v>70</v>
      </c>
      <c r="I34" s="81">
        <f t="shared" si="0"/>
        <v>70</v>
      </c>
      <c r="J34" s="18">
        <v>75</v>
      </c>
      <c r="K34" s="19">
        <v>87</v>
      </c>
      <c r="L34" s="19" t="s">
        <v>166</v>
      </c>
      <c r="M34" s="82">
        <f t="shared" si="1"/>
        <v>87</v>
      </c>
      <c r="N34" s="83">
        <f t="shared" si="2"/>
        <v>157</v>
      </c>
      <c r="O34" s="123">
        <v>11</v>
      </c>
      <c r="P34" s="85">
        <f t="shared" si="3"/>
        <v>216.35316689014735</v>
      </c>
      <c r="Q34" s="25" t="s">
        <v>162</v>
      </c>
      <c r="R34" s="91"/>
    </row>
    <row r="35" spans="1:18" ht="15" customHeight="1">
      <c r="A35" s="20">
        <v>16</v>
      </c>
      <c r="B35" s="41" t="s">
        <v>167</v>
      </c>
      <c r="C35" s="42" t="s">
        <v>168</v>
      </c>
      <c r="D35" s="43" t="s">
        <v>159</v>
      </c>
      <c r="E35" s="44">
        <v>94.1</v>
      </c>
      <c r="F35" s="45">
        <v>85</v>
      </c>
      <c r="G35" s="46">
        <v>90</v>
      </c>
      <c r="H35" s="46" t="s">
        <v>169</v>
      </c>
      <c r="I35" s="81">
        <f t="shared" si="0"/>
        <v>90</v>
      </c>
      <c r="J35" s="18">
        <v>110</v>
      </c>
      <c r="K35" s="19" t="s">
        <v>170</v>
      </c>
      <c r="L35" s="19" t="s">
        <v>86</v>
      </c>
      <c r="M35" s="82">
        <f t="shared" si="1"/>
        <v>110</v>
      </c>
      <c r="N35" s="83">
        <f t="shared" si="2"/>
        <v>200</v>
      </c>
      <c r="O35" s="123">
        <v>10</v>
      </c>
      <c r="P35" s="85">
        <f t="shared" si="3"/>
        <v>228.0647610920083</v>
      </c>
      <c r="Q35" s="90" t="s">
        <v>162</v>
      </c>
      <c r="R35" s="91"/>
    </row>
    <row r="36" spans="1:18" ht="15" customHeight="1">
      <c r="A36" s="20">
        <v>18</v>
      </c>
      <c r="B36" s="41" t="s">
        <v>171</v>
      </c>
      <c r="C36" s="42" t="s">
        <v>172</v>
      </c>
      <c r="D36" s="43" t="s">
        <v>159</v>
      </c>
      <c r="E36" s="44">
        <v>79.4</v>
      </c>
      <c r="F36" s="45">
        <v>80</v>
      </c>
      <c r="G36" s="46" t="s">
        <v>124</v>
      </c>
      <c r="H36" s="46">
        <v>85</v>
      </c>
      <c r="I36" s="81">
        <f t="shared" si="0"/>
        <v>85</v>
      </c>
      <c r="J36" s="18">
        <v>100</v>
      </c>
      <c r="K36" s="19" t="s">
        <v>173</v>
      </c>
      <c r="L36" s="19">
        <v>105</v>
      </c>
      <c r="M36" s="82">
        <f t="shared" si="1"/>
        <v>105</v>
      </c>
      <c r="N36" s="83">
        <f t="shared" si="2"/>
        <v>190</v>
      </c>
      <c r="O36" s="123">
        <v>9</v>
      </c>
      <c r="P36" s="85">
        <f t="shared" si="3"/>
        <v>235.23753250982267</v>
      </c>
      <c r="Q36" s="90" t="s">
        <v>162</v>
      </c>
      <c r="R36" s="91"/>
    </row>
    <row r="37" spans="1:18" ht="15" customHeight="1">
      <c r="A37" s="13">
        <v>20</v>
      </c>
      <c r="B37" s="41" t="s">
        <v>174</v>
      </c>
      <c r="C37" s="42" t="s">
        <v>175</v>
      </c>
      <c r="D37" s="43" t="s">
        <v>159</v>
      </c>
      <c r="E37" s="44">
        <v>81.1</v>
      </c>
      <c r="F37" s="45">
        <v>75</v>
      </c>
      <c r="G37" s="46">
        <v>80</v>
      </c>
      <c r="H37" s="46" t="s">
        <v>124</v>
      </c>
      <c r="I37" s="81">
        <f t="shared" si="0"/>
        <v>80</v>
      </c>
      <c r="J37" s="18">
        <v>105</v>
      </c>
      <c r="K37" s="19" t="s">
        <v>63</v>
      </c>
      <c r="L37" s="19" t="s">
        <v>63</v>
      </c>
      <c r="M37" s="82">
        <f t="shared" si="1"/>
        <v>105</v>
      </c>
      <c r="N37" s="83">
        <f t="shared" si="2"/>
        <v>185</v>
      </c>
      <c r="O37" s="123">
        <v>7</v>
      </c>
      <c r="P37" s="85">
        <f t="shared" si="3"/>
        <v>226.46303035148978</v>
      </c>
      <c r="Q37" s="58" t="s">
        <v>162</v>
      </c>
      <c r="R37" s="91"/>
    </row>
    <row r="38" spans="1:19" ht="15" customHeight="1">
      <c r="A38" s="13">
        <v>7</v>
      </c>
      <c r="B38" s="35" t="s">
        <v>176</v>
      </c>
      <c r="C38" s="36" t="s">
        <v>177</v>
      </c>
      <c r="D38" s="37" t="s">
        <v>30</v>
      </c>
      <c r="E38" s="38">
        <v>136.2</v>
      </c>
      <c r="F38" s="39">
        <v>95</v>
      </c>
      <c r="G38" s="40">
        <v>100</v>
      </c>
      <c r="H38" s="115">
        <v>105</v>
      </c>
      <c r="I38" s="76">
        <f t="shared" si="0"/>
        <v>105</v>
      </c>
      <c r="J38" s="18">
        <v>135</v>
      </c>
      <c r="K38" s="19" t="s">
        <v>128</v>
      </c>
      <c r="L38" s="19">
        <v>140</v>
      </c>
      <c r="M38" s="77">
        <f t="shared" si="1"/>
        <v>140</v>
      </c>
      <c r="N38" s="124">
        <f t="shared" si="2"/>
        <v>245</v>
      </c>
      <c r="O38" s="123">
        <v>20</v>
      </c>
      <c r="P38" s="80">
        <f t="shared" si="3"/>
        <v>250.21919151943135</v>
      </c>
      <c r="Q38" s="25" t="s">
        <v>31</v>
      </c>
      <c r="R38" s="131" t="s">
        <v>30</v>
      </c>
      <c r="S38" s="128">
        <f>SUM(O38:O45)</f>
        <v>135</v>
      </c>
    </row>
    <row r="39" spans="1:17" ht="15" customHeight="1">
      <c r="A39" s="13">
        <v>7</v>
      </c>
      <c r="B39" s="14" t="s">
        <v>178</v>
      </c>
      <c r="C39" s="116" t="s">
        <v>179</v>
      </c>
      <c r="D39" s="16" t="s">
        <v>30</v>
      </c>
      <c r="E39" s="49">
        <v>94</v>
      </c>
      <c r="F39" s="24">
        <v>100</v>
      </c>
      <c r="G39" s="19">
        <v>105</v>
      </c>
      <c r="H39" s="19">
        <v>110</v>
      </c>
      <c r="I39" s="76">
        <f t="shared" si="0"/>
        <v>110</v>
      </c>
      <c r="J39" s="18">
        <v>130</v>
      </c>
      <c r="K39" s="19">
        <v>135</v>
      </c>
      <c r="L39" s="19">
        <v>140</v>
      </c>
      <c r="M39" s="77">
        <f t="shared" si="1"/>
        <v>140</v>
      </c>
      <c r="N39" s="124">
        <f t="shared" si="2"/>
        <v>250</v>
      </c>
      <c r="O39" s="123">
        <v>19</v>
      </c>
      <c r="P39" s="80">
        <f t="shared" si="3"/>
        <v>285.21012231472446</v>
      </c>
      <c r="Q39" s="25" t="s">
        <v>31</v>
      </c>
    </row>
    <row r="40" spans="1:17" ht="15" customHeight="1">
      <c r="A40" s="13">
        <v>8</v>
      </c>
      <c r="B40" s="14" t="s">
        <v>180</v>
      </c>
      <c r="C40" s="15" t="s">
        <v>181</v>
      </c>
      <c r="D40" s="16" t="s">
        <v>30</v>
      </c>
      <c r="E40" s="23">
        <v>130</v>
      </c>
      <c r="F40" s="24">
        <v>100</v>
      </c>
      <c r="G40" s="19">
        <v>105</v>
      </c>
      <c r="H40" s="19">
        <v>110</v>
      </c>
      <c r="I40" s="76">
        <f t="shared" si="0"/>
        <v>110</v>
      </c>
      <c r="J40" s="18">
        <v>120</v>
      </c>
      <c r="K40" s="19">
        <v>125</v>
      </c>
      <c r="L40" s="19">
        <v>130</v>
      </c>
      <c r="M40" s="77">
        <f t="shared" si="1"/>
        <v>130</v>
      </c>
      <c r="N40" s="124">
        <f t="shared" si="2"/>
        <v>240</v>
      </c>
      <c r="O40" s="123">
        <v>19</v>
      </c>
      <c r="P40" s="80">
        <f t="shared" si="3"/>
        <v>247.25318281751885</v>
      </c>
      <c r="Q40" s="25" t="s">
        <v>31</v>
      </c>
    </row>
    <row r="41" spans="1:17" ht="15" customHeight="1">
      <c r="A41" s="20">
        <v>8</v>
      </c>
      <c r="B41" s="14" t="s">
        <v>182</v>
      </c>
      <c r="C41" s="116" t="s">
        <v>183</v>
      </c>
      <c r="D41" s="16" t="s">
        <v>30</v>
      </c>
      <c r="E41" s="49">
        <v>97</v>
      </c>
      <c r="F41" s="24">
        <v>95</v>
      </c>
      <c r="G41" s="19">
        <v>100</v>
      </c>
      <c r="H41" s="19">
        <v>105</v>
      </c>
      <c r="I41" s="76">
        <f aca="true" t="shared" si="4" ref="I41:I58">MAX(F41:H41)</f>
        <v>105</v>
      </c>
      <c r="J41" s="18">
        <v>120</v>
      </c>
      <c r="K41" s="19">
        <v>125</v>
      </c>
      <c r="L41" s="19">
        <v>130</v>
      </c>
      <c r="M41" s="77">
        <f aca="true" t="shared" si="5" ref="M41:M58">MAX(J41:L41)</f>
        <v>130</v>
      </c>
      <c r="N41" s="124">
        <f aca="true" t="shared" si="6" ref="N41:N58">SUM(I41,M41)</f>
        <v>235</v>
      </c>
      <c r="O41" s="123">
        <v>18</v>
      </c>
      <c r="P41" s="80">
        <f aca="true" t="shared" si="7" ref="P41:P58">IF(ISERROR(N41*10^(0.794358141*(LOG10(E41/174.393))^2)),"",N41*10^(0.794358141*(LOG10(E41/174.393))^2))</f>
        <v>264.6200393939116</v>
      </c>
      <c r="Q41" s="25" t="s">
        <v>31</v>
      </c>
    </row>
    <row r="42" spans="1:17" ht="15" customHeight="1">
      <c r="A42" s="13">
        <v>10</v>
      </c>
      <c r="B42" s="35" t="s">
        <v>184</v>
      </c>
      <c r="C42" s="36" t="s">
        <v>185</v>
      </c>
      <c r="D42" s="37" t="s">
        <v>30</v>
      </c>
      <c r="E42" s="38">
        <v>95.2</v>
      </c>
      <c r="F42" s="39">
        <v>90</v>
      </c>
      <c r="G42" s="40">
        <v>95</v>
      </c>
      <c r="H42" s="40">
        <v>100</v>
      </c>
      <c r="I42" s="76">
        <f t="shared" si="4"/>
        <v>100</v>
      </c>
      <c r="J42" s="18">
        <v>120</v>
      </c>
      <c r="K42" s="19">
        <v>125</v>
      </c>
      <c r="L42" s="19">
        <v>130</v>
      </c>
      <c r="M42" s="77">
        <f t="shared" si="5"/>
        <v>130</v>
      </c>
      <c r="N42" s="124">
        <f t="shared" si="6"/>
        <v>230</v>
      </c>
      <c r="O42" s="123">
        <v>16</v>
      </c>
      <c r="P42" s="80">
        <f t="shared" si="7"/>
        <v>260.99231496937136</v>
      </c>
      <c r="Q42" s="129" t="s">
        <v>31</v>
      </c>
    </row>
    <row r="43" spans="1:17" ht="15" customHeight="1">
      <c r="A43" s="20">
        <v>10</v>
      </c>
      <c r="B43" s="99" t="s">
        <v>186</v>
      </c>
      <c r="C43" s="100" t="s">
        <v>187</v>
      </c>
      <c r="D43" s="101" t="s">
        <v>30</v>
      </c>
      <c r="E43" s="38">
        <v>99.3</v>
      </c>
      <c r="F43" s="103">
        <v>95</v>
      </c>
      <c r="G43" s="104" t="s">
        <v>169</v>
      </c>
      <c r="H43" s="104">
        <v>100</v>
      </c>
      <c r="I43" s="76">
        <f t="shared" si="4"/>
        <v>100</v>
      </c>
      <c r="J43" s="18">
        <v>120</v>
      </c>
      <c r="K43" s="19">
        <v>125</v>
      </c>
      <c r="L43" s="19">
        <v>130</v>
      </c>
      <c r="M43" s="77">
        <f t="shared" si="5"/>
        <v>130</v>
      </c>
      <c r="N43" s="124">
        <f t="shared" si="6"/>
        <v>230</v>
      </c>
      <c r="O43" s="123">
        <v>16</v>
      </c>
      <c r="P43" s="80">
        <f t="shared" si="7"/>
        <v>256.59356873806945</v>
      </c>
      <c r="Q43" s="89" t="s">
        <v>31</v>
      </c>
    </row>
    <row r="44" spans="1:17" ht="15" customHeight="1">
      <c r="A44" s="13">
        <v>13</v>
      </c>
      <c r="B44" s="35" t="s">
        <v>188</v>
      </c>
      <c r="C44" s="36" t="s">
        <v>189</v>
      </c>
      <c r="D44" s="37" t="s">
        <v>30</v>
      </c>
      <c r="E44" s="38">
        <v>85</v>
      </c>
      <c r="F44" s="39">
        <v>87</v>
      </c>
      <c r="G44" s="40">
        <v>91</v>
      </c>
      <c r="H44" s="40">
        <v>95</v>
      </c>
      <c r="I44" s="76">
        <f t="shared" si="4"/>
        <v>95</v>
      </c>
      <c r="J44" s="18">
        <v>110</v>
      </c>
      <c r="K44" s="19">
        <v>115</v>
      </c>
      <c r="L44" s="19">
        <v>120</v>
      </c>
      <c r="M44" s="77">
        <f t="shared" si="5"/>
        <v>120</v>
      </c>
      <c r="N44" s="124">
        <f t="shared" si="6"/>
        <v>215</v>
      </c>
      <c r="O44" s="123">
        <v>14</v>
      </c>
      <c r="P44" s="80">
        <f t="shared" si="7"/>
        <v>256.93250677616123</v>
      </c>
      <c r="Q44" s="25" t="s">
        <v>31</v>
      </c>
    </row>
    <row r="45" spans="1:17" ht="15" customHeight="1">
      <c r="A45" s="13">
        <v>13</v>
      </c>
      <c r="B45" s="35" t="s">
        <v>190</v>
      </c>
      <c r="C45" s="117" t="s">
        <v>191</v>
      </c>
      <c r="D45" s="37" t="s">
        <v>30</v>
      </c>
      <c r="E45" s="38">
        <v>86</v>
      </c>
      <c r="F45" s="39">
        <v>80</v>
      </c>
      <c r="G45" s="40">
        <v>85</v>
      </c>
      <c r="H45" s="40">
        <v>90</v>
      </c>
      <c r="I45" s="76">
        <f t="shared" si="4"/>
        <v>90</v>
      </c>
      <c r="J45" s="18">
        <v>110</v>
      </c>
      <c r="K45" s="19">
        <v>115</v>
      </c>
      <c r="L45" s="19">
        <v>120</v>
      </c>
      <c r="M45" s="77">
        <f t="shared" si="5"/>
        <v>120</v>
      </c>
      <c r="N45" s="124">
        <f t="shared" si="6"/>
        <v>210</v>
      </c>
      <c r="O45" s="123">
        <v>13</v>
      </c>
      <c r="P45" s="80">
        <f t="shared" si="7"/>
        <v>249.5178843412327</v>
      </c>
      <c r="Q45" s="130" t="s">
        <v>31</v>
      </c>
    </row>
    <row r="46" spans="1:17" ht="15" customHeight="1">
      <c r="A46" s="13">
        <v>16</v>
      </c>
      <c r="B46" s="99" t="s">
        <v>192</v>
      </c>
      <c r="C46" s="100" t="s">
        <v>193</v>
      </c>
      <c r="D46" s="114" t="s">
        <v>30</v>
      </c>
      <c r="E46" s="38">
        <v>94</v>
      </c>
      <c r="F46" s="103">
        <v>75</v>
      </c>
      <c r="G46" s="104">
        <v>80</v>
      </c>
      <c r="H46" s="104">
        <v>85</v>
      </c>
      <c r="I46" s="76">
        <f t="shared" si="4"/>
        <v>85</v>
      </c>
      <c r="J46" s="18">
        <v>95</v>
      </c>
      <c r="K46" s="19">
        <v>100</v>
      </c>
      <c r="L46" s="19">
        <v>105</v>
      </c>
      <c r="M46" s="77">
        <f t="shared" si="5"/>
        <v>105</v>
      </c>
      <c r="N46" s="124">
        <f t="shared" si="6"/>
        <v>190</v>
      </c>
      <c r="O46" s="123">
        <v>10</v>
      </c>
      <c r="P46" s="80">
        <f t="shared" si="7"/>
        <v>216.7596929591906</v>
      </c>
      <c r="Q46" s="25" t="s">
        <v>31</v>
      </c>
    </row>
    <row r="47" spans="1:17" ht="15" customHeight="1">
      <c r="A47" s="13">
        <v>21</v>
      </c>
      <c r="B47" s="118" t="s">
        <v>194</v>
      </c>
      <c r="C47" s="119" t="s">
        <v>195</v>
      </c>
      <c r="D47" s="31" t="s">
        <v>30</v>
      </c>
      <c r="E47" s="38">
        <v>72.3</v>
      </c>
      <c r="F47" s="120">
        <v>65</v>
      </c>
      <c r="G47" s="34">
        <v>70</v>
      </c>
      <c r="H47" s="34">
        <v>75</v>
      </c>
      <c r="I47" s="76">
        <f t="shared" si="4"/>
        <v>75</v>
      </c>
      <c r="J47" s="18">
        <v>95</v>
      </c>
      <c r="K47" s="19">
        <v>100</v>
      </c>
      <c r="L47" s="19">
        <v>105</v>
      </c>
      <c r="M47" s="77">
        <f t="shared" si="5"/>
        <v>105</v>
      </c>
      <c r="N47" s="124">
        <f t="shared" si="6"/>
        <v>180</v>
      </c>
      <c r="O47" s="123">
        <v>5</v>
      </c>
      <c r="P47" s="80">
        <f t="shared" si="7"/>
        <v>235.1937012841641</v>
      </c>
      <c r="Q47" s="25" t="s">
        <v>31</v>
      </c>
    </row>
    <row r="48" spans="1:19" ht="15" customHeight="1">
      <c r="A48" s="13">
        <v>8</v>
      </c>
      <c r="B48" s="14" t="s">
        <v>196</v>
      </c>
      <c r="C48" s="15" t="s">
        <v>197</v>
      </c>
      <c r="D48" s="111" t="s">
        <v>198</v>
      </c>
      <c r="E48" s="38">
        <v>81.4</v>
      </c>
      <c r="F48" s="24">
        <v>95</v>
      </c>
      <c r="G48" s="19" t="s">
        <v>102</v>
      </c>
      <c r="H48" s="19">
        <v>105</v>
      </c>
      <c r="I48" s="76">
        <f t="shared" si="4"/>
        <v>105</v>
      </c>
      <c r="J48" s="18">
        <v>110</v>
      </c>
      <c r="K48" s="19">
        <v>115</v>
      </c>
      <c r="L48" s="19">
        <v>120</v>
      </c>
      <c r="M48" s="77">
        <f t="shared" si="5"/>
        <v>120</v>
      </c>
      <c r="N48" s="124">
        <f t="shared" si="6"/>
        <v>225</v>
      </c>
      <c r="O48" s="123">
        <v>19</v>
      </c>
      <c r="P48" s="80">
        <f t="shared" si="7"/>
        <v>274.89260263649993</v>
      </c>
      <c r="Q48" s="25" t="s">
        <v>199</v>
      </c>
      <c r="R48" s="131" t="s">
        <v>198</v>
      </c>
      <c r="S48" s="128">
        <f>SUM(O48:O50)</f>
        <v>51</v>
      </c>
    </row>
    <row r="49" spans="1:18" ht="15" customHeight="1">
      <c r="A49" s="13">
        <v>7</v>
      </c>
      <c r="B49" s="14" t="s">
        <v>200</v>
      </c>
      <c r="C49" s="15" t="s">
        <v>201</v>
      </c>
      <c r="D49" s="16" t="s">
        <v>198</v>
      </c>
      <c r="E49" s="102">
        <v>94.1</v>
      </c>
      <c r="F49" s="24">
        <v>95</v>
      </c>
      <c r="G49" s="19">
        <v>100</v>
      </c>
      <c r="H49" s="19">
        <v>115</v>
      </c>
      <c r="I49" s="76">
        <f t="shared" si="4"/>
        <v>115</v>
      </c>
      <c r="J49" s="18">
        <v>115</v>
      </c>
      <c r="K49" s="19">
        <v>120</v>
      </c>
      <c r="L49" s="19">
        <v>140</v>
      </c>
      <c r="M49" s="77">
        <f t="shared" si="5"/>
        <v>140</v>
      </c>
      <c r="N49" s="124">
        <f t="shared" si="6"/>
        <v>255</v>
      </c>
      <c r="O49" s="123">
        <v>19</v>
      </c>
      <c r="P49" s="80">
        <f t="shared" si="7"/>
        <v>290.7825703923106</v>
      </c>
      <c r="Q49" s="25" t="s">
        <v>199</v>
      </c>
      <c r="R49" s="131"/>
    </row>
    <row r="50" spans="1:17" ht="15" customHeight="1">
      <c r="A50" s="13">
        <v>13</v>
      </c>
      <c r="B50" s="41" t="s">
        <v>202</v>
      </c>
      <c r="C50" s="42" t="s">
        <v>203</v>
      </c>
      <c r="D50" s="43" t="s">
        <v>204</v>
      </c>
      <c r="E50" s="38">
        <v>69</v>
      </c>
      <c r="F50" s="45">
        <v>70</v>
      </c>
      <c r="G50" s="46" t="s">
        <v>132</v>
      </c>
      <c r="H50" s="46" t="s">
        <v>132</v>
      </c>
      <c r="I50" s="81">
        <f t="shared" si="4"/>
        <v>70</v>
      </c>
      <c r="J50" s="18">
        <v>97</v>
      </c>
      <c r="K50" s="19" t="s">
        <v>132</v>
      </c>
      <c r="L50" s="19" t="s">
        <v>132</v>
      </c>
      <c r="M50" s="82">
        <f t="shared" si="5"/>
        <v>97</v>
      </c>
      <c r="N50" s="125">
        <f t="shared" si="6"/>
        <v>167</v>
      </c>
      <c r="O50" s="123">
        <v>13</v>
      </c>
      <c r="P50" s="85">
        <f t="shared" si="7"/>
        <v>224.65834543645565</v>
      </c>
      <c r="Q50" s="90" t="s">
        <v>205</v>
      </c>
    </row>
    <row r="51" spans="1:19" ht="15" customHeight="1">
      <c r="A51" s="13">
        <v>2</v>
      </c>
      <c r="B51" s="25" t="s">
        <v>206</v>
      </c>
      <c r="C51" s="93" t="s">
        <v>207</v>
      </c>
      <c r="D51" s="47" t="s">
        <v>208</v>
      </c>
      <c r="E51" s="38">
        <v>62</v>
      </c>
      <c r="F51" s="69">
        <v>75</v>
      </c>
      <c r="G51" s="29">
        <v>82</v>
      </c>
      <c r="H51" s="29" t="s">
        <v>55</v>
      </c>
      <c r="I51" s="81">
        <f t="shared" si="4"/>
        <v>82</v>
      </c>
      <c r="J51" s="18">
        <v>95</v>
      </c>
      <c r="K51" s="19">
        <v>100</v>
      </c>
      <c r="L51" s="19" t="s">
        <v>209</v>
      </c>
      <c r="M51" s="82">
        <f t="shared" si="5"/>
        <v>100</v>
      </c>
      <c r="N51" s="125">
        <f t="shared" si="6"/>
        <v>182</v>
      </c>
      <c r="O51" s="123">
        <v>25</v>
      </c>
      <c r="P51" s="80">
        <f t="shared" si="7"/>
        <v>263.2163009014081</v>
      </c>
      <c r="Q51" s="25" t="s">
        <v>210</v>
      </c>
      <c r="R51" s="131" t="s">
        <v>208</v>
      </c>
      <c r="S51">
        <v>25</v>
      </c>
    </row>
    <row r="52" spans="1:19" ht="15" customHeight="1">
      <c r="A52" s="13">
        <v>1</v>
      </c>
      <c r="B52" s="41" t="s">
        <v>211</v>
      </c>
      <c r="C52" s="42" t="s">
        <v>212</v>
      </c>
      <c r="D52" s="43" t="s">
        <v>3</v>
      </c>
      <c r="E52" s="44">
        <v>59.9</v>
      </c>
      <c r="F52" s="45">
        <v>85</v>
      </c>
      <c r="G52" s="46">
        <v>90</v>
      </c>
      <c r="H52" s="46" t="s">
        <v>132</v>
      </c>
      <c r="I52" s="81">
        <f t="shared" si="4"/>
        <v>90</v>
      </c>
      <c r="J52" s="18">
        <v>105</v>
      </c>
      <c r="K52" s="19">
        <v>110</v>
      </c>
      <c r="L52" s="19" t="s">
        <v>213</v>
      </c>
      <c r="M52" s="82">
        <f t="shared" si="5"/>
        <v>110</v>
      </c>
      <c r="N52" s="125">
        <f t="shared" si="6"/>
        <v>200</v>
      </c>
      <c r="O52" s="123">
        <v>28</v>
      </c>
      <c r="P52" s="80">
        <f t="shared" si="7"/>
        <v>296.5701875893011</v>
      </c>
      <c r="Q52" s="25" t="s">
        <v>36</v>
      </c>
      <c r="R52" s="131" t="s">
        <v>3</v>
      </c>
      <c r="S52" s="128">
        <f>SUM(O52:O54,O80,O79,O78,O55,O56)</f>
        <v>210</v>
      </c>
    </row>
    <row r="53" spans="1:17" ht="15" customHeight="1">
      <c r="A53" s="13">
        <v>1</v>
      </c>
      <c r="B53" s="14" t="s">
        <v>214</v>
      </c>
      <c r="C53" s="15">
        <v>33402</v>
      </c>
      <c r="D53" s="16" t="s">
        <v>3</v>
      </c>
      <c r="E53" s="102">
        <v>94</v>
      </c>
      <c r="F53" s="24">
        <v>165</v>
      </c>
      <c r="G53" s="19">
        <v>172</v>
      </c>
      <c r="H53" s="19">
        <v>177</v>
      </c>
      <c r="I53" s="76">
        <f t="shared" si="4"/>
        <v>177</v>
      </c>
      <c r="J53" s="18">
        <v>200</v>
      </c>
      <c r="K53" s="19" t="s">
        <v>215</v>
      </c>
      <c r="L53" s="19">
        <v>218</v>
      </c>
      <c r="M53" s="77">
        <f t="shared" si="5"/>
        <v>218</v>
      </c>
      <c r="N53" s="124">
        <f t="shared" si="6"/>
        <v>395</v>
      </c>
      <c r="O53" s="123">
        <v>28</v>
      </c>
      <c r="P53" s="80">
        <f t="shared" si="7"/>
        <v>450.6319932572647</v>
      </c>
      <c r="Q53" s="25" t="s">
        <v>216</v>
      </c>
    </row>
    <row r="54" spans="1:17" ht="15" customHeight="1">
      <c r="A54" s="13">
        <v>1</v>
      </c>
      <c r="B54" s="14" t="s">
        <v>217</v>
      </c>
      <c r="C54" s="15" t="s">
        <v>218</v>
      </c>
      <c r="D54" s="16" t="s">
        <v>3</v>
      </c>
      <c r="E54" s="102">
        <v>105.2</v>
      </c>
      <c r="F54" s="24">
        <v>147</v>
      </c>
      <c r="G54" s="19" t="s">
        <v>219</v>
      </c>
      <c r="H54" s="19" t="s">
        <v>118</v>
      </c>
      <c r="I54" s="76">
        <f t="shared" si="4"/>
        <v>147</v>
      </c>
      <c r="J54" s="18">
        <v>170</v>
      </c>
      <c r="K54" s="19">
        <v>178</v>
      </c>
      <c r="L54" s="19">
        <v>185</v>
      </c>
      <c r="M54" s="77">
        <f t="shared" si="5"/>
        <v>185</v>
      </c>
      <c r="N54" s="124">
        <f t="shared" si="6"/>
        <v>332</v>
      </c>
      <c r="O54" s="123">
        <v>28</v>
      </c>
      <c r="P54" s="80">
        <f t="shared" si="7"/>
        <v>362.5893958908139</v>
      </c>
      <c r="Q54" s="25" t="s">
        <v>216</v>
      </c>
    </row>
    <row r="55" spans="1:17" ht="15" customHeight="1">
      <c r="A55" s="20">
        <v>2</v>
      </c>
      <c r="B55" s="25" t="s">
        <v>220</v>
      </c>
      <c r="C55" s="15" t="s">
        <v>221</v>
      </c>
      <c r="D55" s="47" t="s">
        <v>3</v>
      </c>
      <c r="E55" s="96">
        <v>122.4</v>
      </c>
      <c r="F55" s="69">
        <v>130</v>
      </c>
      <c r="G55" s="29" t="s">
        <v>222</v>
      </c>
      <c r="H55" s="29">
        <v>140</v>
      </c>
      <c r="I55" s="76">
        <f t="shared" si="4"/>
        <v>140</v>
      </c>
      <c r="J55" s="18">
        <v>165</v>
      </c>
      <c r="K55" s="19" t="s">
        <v>132</v>
      </c>
      <c r="L55" s="19" t="s">
        <v>132</v>
      </c>
      <c r="M55" s="77">
        <f t="shared" si="5"/>
        <v>165</v>
      </c>
      <c r="N55" s="124">
        <f t="shared" si="6"/>
        <v>305</v>
      </c>
      <c r="O55" s="123">
        <v>25</v>
      </c>
      <c r="P55" s="80">
        <f t="shared" si="7"/>
        <v>318.4763171249909</v>
      </c>
      <c r="Q55" s="25" t="s">
        <v>216</v>
      </c>
    </row>
    <row r="56" spans="1:17" ht="15" customHeight="1">
      <c r="A56" s="13">
        <v>3</v>
      </c>
      <c r="B56" s="14" t="s">
        <v>223</v>
      </c>
      <c r="C56" s="15" t="s">
        <v>224</v>
      </c>
      <c r="D56" s="16" t="s">
        <v>3</v>
      </c>
      <c r="E56" s="102">
        <v>64.2</v>
      </c>
      <c r="F56" s="24">
        <v>90</v>
      </c>
      <c r="G56" s="19">
        <v>93</v>
      </c>
      <c r="H56" s="19">
        <v>95</v>
      </c>
      <c r="I56" s="81">
        <f t="shared" si="4"/>
        <v>95</v>
      </c>
      <c r="J56" s="18">
        <v>110</v>
      </c>
      <c r="K56" s="19">
        <v>115</v>
      </c>
      <c r="L56" s="19" t="s">
        <v>225</v>
      </c>
      <c r="M56" s="82">
        <f t="shared" si="5"/>
        <v>115</v>
      </c>
      <c r="N56" s="125">
        <f t="shared" si="6"/>
        <v>210</v>
      </c>
      <c r="O56" s="123">
        <v>23</v>
      </c>
      <c r="P56" s="80">
        <f t="shared" si="7"/>
        <v>296.3720839910854</v>
      </c>
      <c r="Q56" s="25" t="s">
        <v>37</v>
      </c>
    </row>
    <row r="57" spans="1:17" ht="15" customHeight="1">
      <c r="A57" s="20">
        <v>3</v>
      </c>
      <c r="B57" s="25" t="s">
        <v>226</v>
      </c>
      <c r="C57" s="15" t="s">
        <v>227</v>
      </c>
      <c r="D57" s="47" t="s">
        <v>3</v>
      </c>
      <c r="E57" s="48">
        <v>92.6</v>
      </c>
      <c r="F57" s="28">
        <v>120</v>
      </c>
      <c r="G57" s="29">
        <v>125</v>
      </c>
      <c r="H57" s="29">
        <v>127</v>
      </c>
      <c r="I57" s="76">
        <f t="shared" si="4"/>
        <v>127</v>
      </c>
      <c r="J57" s="18">
        <v>140</v>
      </c>
      <c r="K57" s="19">
        <v>145</v>
      </c>
      <c r="L57" s="19">
        <v>150</v>
      </c>
      <c r="M57" s="77">
        <f t="shared" si="5"/>
        <v>150</v>
      </c>
      <c r="N57" s="78">
        <f t="shared" si="6"/>
        <v>277</v>
      </c>
      <c r="O57" s="123">
        <v>23</v>
      </c>
      <c r="P57" s="80">
        <f t="shared" si="7"/>
        <v>318.0660462366272</v>
      </c>
      <c r="Q57" s="25" t="s">
        <v>216</v>
      </c>
    </row>
    <row r="58" spans="1:17" ht="15" customHeight="1">
      <c r="A58" s="13">
        <v>3</v>
      </c>
      <c r="B58" s="14" t="s">
        <v>228</v>
      </c>
      <c r="C58" s="21" t="s">
        <v>229</v>
      </c>
      <c r="D58" s="16" t="s">
        <v>3</v>
      </c>
      <c r="E58" s="17">
        <v>122.6</v>
      </c>
      <c r="F58" s="18">
        <v>125</v>
      </c>
      <c r="G58" s="19">
        <v>131</v>
      </c>
      <c r="H58" s="19">
        <v>135</v>
      </c>
      <c r="I58" s="76">
        <f t="shared" si="4"/>
        <v>135</v>
      </c>
      <c r="J58" s="18">
        <v>155</v>
      </c>
      <c r="K58" s="19">
        <v>160</v>
      </c>
      <c r="L58" s="19" t="s">
        <v>230</v>
      </c>
      <c r="M58" s="77">
        <f t="shared" si="5"/>
        <v>160</v>
      </c>
      <c r="N58" s="78">
        <f t="shared" si="6"/>
        <v>295</v>
      </c>
      <c r="O58" s="123">
        <v>23</v>
      </c>
      <c r="P58" s="80">
        <f t="shared" si="7"/>
        <v>307.91193595614595</v>
      </c>
      <c r="Q58" s="89" t="s">
        <v>216</v>
      </c>
    </row>
    <row r="59" spans="1:17" ht="15" customHeight="1">
      <c r="A59" s="13">
        <v>5</v>
      </c>
      <c r="B59" s="25" t="s">
        <v>231</v>
      </c>
      <c r="C59" s="21" t="s">
        <v>232</v>
      </c>
      <c r="D59" s="47" t="s">
        <v>3</v>
      </c>
      <c r="E59" s="48">
        <v>54.3</v>
      </c>
      <c r="F59" s="28"/>
      <c r="G59" s="29"/>
      <c r="H59" s="29"/>
      <c r="I59" s="76"/>
      <c r="J59" s="18"/>
      <c r="K59" s="19"/>
      <c r="L59" s="19"/>
      <c r="M59" s="77"/>
      <c r="N59" s="78"/>
      <c r="O59" s="123">
        <v>21</v>
      </c>
      <c r="P59" s="80" t="s">
        <v>233</v>
      </c>
      <c r="Q59" s="25" t="s">
        <v>36</v>
      </c>
    </row>
    <row r="60" spans="1:17" ht="15" customHeight="1">
      <c r="A60" s="13">
        <v>6</v>
      </c>
      <c r="B60" s="41" t="s">
        <v>234</v>
      </c>
      <c r="C60" s="42" t="s">
        <v>235</v>
      </c>
      <c r="D60" s="121" t="s">
        <v>3</v>
      </c>
      <c r="E60" s="48">
        <v>60.5</v>
      </c>
      <c r="F60" s="51">
        <v>70</v>
      </c>
      <c r="G60" s="46">
        <v>73</v>
      </c>
      <c r="H60" s="46">
        <v>75</v>
      </c>
      <c r="I60" s="81">
        <f aca="true" t="shared" si="8" ref="I60:I97">MAX(F60:H60)</f>
        <v>75</v>
      </c>
      <c r="J60" s="18">
        <v>85</v>
      </c>
      <c r="K60" s="19">
        <v>88</v>
      </c>
      <c r="L60" s="19" t="s">
        <v>69</v>
      </c>
      <c r="M60" s="82">
        <f aca="true" t="shared" si="9" ref="M60:M97">MAX(J60:L60)</f>
        <v>88</v>
      </c>
      <c r="N60" s="83">
        <f aca="true" t="shared" si="10" ref="N60:N97">SUM(I60,M60)</f>
        <v>163</v>
      </c>
      <c r="O60" s="123">
        <v>20</v>
      </c>
      <c r="P60" s="85">
        <f aca="true" t="shared" si="11" ref="P60:P97">IF(ISERROR(N60*10^(0.794358141*(LOG10(E60/174.393))^2)),"",N60*10^(0.794358141*(LOG10(E60/174.393))^2))</f>
        <v>239.94318898191707</v>
      </c>
      <c r="Q60" s="58" t="s">
        <v>236</v>
      </c>
    </row>
    <row r="61" spans="1:17" ht="15" customHeight="1">
      <c r="A61" s="13">
        <v>7</v>
      </c>
      <c r="B61" s="14" t="s">
        <v>237</v>
      </c>
      <c r="C61" s="122" t="s">
        <v>238</v>
      </c>
      <c r="D61" s="16" t="s">
        <v>3</v>
      </c>
      <c r="E61" s="49">
        <v>80.2</v>
      </c>
      <c r="F61" s="24">
        <v>95</v>
      </c>
      <c r="G61" s="19">
        <v>100</v>
      </c>
      <c r="H61" s="19">
        <v>105</v>
      </c>
      <c r="I61" s="76">
        <f t="shared" si="8"/>
        <v>105</v>
      </c>
      <c r="J61" s="18">
        <v>120</v>
      </c>
      <c r="K61" s="19">
        <v>125</v>
      </c>
      <c r="L61" s="19">
        <v>130</v>
      </c>
      <c r="M61" s="77">
        <f t="shared" si="9"/>
        <v>130</v>
      </c>
      <c r="N61" s="78">
        <f t="shared" si="10"/>
        <v>235</v>
      </c>
      <c r="O61" s="123">
        <v>20</v>
      </c>
      <c r="P61" s="80">
        <f t="shared" si="11"/>
        <v>289.3825350862598</v>
      </c>
      <c r="Q61" s="89" t="s">
        <v>37</v>
      </c>
    </row>
    <row r="62" spans="1:17" ht="15" customHeight="1">
      <c r="A62" s="20">
        <v>8</v>
      </c>
      <c r="B62" s="14" t="s">
        <v>239</v>
      </c>
      <c r="C62" s="15" t="s">
        <v>240</v>
      </c>
      <c r="D62" s="16" t="s">
        <v>3</v>
      </c>
      <c r="E62" s="49">
        <v>75.5</v>
      </c>
      <c r="F62" s="24">
        <v>90</v>
      </c>
      <c r="G62" s="19">
        <v>95</v>
      </c>
      <c r="H62" s="19">
        <v>100</v>
      </c>
      <c r="I62" s="76">
        <f t="shared" si="8"/>
        <v>100</v>
      </c>
      <c r="J62" s="18">
        <v>110</v>
      </c>
      <c r="K62" s="19">
        <v>115</v>
      </c>
      <c r="L62" s="19">
        <v>120</v>
      </c>
      <c r="M62" s="77">
        <f t="shared" si="9"/>
        <v>120</v>
      </c>
      <c r="N62" s="78">
        <f t="shared" si="10"/>
        <v>220</v>
      </c>
      <c r="O62" s="123">
        <v>18</v>
      </c>
      <c r="P62" s="80">
        <f t="shared" si="11"/>
        <v>280.1756741404659</v>
      </c>
      <c r="Q62" s="25" t="s">
        <v>37</v>
      </c>
    </row>
    <row r="63" spans="1:17" ht="15" customHeight="1">
      <c r="A63" s="13">
        <v>9</v>
      </c>
      <c r="B63" s="14" t="s">
        <v>241</v>
      </c>
      <c r="C63" s="15" t="s">
        <v>242</v>
      </c>
      <c r="D63" s="16" t="s">
        <v>3</v>
      </c>
      <c r="E63" s="49">
        <v>76.2</v>
      </c>
      <c r="F63" s="24">
        <v>90</v>
      </c>
      <c r="G63" s="19">
        <v>95</v>
      </c>
      <c r="H63" s="19">
        <v>100</v>
      </c>
      <c r="I63" s="76">
        <f t="shared" si="8"/>
        <v>100</v>
      </c>
      <c r="J63" s="18">
        <v>110</v>
      </c>
      <c r="K63" s="19">
        <v>105</v>
      </c>
      <c r="L63" s="19">
        <v>120</v>
      </c>
      <c r="M63" s="77">
        <f t="shared" si="9"/>
        <v>120</v>
      </c>
      <c r="N63" s="124">
        <f t="shared" si="10"/>
        <v>220</v>
      </c>
      <c r="O63" s="123">
        <v>17</v>
      </c>
      <c r="P63" s="80">
        <f t="shared" si="11"/>
        <v>278.69426940883966</v>
      </c>
      <c r="Q63" s="25" t="s">
        <v>36</v>
      </c>
    </row>
    <row r="64" spans="1:17" ht="15" customHeight="1">
      <c r="A64" s="20">
        <v>9</v>
      </c>
      <c r="B64" s="25" t="s">
        <v>243</v>
      </c>
      <c r="C64" s="21" t="s">
        <v>244</v>
      </c>
      <c r="D64" s="47" t="s">
        <v>3</v>
      </c>
      <c r="E64" s="49">
        <v>87.9</v>
      </c>
      <c r="F64" s="69">
        <v>100</v>
      </c>
      <c r="G64" s="29">
        <v>105</v>
      </c>
      <c r="H64" s="29">
        <v>110</v>
      </c>
      <c r="I64" s="76">
        <f t="shared" si="8"/>
        <v>110</v>
      </c>
      <c r="J64" s="18">
        <v>125</v>
      </c>
      <c r="K64" s="19">
        <v>132</v>
      </c>
      <c r="L64" s="19" t="s">
        <v>128</v>
      </c>
      <c r="M64" s="77">
        <f t="shared" si="9"/>
        <v>132</v>
      </c>
      <c r="N64" s="124">
        <f t="shared" si="10"/>
        <v>242</v>
      </c>
      <c r="O64" s="123">
        <v>17</v>
      </c>
      <c r="P64" s="80">
        <f t="shared" si="11"/>
        <v>284.53783012095903</v>
      </c>
      <c r="Q64" s="25" t="s">
        <v>36</v>
      </c>
    </row>
    <row r="65" spans="1:17" ht="15" customHeight="1">
      <c r="A65" s="13">
        <v>11</v>
      </c>
      <c r="B65" s="14" t="s">
        <v>245</v>
      </c>
      <c r="C65" s="122" t="s">
        <v>246</v>
      </c>
      <c r="D65" s="16" t="s">
        <v>3</v>
      </c>
      <c r="E65" s="49">
        <v>84.2</v>
      </c>
      <c r="F65" s="24">
        <v>90</v>
      </c>
      <c r="G65" s="19">
        <v>95</v>
      </c>
      <c r="H65" s="19">
        <v>100</v>
      </c>
      <c r="I65" s="76">
        <f t="shared" si="8"/>
        <v>100</v>
      </c>
      <c r="J65" s="18">
        <v>120</v>
      </c>
      <c r="K65" s="19" t="s">
        <v>247</v>
      </c>
      <c r="L65" s="19">
        <v>125</v>
      </c>
      <c r="M65" s="77">
        <f t="shared" si="9"/>
        <v>125</v>
      </c>
      <c r="N65" s="124">
        <f t="shared" si="10"/>
        <v>225</v>
      </c>
      <c r="O65" s="123">
        <v>16</v>
      </c>
      <c r="P65" s="80">
        <f t="shared" si="11"/>
        <v>270.15493292460064</v>
      </c>
      <c r="Q65" s="25" t="s">
        <v>37</v>
      </c>
    </row>
    <row r="66" spans="1:17" ht="15" customHeight="1">
      <c r="A66" s="13">
        <v>11</v>
      </c>
      <c r="B66" s="14" t="s">
        <v>248</v>
      </c>
      <c r="C66" s="15" t="s">
        <v>249</v>
      </c>
      <c r="D66" s="16" t="s">
        <v>3</v>
      </c>
      <c r="E66" s="49">
        <v>59</v>
      </c>
      <c r="F66" s="24">
        <v>63</v>
      </c>
      <c r="G66" s="19">
        <v>66</v>
      </c>
      <c r="H66" s="19">
        <v>68</v>
      </c>
      <c r="I66" s="76">
        <f t="shared" si="8"/>
        <v>68</v>
      </c>
      <c r="J66" s="18">
        <v>72</v>
      </c>
      <c r="K66" s="19">
        <v>75</v>
      </c>
      <c r="L66" s="19" t="s">
        <v>250</v>
      </c>
      <c r="M66" s="77">
        <f t="shared" si="9"/>
        <v>75</v>
      </c>
      <c r="N66" s="124">
        <f t="shared" si="10"/>
        <v>143</v>
      </c>
      <c r="O66" s="123">
        <v>15</v>
      </c>
      <c r="P66" s="80">
        <f t="shared" si="11"/>
        <v>214.44486744700788</v>
      </c>
      <c r="Q66" s="89" t="s">
        <v>236</v>
      </c>
    </row>
    <row r="67" spans="1:17" ht="15" customHeight="1">
      <c r="A67" s="20">
        <v>12</v>
      </c>
      <c r="B67" s="99" t="s">
        <v>251</v>
      </c>
      <c r="C67" s="100" t="s">
        <v>252</v>
      </c>
      <c r="D67" s="101" t="s">
        <v>3</v>
      </c>
      <c r="E67" s="38">
        <v>85</v>
      </c>
      <c r="F67" s="103">
        <v>90</v>
      </c>
      <c r="G67" s="104">
        <v>95</v>
      </c>
      <c r="H67" s="104">
        <v>100</v>
      </c>
      <c r="I67" s="76">
        <f t="shared" si="8"/>
        <v>100</v>
      </c>
      <c r="J67" s="18">
        <v>110</v>
      </c>
      <c r="K67" s="19">
        <v>115</v>
      </c>
      <c r="L67" s="19">
        <v>120</v>
      </c>
      <c r="M67" s="77">
        <f t="shared" si="9"/>
        <v>120</v>
      </c>
      <c r="N67" s="124">
        <f t="shared" si="10"/>
        <v>220</v>
      </c>
      <c r="O67" s="123">
        <v>15</v>
      </c>
      <c r="P67" s="80">
        <f t="shared" si="11"/>
        <v>262.907681352351</v>
      </c>
      <c r="Q67" s="129" t="s">
        <v>31</v>
      </c>
    </row>
    <row r="68" spans="1:17" ht="15" customHeight="1">
      <c r="A68" s="13">
        <v>11</v>
      </c>
      <c r="B68" s="99" t="s">
        <v>253</v>
      </c>
      <c r="C68" s="132" t="s">
        <v>254</v>
      </c>
      <c r="D68" s="101" t="s">
        <v>3</v>
      </c>
      <c r="E68" s="102">
        <v>87</v>
      </c>
      <c r="F68" s="103">
        <v>90</v>
      </c>
      <c r="G68" s="104">
        <v>95</v>
      </c>
      <c r="H68" s="104">
        <v>100</v>
      </c>
      <c r="I68" s="76">
        <f t="shared" si="8"/>
        <v>100</v>
      </c>
      <c r="J68" s="18">
        <v>110</v>
      </c>
      <c r="K68" s="19">
        <v>115</v>
      </c>
      <c r="L68" s="19">
        <v>120</v>
      </c>
      <c r="M68" s="77">
        <f t="shared" si="9"/>
        <v>120</v>
      </c>
      <c r="N68" s="124">
        <f t="shared" si="10"/>
        <v>220</v>
      </c>
      <c r="O68" s="123">
        <v>15</v>
      </c>
      <c r="P68" s="80">
        <f t="shared" si="11"/>
        <v>259.9417395097373</v>
      </c>
      <c r="Q68" s="89" t="s">
        <v>37</v>
      </c>
    </row>
    <row r="69" spans="1:17" ht="15" customHeight="1">
      <c r="A69" s="13">
        <v>12</v>
      </c>
      <c r="B69" s="133" t="s">
        <v>255</v>
      </c>
      <c r="C69" s="134" t="s">
        <v>256</v>
      </c>
      <c r="D69" s="135" t="s">
        <v>3</v>
      </c>
      <c r="E69" s="38">
        <v>44.6</v>
      </c>
      <c r="F69" s="136">
        <v>42</v>
      </c>
      <c r="G69" s="137" t="s">
        <v>58</v>
      </c>
      <c r="H69" s="137">
        <v>45</v>
      </c>
      <c r="I69" s="81">
        <f t="shared" si="8"/>
        <v>45</v>
      </c>
      <c r="J69" s="18">
        <v>55</v>
      </c>
      <c r="K69" s="19">
        <v>58</v>
      </c>
      <c r="L69" s="19">
        <v>60</v>
      </c>
      <c r="M69" s="82">
        <f t="shared" si="9"/>
        <v>60</v>
      </c>
      <c r="N69" s="125">
        <f t="shared" si="10"/>
        <v>105</v>
      </c>
      <c r="O69" s="123">
        <v>14</v>
      </c>
      <c r="P69" s="85">
        <f t="shared" si="11"/>
        <v>199.41870888197565</v>
      </c>
      <c r="Q69" s="90" t="s">
        <v>37</v>
      </c>
    </row>
    <row r="70" spans="1:17" ht="15" customHeight="1">
      <c r="A70" s="20">
        <v>12</v>
      </c>
      <c r="B70" s="99" t="s">
        <v>257</v>
      </c>
      <c r="C70" s="100" t="s">
        <v>258</v>
      </c>
      <c r="D70" s="101" t="s">
        <v>3</v>
      </c>
      <c r="E70" s="38">
        <v>86</v>
      </c>
      <c r="F70" s="103">
        <v>80</v>
      </c>
      <c r="G70" s="104">
        <v>85</v>
      </c>
      <c r="H70" s="104">
        <v>90</v>
      </c>
      <c r="I70" s="76">
        <f t="shared" si="8"/>
        <v>90</v>
      </c>
      <c r="J70" s="18">
        <v>115</v>
      </c>
      <c r="K70" s="19">
        <v>120</v>
      </c>
      <c r="L70" s="19">
        <v>125</v>
      </c>
      <c r="M70" s="77">
        <f t="shared" si="9"/>
        <v>125</v>
      </c>
      <c r="N70" s="124">
        <f t="shared" si="10"/>
        <v>215</v>
      </c>
      <c r="O70" s="123">
        <v>14</v>
      </c>
      <c r="P70" s="80">
        <f t="shared" si="11"/>
        <v>255.45878634935727</v>
      </c>
      <c r="Q70" s="151" t="s">
        <v>259</v>
      </c>
    </row>
    <row r="71" spans="1:17" ht="15" customHeight="1">
      <c r="A71" s="13">
        <v>16</v>
      </c>
      <c r="B71" s="138" t="s">
        <v>260</v>
      </c>
      <c r="C71" s="139" t="s">
        <v>261</v>
      </c>
      <c r="D71" s="140" t="s">
        <v>3</v>
      </c>
      <c r="E71" s="38">
        <v>83.9</v>
      </c>
      <c r="F71" s="141" t="s">
        <v>73</v>
      </c>
      <c r="G71" s="142">
        <v>80</v>
      </c>
      <c r="H71" s="142">
        <v>85</v>
      </c>
      <c r="I71" s="76">
        <f t="shared" si="8"/>
        <v>85</v>
      </c>
      <c r="J71" s="18">
        <v>110</v>
      </c>
      <c r="K71" s="19">
        <v>115</v>
      </c>
      <c r="L71" s="19" t="s">
        <v>86</v>
      </c>
      <c r="M71" s="77">
        <f t="shared" si="9"/>
        <v>115</v>
      </c>
      <c r="N71" s="124">
        <f t="shared" si="10"/>
        <v>200</v>
      </c>
      <c r="O71" s="123">
        <v>11</v>
      </c>
      <c r="P71" s="80">
        <f t="shared" si="11"/>
        <v>240.56976361561576</v>
      </c>
      <c r="Q71" s="25" t="s">
        <v>36</v>
      </c>
    </row>
    <row r="72" spans="1:17" ht="15" customHeight="1">
      <c r="A72" s="20">
        <v>15</v>
      </c>
      <c r="B72" s="25" t="s">
        <v>262</v>
      </c>
      <c r="C72" s="21" t="s">
        <v>263</v>
      </c>
      <c r="D72" s="47" t="s">
        <v>3</v>
      </c>
      <c r="E72" s="38">
        <v>99</v>
      </c>
      <c r="F72" s="69">
        <v>82</v>
      </c>
      <c r="G72" s="29">
        <v>87</v>
      </c>
      <c r="H72" s="29">
        <v>90</v>
      </c>
      <c r="I72" s="81">
        <f t="shared" si="8"/>
        <v>90</v>
      </c>
      <c r="J72" s="18">
        <v>110</v>
      </c>
      <c r="K72" s="19">
        <v>115</v>
      </c>
      <c r="L72" s="19">
        <v>117</v>
      </c>
      <c r="M72" s="82">
        <f t="shared" si="9"/>
        <v>117</v>
      </c>
      <c r="N72" s="125">
        <f t="shared" si="10"/>
        <v>207</v>
      </c>
      <c r="O72" s="123">
        <v>11</v>
      </c>
      <c r="P72" s="85">
        <f t="shared" si="11"/>
        <v>231.20661066399038</v>
      </c>
      <c r="Q72" s="152" t="s">
        <v>259</v>
      </c>
    </row>
    <row r="73" spans="1:17" ht="15" customHeight="1">
      <c r="A73" s="13">
        <v>16</v>
      </c>
      <c r="B73" s="14" t="s">
        <v>264</v>
      </c>
      <c r="C73" s="15" t="s">
        <v>265</v>
      </c>
      <c r="D73" s="16" t="s">
        <v>3</v>
      </c>
      <c r="E73" s="38">
        <v>74.5</v>
      </c>
      <c r="F73" s="24">
        <v>85</v>
      </c>
      <c r="G73" s="19" t="s">
        <v>62</v>
      </c>
      <c r="H73" s="19" t="s">
        <v>62</v>
      </c>
      <c r="I73" s="76">
        <f t="shared" si="8"/>
        <v>85</v>
      </c>
      <c r="J73" s="18">
        <v>105</v>
      </c>
      <c r="K73" s="19" t="s">
        <v>63</v>
      </c>
      <c r="L73" s="19" t="s">
        <v>63</v>
      </c>
      <c r="M73" s="77">
        <f t="shared" si="9"/>
        <v>105</v>
      </c>
      <c r="N73" s="124">
        <f t="shared" si="10"/>
        <v>190</v>
      </c>
      <c r="O73" s="123">
        <v>10</v>
      </c>
      <c r="P73" s="80">
        <f t="shared" si="11"/>
        <v>243.8556626717988</v>
      </c>
      <c r="Q73" s="25" t="s">
        <v>36</v>
      </c>
    </row>
    <row r="74" spans="1:17" ht="15" customHeight="1">
      <c r="A74" s="20">
        <v>17</v>
      </c>
      <c r="B74" s="118" t="s">
        <v>266</v>
      </c>
      <c r="C74" s="119" t="s">
        <v>267</v>
      </c>
      <c r="D74" s="31" t="s">
        <v>3</v>
      </c>
      <c r="E74" s="38">
        <v>72.3</v>
      </c>
      <c r="F74" s="120">
        <v>82</v>
      </c>
      <c r="G74" s="34" t="s">
        <v>268</v>
      </c>
      <c r="H74" s="34" t="s">
        <v>268</v>
      </c>
      <c r="I74" s="76">
        <f t="shared" si="8"/>
        <v>82</v>
      </c>
      <c r="J74" s="18">
        <v>103</v>
      </c>
      <c r="K74" s="19" t="s">
        <v>56</v>
      </c>
      <c r="L74" s="19" t="s">
        <v>56</v>
      </c>
      <c r="M74" s="77">
        <f t="shared" si="9"/>
        <v>103</v>
      </c>
      <c r="N74" s="124">
        <f t="shared" si="10"/>
        <v>185</v>
      </c>
      <c r="O74" s="123">
        <v>9</v>
      </c>
      <c r="P74" s="80">
        <f t="shared" si="11"/>
        <v>241.72685965316865</v>
      </c>
      <c r="Q74" s="25" t="s">
        <v>36</v>
      </c>
    </row>
    <row r="75" spans="1:17" ht="15" customHeight="1">
      <c r="A75" s="13">
        <v>17</v>
      </c>
      <c r="B75" s="25" t="s">
        <v>269</v>
      </c>
      <c r="C75" s="21" t="s">
        <v>246</v>
      </c>
      <c r="D75" s="47" t="s">
        <v>3</v>
      </c>
      <c r="E75" s="38">
        <v>96.8</v>
      </c>
      <c r="F75" s="69">
        <v>80</v>
      </c>
      <c r="G75" s="29">
        <v>85</v>
      </c>
      <c r="H75" s="143">
        <v>87</v>
      </c>
      <c r="I75" s="81">
        <f t="shared" si="8"/>
        <v>87</v>
      </c>
      <c r="J75" s="18">
        <v>100</v>
      </c>
      <c r="K75" s="19">
        <v>105</v>
      </c>
      <c r="L75" s="19">
        <v>108</v>
      </c>
      <c r="M75" s="82">
        <f t="shared" si="9"/>
        <v>108</v>
      </c>
      <c r="N75" s="125">
        <f t="shared" si="10"/>
        <v>195</v>
      </c>
      <c r="O75" s="123">
        <v>9</v>
      </c>
      <c r="P75" s="85">
        <f t="shared" si="11"/>
        <v>219.76215953482017</v>
      </c>
      <c r="Q75" s="25" t="s">
        <v>236</v>
      </c>
    </row>
    <row r="76" spans="1:17" ht="15" customHeight="1">
      <c r="A76" s="13">
        <v>19</v>
      </c>
      <c r="B76" s="41" t="s">
        <v>270</v>
      </c>
      <c r="C76" s="113" t="s">
        <v>271</v>
      </c>
      <c r="D76" s="43" t="s">
        <v>3</v>
      </c>
      <c r="E76" s="38">
        <v>80.1</v>
      </c>
      <c r="F76" s="45">
        <v>70</v>
      </c>
      <c r="G76" s="46">
        <v>75</v>
      </c>
      <c r="H76" s="46">
        <v>80</v>
      </c>
      <c r="I76" s="81">
        <f t="shared" si="8"/>
        <v>80</v>
      </c>
      <c r="J76" s="18">
        <v>100</v>
      </c>
      <c r="K76" s="19">
        <v>105</v>
      </c>
      <c r="L76" s="19">
        <v>107</v>
      </c>
      <c r="M76" s="82">
        <f t="shared" si="9"/>
        <v>107</v>
      </c>
      <c r="N76" s="125">
        <f t="shared" si="10"/>
        <v>187</v>
      </c>
      <c r="O76" s="123">
        <v>8</v>
      </c>
      <c r="P76" s="85">
        <f t="shared" si="11"/>
        <v>230.4287722960909</v>
      </c>
      <c r="Q76" s="58" t="s">
        <v>37</v>
      </c>
    </row>
    <row r="77" spans="1:17" ht="15" customHeight="1">
      <c r="A77" s="13">
        <v>22</v>
      </c>
      <c r="B77" s="41" t="s">
        <v>272</v>
      </c>
      <c r="C77" s="113" t="s">
        <v>273</v>
      </c>
      <c r="D77" s="43" t="s">
        <v>3</v>
      </c>
      <c r="E77" s="38">
        <v>82.1</v>
      </c>
      <c r="F77" s="45">
        <v>70</v>
      </c>
      <c r="G77" s="46">
        <v>75</v>
      </c>
      <c r="H77" s="46">
        <v>80</v>
      </c>
      <c r="I77" s="81">
        <f t="shared" si="8"/>
        <v>80</v>
      </c>
      <c r="J77" s="18">
        <v>90</v>
      </c>
      <c r="K77" s="19">
        <v>95</v>
      </c>
      <c r="L77" s="19">
        <v>100</v>
      </c>
      <c r="M77" s="82">
        <f t="shared" si="9"/>
        <v>100</v>
      </c>
      <c r="N77" s="125">
        <f t="shared" si="10"/>
        <v>180</v>
      </c>
      <c r="O77" s="123">
        <v>5</v>
      </c>
      <c r="P77" s="85">
        <f t="shared" si="11"/>
        <v>218.93189026424977</v>
      </c>
      <c r="Q77" s="90" t="s">
        <v>37</v>
      </c>
    </row>
    <row r="78" spans="1:17" ht="15" customHeight="1">
      <c r="A78" s="13">
        <v>2</v>
      </c>
      <c r="B78" s="14" t="s">
        <v>274</v>
      </c>
      <c r="C78" s="15" t="s">
        <v>275</v>
      </c>
      <c r="D78" s="22" t="s">
        <v>276</v>
      </c>
      <c r="E78" s="102">
        <v>84.9</v>
      </c>
      <c r="F78" s="24">
        <v>115</v>
      </c>
      <c r="G78" s="19">
        <v>120</v>
      </c>
      <c r="H78" s="19">
        <v>125</v>
      </c>
      <c r="I78" s="76">
        <f t="shared" si="8"/>
        <v>125</v>
      </c>
      <c r="J78" s="18" t="s">
        <v>87</v>
      </c>
      <c r="K78" s="19">
        <v>145</v>
      </c>
      <c r="L78" s="19" t="s">
        <v>277</v>
      </c>
      <c r="M78" s="77">
        <f t="shared" si="9"/>
        <v>145</v>
      </c>
      <c r="N78" s="124">
        <f t="shared" si="10"/>
        <v>270</v>
      </c>
      <c r="O78" s="123">
        <v>25</v>
      </c>
      <c r="P78" s="80">
        <f t="shared" si="11"/>
        <v>322.84797324598105</v>
      </c>
      <c r="Q78" s="88" t="s">
        <v>278</v>
      </c>
    </row>
    <row r="79" spans="1:17" ht="15" customHeight="1">
      <c r="A79" s="13">
        <v>2</v>
      </c>
      <c r="B79" s="14" t="s">
        <v>279</v>
      </c>
      <c r="C79" s="15" t="s">
        <v>280</v>
      </c>
      <c r="D79" s="16" t="s">
        <v>281</v>
      </c>
      <c r="E79" s="102">
        <v>91.45</v>
      </c>
      <c r="F79" s="24">
        <v>135</v>
      </c>
      <c r="G79" s="19">
        <v>142</v>
      </c>
      <c r="H79" s="19" t="s">
        <v>282</v>
      </c>
      <c r="I79" s="76">
        <f t="shared" si="8"/>
        <v>142</v>
      </c>
      <c r="J79" s="18">
        <v>165</v>
      </c>
      <c r="K79" s="19" t="s">
        <v>132</v>
      </c>
      <c r="L79" s="19" t="s">
        <v>132</v>
      </c>
      <c r="M79" s="77">
        <f t="shared" si="9"/>
        <v>165</v>
      </c>
      <c r="N79" s="124">
        <f t="shared" si="10"/>
        <v>307</v>
      </c>
      <c r="O79" s="123">
        <v>25</v>
      </c>
      <c r="P79" s="80">
        <f t="shared" si="11"/>
        <v>354.4620698772231</v>
      </c>
      <c r="Q79" s="88" t="s">
        <v>283</v>
      </c>
    </row>
    <row r="80" spans="1:17" ht="15" customHeight="1">
      <c r="A80" s="13">
        <v>1</v>
      </c>
      <c r="B80" s="14" t="s">
        <v>284</v>
      </c>
      <c r="C80" s="21" t="s">
        <v>280</v>
      </c>
      <c r="D80" s="16" t="s">
        <v>285</v>
      </c>
      <c r="E80" s="102">
        <v>75.9</v>
      </c>
      <c r="F80" s="24">
        <v>112</v>
      </c>
      <c r="G80" s="19">
        <v>116</v>
      </c>
      <c r="H80" s="19">
        <v>119</v>
      </c>
      <c r="I80" s="76">
        <f t="shared" si="8"/>
        <v>119</v>
      </c>
      <c r="J80" s="18">
        <v>140</v>
      </c>
      <c r="K80" s="19" t="s">
        <v>161</v>
      </c>
      <c r="L80" s="19">
        <v>146</v>
      </c>
      <c r="M80" s="77">
        <f t="shared" si="9"/>
        <v>146</v>
      </c>
      <c r="N80" s="124">
        <f t="shared" si="10"/>
        <v>265</v>
      </c>
      <c r="O80" s="123">
        <v>28</v>
      </c>
      <c r="P80" s="80">
        <f t="shared" si="11"/>
        <v>336.45907403466856</v>
      </c>
      <c r="Q80" s="153" t="s">
        <v>286</v>
      </c>
    </row>
    <row r="81" spans="1:19" ht="15" customHeight="1">
      <c r="A81" s="13">
        <v>4</v>
      </c>
      <c r="B81" s="25" t="s">
        <v>287</v>
      </c>
      <c r="C81" s="15" t="s">
        <v>288</v>
      </c>
      <c r="D81" s="47" t="s">
        <v>27</v>
      </c>
      <c r="E81" s="38">
        <v>68.55</v>
      </c>
      <c r="F81" s="69" t="s">
        <v>124</v>
      </c>
      <c r="G81" s="29">
        <v>85</v>
      </c>
      <c r="H81" s="29">
        <v>90</v>
      </c>
      <c r="I81" s="81">
        <f t="shared" si="8"/>
        <v>90</v>
      </c>
      <c r="J81" s="18">
        <v>107</v>
      </c>
      <c r="K81" s="19">
        <v>112</v>
      </c>
      <c r="L81" s="19">
        <v>115</v>
      </c>
      <c r="M81" s="82">
        <f t="shared" si="9"/>
        <v>115</v>
      </c>
      <c r="N81" s="125">
        <f t="shared" si="10"/>
        <v>205</v>
      </c>
      <c r="O81" s="123">
        <v>22</v>
      </c>
      <c r="P81" s="80">
        <f t="shared" si="11"/>
        <v>276.9391007515526</v>
      </c>
      <c r="Q81" s="25" t="s">
        <v>28</v>
      </c>
      <c r="R81" s="131" t="s">
        <v>27</v>
      </c>
      <c r="S81" s="128">
        <f>SUM(O81:O86)</f>
        <v>76</v>
      </c>
    </row>
    <row r="82" spans="1:17" ht="15" customHeight="1">
      <c r="A82" s="20">
        <v>5</v>
      </c>
      <c r="B82" s="25" t="s">
        <v>289</v>
      </c>
      <c r="C82" s="15" t="s">
        <v>290</v>
      </c>
      <c r="D82" s="47" t="s">
        <v>27</v>
      </c>
      <c r="E82" s="27">
        <v>76.9</v>
      </c>
      <c r="F82" s="28">
        <v>110</v>
      </c>
      <c r="G82" s="29" t="s">
        <v>170</v>
      </c>
      <c r="H82" s="29" t="s">
        <v>170</v>
      </c>
      <c r="I82" s="76">
        <f t="shared" si="8"/>
        <v>110</v>
      </c>
      <c r="J82" s="18">
        <v>140</v>
      </c>
      <c r="K82" s="19" t="s">
        <v>161</v>
      </c>
      <c r="L82" s="19" t="s">
        <v>161</v>
      </c>
      <c r="M82" s="77">
        <f t="shared" si="9"/>
        <v>140</v>
      </c>
      <c r="N82" s="78">
        <f t="shared" si="10"/>
        <v>250</v>
      </c>
      <c r="O82" s="123">
        <v>21</v>
      </c>
      <c r="P82" s="80">
        <f t="shared" si="11"/>
        <v>315.0570529722721</v>
      </c>
      <c r="Q82" s="25" t="s">
        <v>28</v>
      </c>
    </row>
    <row r="83" spans="1:17" ht="15" customHeight="1">
      <c r="A83" s="13">
        <v>14</v>
      </c>
      <c r="B83" s="25" t="s">
        <v>291</v>
      </c>
      <c r="C83" s="93" t="s">
        <v>292</v>
      </c>
      <c r="D83" s="47" t="s">
        <v>27</v>
      </c>
      <c r="E83" s="48">
        <v>92.1</v>
      </c>
      <c r="F83" s="28">
        <v>75</v>
      </c>
      <c r="G83" s="29">
        <v>80</v>
      </c>
      <c r="H83" s="29">
        <v>85</v>
      </c>
      <c r="I83" s="76">
        <f t="shared" si="8"/>
        <v>85</v>
      </c>
      <c r="J83" s="18">
        <v>110</v>
      </c>
      <c r="K83" s="19" t="s">
        <v>170</v>
      </c>
      <c r="L83" s="19">
        <v>115</v>
      </c>
      <c r="M83" s="77">
        <f t="shared" si="9"/>
        <v>115</v>
      </c>
      <c r="N83" s="78">
        <f t="shared" si="10"/>
        <v>200</v>
      </c>
      <c r="O83" s="123">
        <v>12</v>
      </c>
      <c r="P83" s="80">
        <f t="shared" si="11"/>
        <v>230.19660980339407</v>
      </c>
      <c r="Q83" s="25" t="s">
        <v>28</v>
      </c>
    </row>
    <row r="84" spans="1:17" ht="15" customHeight="1">
      <c r="A84" s="13">
        <v>19</v>
      </c>
      <c r="B84" s="25" t="s">
        <v>293</v>
      </c>
      <c r="C84" s="93" t="s">
        <v>294</v>
      </c>
      <c r="D84" s="47" t="s">
        <v>27</v>
      </c>
      <c r="E84" s="48">
        <v>66</v>
      </c>
      <c r="F84" s="28">
        <v>62</v>
      </c>
      <c r="G84" s="29">
        <v>65</v>
      </c>
      <c r="H84" s="29">
        <v>67</v>
      </c>
      <c r="I84" s="81">
        <f t="shared" si="8"/>
        <v>67</v>
      </c>
      <c r="J84" s="18">
        <v>80</v>
      </c>
      <c r="K84" s="19">
        <v>85</v>
      </c>
      <c r="L84" s="19">
        <v>88</v>
      </c>
      <c r="M84" s="82">
        <f t="shared" si="9"/>
        <v>88</v>
      </c>
      <c r="N84" s="83">
        <f t="shared" si="10"/>
        <v>155</v>
      </c>
      <c r="O84" s="123">
        <v>7</v>
      </c>
      <c r="P84" s="85">
        <f t="shared" si="11"/>
        <v>214.67634513853898</v>
      </c>
      <c r="Q84" s="25" t="s">
        <v>37</v>
      </c>
    </row>
    <row r="85" spans="1:17" ht="15" customHeight="1">
      <c r="A85" s="13">
        <v>19</v>
      </c>
      <c r="B85" s="14" t="s">
        <v>295</v>
      </c>
      <c r="C85" s="122" t="s">
        <v>296</v>
      </c>
      <c r="D85" s="16" t="s">
        <v>27</v>
      </c>
      <c r="E85" s="17">
        <v>93.2</v>
      </c>
      <c r="F85" s="18">
        <v>75</v>
      </c>
      <c r="G85" s="19">
        <v>80</v>
      </c>
      <c r="H85" s="19" t="s">
        <v>297</v>
      </c>
      <c r="I85" s="76">
        <f t="shared" si="8"/>
        <v>80</v>
      </c>
      <c r="J85" s="18">
        <v>95</v>
      </c>
      <c r="K85" s="19">
        <v>100</v>
      </c>
      <c r="L85" s="19" t="s">
        <v>173</v>
      </c>
      <c r="M85" s="77">
        <f t="shared" si="9"/>
        <v>100</v>
      </c>
      <c r="N85" s="78">
        <f t="shared" si="10"/>
        <v>180</v>
      </c>
      <c r="O85" s="123">
        <v>7</v>
      </c>
      <c r="P85" s="80">
        <f t="shared" si="11"/>
        <v>206.10626712370447</v>
      </c>
      <c r="Q85" s="25" t="s">
        <v>37</v>
      </c>
    </row>
    <row r="86" spans="1:17" ht="15" customHeight="1">
      <c r="A86" s="20">
        <v>19</v>
      </c>
      <c r="B86" s="25" t="s">
        <v>298</v>
      </c>
      <c r="C86" s="93" t="s">
        <v>299</v>
      </c>
      <c r="D86" s="26" t="s">
        <v>27</v>
      </c>
      <c r="E86" s="48">
        <v>104</v>
      </c>
      <c r="F86" s="28">
        <v>75</v>
      </c>
      <c r="G86" s="29">
        <v>80</v>
      </c>
      <c r="H86" s="29" t="s">
        <v>124</v>
      </c>
      <c r="I86" s="81">
        <f t="shared" si="8"/>
        <v>80</v>
      </c>
      <c r="J86" s="18">
        <v>95</v>
      </c>
      <c r="K86" s="19">
        <v>100</v>
      </c>
      <c r="L86" s="19" t="s">
        <v>173</v>
      </c>
      <c r="M86" s="82">
        <f t="shared" si="9"/>
        <v>100</v>
      </c>
      <c r="N86" s="83">
        <f t="shared" si="10"/>
        <v>180</v>
      </c>
      <c r="O86" s="123">
        <v>7</v>
      </c>
      <c r="P86" s="85">
        <f t="shared" si="11"/>
        <v>197.3816720833981</v>
      </c>
      <c r="Q86" s="25" t="s">
        <v>28</v>
      </c>
    </row>
    <row r="87" spans="1:19" ht="15" customHeight="1">
      <c r="A87" s="13">
        <v>3</v>
      </c>
      <c r="B87" s="14" t="s">
        <v>300</v>
      </c>
      <c r="C87" s="15" t="s">
        <v>301</v>
      </c>
      <c r="D87" s="16" t="s">
        <v>40</v>
      </c>
      <c r="E87" s="23">
        <v>73.95</v>
      </c>
      <c r="F87" s="24">
        <v>112</v>
      </c>
      <c r="G87" s="19">
        <v>117</v>
      </c>
      <c r="H87" s="19">
        <v>121</v>
      </c>
      <c r="I87" s="76">
        <f t="shared" si="8"/>
        <v>121</v>
      </c>
      <c r="J87" s="18">
        <v>135</v>
      </c>
      <c r="K87" s="19" t="s">
        <v>302</v>
      </c>
      <c r="L87" s="19" t="s">
        <v>87</v>
      </c>
      <c r="M87" s="77">
        <f t="shared" si="9"/>
        <v>135</v>
      </c>
      <c r="N87" s="78">
        <f t="shared" si="10"/>
        <v>256</v>
      </c>
      <c r="O87" s="123">
        <v>23</v>
      </c>
      <c r="P87" s="80">
        <f t="shared" si="11"/>
        <v>330.0014935634033</v>
      </c>
      <c r="Q87" s="25" t="s">
        <v>210</v>
      </c>
      <c r="R87" s="131" t="s">
        <v>40</v>
      </c>
      <c r="S87" s="128">
        <f>SUM(O90:O94,O88,O87,O95)</f>
        <v>197</v>
      </c>
    </row>
    <row r="88" spans="1:17" ht="15" customHeight="1">
      <c r="A88" s="20">
        <v>3</v>
      </c>
      <c r="B88" s="25" t="s">
        <v>303</v>
      </c>
      <c r="C88" s="15" t="s">
        <v>304</v>
      </c>
      <c r="D88" s="47" t="s">
        <v>40</v>
      </c>
      <c r="E88" s="144">
        <v>84.4</v>
      </c>
      <c r="F88" s="24">
        <v>113</v>
      </c>
      <c r="G88" s="19">
        <v>115</v>
      </c>
      <c r="H88" s="19">
        <v>118</v>
      </c>
      <c r="I88" s="76">
        <f t="shared" si="8"/>
        <v>118</v>
      </c>
      <c r="J88" s="18">
        <v>135</v>
      </c>
      <c r="K88" s="19" t="s">
        <v>128</v>
      </c>
      <c r="L88" s="19">
        <v>143</v>
      </c>
      <c r="M88" s="77">
        <f t="shared" si="9"/>
        <v>143</v>
      </c>
      <c r="N88" s="124">
        <f t="shared" si="10"/>
        <v>261</v>
      </c>
      <c r="O88" s="123">
        <v>23</v>
      </c>
      <c r="P88" s="80">
        <f t="shared" si="11"/>
        <v>313.0070400999603</v>
      </c>
      <c r="Q88" s="88" t="s">
        <v>278</v>
      </c>
    </row>
    <row r="89" spans="1:17" ht="15" customHeight="1">
      <c r="A89" s="13">
        <v>17</v>
      </c>
      <c r="B89" s="41" t="s">
        <v>305</v>
      </c>
      <c r="C89" s="42" t="s">
        <v>306</v>
      </c>
      <c r="D89" s="43" t="s">
        <v>40</v>
      </c>
      <c r="E89" s="49">
        <v>84.3</v>
      </c>
      <c r="F89" s="45">
        <v>80</v>
      </c>
      <c r="G89" s="46">
        <v>85</v>
      </c>
      <c r="H89" s="46" t="s">
        <v>69</v>
      </c>
      <c r="I89" s="81">
        <f t="shared" si="8"/>
        <v>85</v>
      </c>
      <c r="J89" s="18">
        <v>105</v>
      </c>
      <c r="K89" s="19" t="s">
        <v>63</v>
      </c>
      <c r="L89" s="19">
        <v>110</v>
      </c>
      <c r="M89" s="82">
        <f t="shared" si="9"/>
        <v>110</v>
      </c>
      <c r="N89" s="125">
        <f t="shared" si="10"/>
        <v>195</v>
      </c>
      <c r="O89" s="123">
        <v>10</v>
      </c>
      <c r="P89" s="85">
        <f t="shared" si="11"/>
        <v>233.99481729586287</v>
      </c>
      <c r="Q89" s="90" t="s">
        <v>41</v>
      </c>
    </row>
    <row r="90" spans="1:17" ht="15" customHeight="1">
      <c r="A90" s="13">
        <v>1</v>
      </c>
      <c r="B90" s="99" t="s">
        <v>307</v>
      </c>
      <c r="C90" s="100" t="s">
        <v>308</v>
      </c>
      <c r="D90" s="101" t="s">
        <v>309</v>
      </c>
      <c r="E90" s="102">
        <v>54.2</v>
      </c>
      <c r="F90" s="103">
        <v>69</v>
      </c>
      <c r="G90" s="104" t="s">
        <v>310</v>
      </c>
      <c r="H90" s="104">
        <v>75</v>
      </c>
      <c r="I90" s="76">
        <f t="shared" si="8"/>
        <v>75</v>
      </c>
      <c r="J90" s="18">
        <v>90</v>
      </c>
      <c r="K90" s="19">
        <v>95</v>
      </c>
      <c r="L90" s="19" t="s">
        <v>102</v>
      </c>
      <c r="M90" s="77">
        <f t="shared" si="9"/>
        <v>95</v>
      </c>
      <c r="N90" s="124">
        <f t="shared" si="10"/>
        <v>170</v>
      </c>
      <c r="O90" s="123">
        <v>28</v>
      </c>
      <c r="P90" s="80">
        <f t="shared" si="11"/>
        <v>272.31077268291705</v>
      </c>
      <c r="Q90" s="154" t="s">
        <v>210</v>
      </c>
    </row>
    <row r="91" spans="1:17" ht="15" customHeight="1">
      <c r="A91" s="13">
        <v>1</v>
      </c>
      <c r="B91" s="35" t="s">
        <v>311</v>
      </c>
      <c r="C91" s="100" t="s">
        <v>312</v>
      </c>
      <c r="D91" s="37" t="s">
        <v>309</v>
      </c>
      <c r="E91" s="96">
        <v>68.8</v>
      </c>
      <c r="F91" s="39">
        <v>100</v>
      </c>
      <c r="G91" s="40">
        <v>105</v>
      </c>
      <c r="H91" s="40">
        <v>107</v>
      </c>
      <c r="I91" s="81">
        <f t="shared" si="8"/>
        <v>107</v>
      </c>
      <c r="J91" s="18">
        <v>120</v>
      </c>
      <c r="K91" s="19">
        <v>123</v>
      </c>
      <c r="L91" s="19" t="s">
        <v>313</v>
      </c>
      <c r="M91" s="82">
        <f t="shared" si="9"/>
        <v>123</v>
      </c>
      <c r="N91" s="125">
        <f t="shared" si="10"/>
        <v>230</v>
      </c>
      <c r="O91" s="123">
        <v>28</v>
      </c>
      <c r="P91" s="80">
        <f t="shared" si="11"/>
        <v>309.9857133566629</v>
      </c>
      <c r="Q91" s="25" t="s">
        <v>41</v>
      </c>
    </row>
    <row r="92" spans="1:17" ht="15" customHeight="1">
      <c r="A92" s="13">
        <v>2</v>
      </c>
      <c r="B92" s="35" t="s">
        <v>314</v>
      </c>
      <c r="C92" s="100" t="s">
        <v>315</v>
      </c>
      <c r="D92" s="37" t="s">
        <v>309</v>
      </c>
      <c r="E92" s="96">
        <v>55.2</v>
      </c>
      <c r="F92" s="39">
        <v>69</v>
      </c>
      <c r="G92" s="40">
        <v>72</v>
      </c>
      <c r="H92" s="40">
        <v>74</v>
      </c>
      <c r="I92" s="76">
        <f t="shared" si="8"/>
        <v>74</v>
      </c>
      <c r="J92" s="18">
        <v>85</v>
      </c>
      <c r="K92" s="19" t="s">
        <v>55</v>
      </c>
      <c r="L92" s="19" t="s">
        <v>55</v>
      </c>
      <c r="M92" s="77">
        <f t="shared" si="9"/>
        <v>85</v>
      </c>
      <c r="N92" s="124">
        <f t="shared" si="10"/>
        <v>159</v>
      </c>
      <c r="O92" s="123">
        <v>25</v>
      </c>
      <c r="P92" s="80">
        <f t="shared" si="11"/>
        <v>250.9926958407859</v>
      </c>
      <c r="Q92" s="130" t="s">
        <v>41</v>
      </c>
    </row>
    <row r="93" spans="1:17" ht="15" customHeight="1">
      <c r="A93" s="13">
        <v>2</v>
      </c>
      <c r="B93" s="99" t="s">
        <v>316</v>
      </c>
      <c r="C93" s="36" t="s">
        <v>317</v>
      </c>
      <c r="D93" s="101" t="s">
        <v>309</v>
      </c>
      <c r="E93" s="102">
        <v>94.3</v>
      </c>
      <c r="F93" s="103" t="s">
        <v>318</v>
      </c>
      <c r="G93" s="104">
        <v>135</v>
      </c>
      <c r="H93" s="104">
        <v>140</v>
      </c>
      <c r="I93" s="76">
        <f t="shared" si="8"/>
        <v>140</v>
      </c>
      <c r="J93" s="18">
        <v>150</v>
      </c>
      <c r="K93" s="19" t="s">
        <v>118</v>
      </c>
      <c r="L93" s="19">
        <v>160</v>
      </c>
      <c r="M93" s="77">
        <f t="shared" si="9"/>
        <v>160</v>
      </c>
      <c r="N93" s="124">
        <f t="shared" si="10"/>
        <v>300</v>
      </c>
      <c r="O93" s="123">
        <v>25</v>
      </c>
      <c r="P93" s="80">
        <f t="shared" si="11"/>
        <v>341.78863263043746</v>
      </c>
      <c r="Q93" s="89" t="s">
        <v>41</v>
      </c>
    </row>
    <row r="94" spans="1:17" ht="15" customHeight="1">
      <c r="A94" s="13">
        <v>3</v>
      </c>
      <c r="B94" s="25" t="s">
        <v>319</v>
      </c>
      <c r="C94" s="21" t="s">
        <v>320</v>
      </c>
      <c r="D94" s="47" t="s">
        <v>309</v>
      </c>
      <c r="E94" s="38">
        <v>62</v>
      </c>
      <c r="F94" s="69">
        <v>70</v>
      </c>
      <c r="G94" s="29" t="s">
        <v>310</v>
      </c>
      <c r="H94" s="143">
        <v>75</v>
      </c>
      <c r="I94" s="81">
        <f t="shared" si="8"/>
        <v>75</v>
      </c>
      <c r="J94" s="18">
        <v>90</v>
      </c>
      <c r="K94" s="19">
        <v>93</v>
      </c>
      <c r="L94" s="19">
        <v>96</v>
      </c>
      <c r="M94" s="82">
        <f t="shared" si="9"/>
        <v>96</v>
      </c>
      <c r="N94" s="125">
        <f t="shared" si="10"/>
        <v>171</v>
      </c>
      <c r="O94" s="123">
        <v>23</v>
      </c>
      <c r="P94" s="80">
        <f t="shared" si="11"/>
        <v>247.3076233743999</v>
      </c>
      <c r="Q94" s="25" t="s">
        <v>321</v>
      </c>
    </row>
    <row r="95" spans="1:17" ht="15" customHeight="1">
      <c r="A95" s="13">
        <v>4</v>
      </c>
      <c r="B95" s="14" t="s">
        <v>322</v>
      </c>
      <c r="C95" s="21" t="s">
        <v>323</v>
      </c>
      <c r="D95" s="16" t="s">
        <v>309</v>
      </c>
      <c r="E95" s="102">
        <v>52.3</v>
      </c>
      <c r="F95" s="24">
        <v>60</v>
      </c>
      <c r="G95" s="19">
        <v>62</v>
      </c>
      <c r="H95" s="19">
        <v>64</v>
      </c>
      <c r="I95" s="76">
        <f t="shared" si="8"/>
        <v>64</v>
      </c>
      <c r="J95" s="18">
        <v>70</v>
      </c>
      <c r="K95" s="19">
        <v>73</v>
      </c>
      <c r="L95" s="19" t="s">
        <v>324</v>
      </c>
      <c r="M95" s="77">
        <f t="shared" si="9"/>
        <v>73</v>
      </c>
      <c r="N95" s="124">
        <f t="shared" si="10"/>
        <v>137</v>
      </c>
      <c r="O95" s="123">
        <v>22</v>
      </c>
      <c r="P95" s="80">
        <f t="shared" si="11"/>
        <v>225.9556935233885</v>
      </c>
      <c r="Q95" s="25" t="s">
        <v>76</v>
      </c>
    </row>
    <row r="96" spans="1:17" ht="15" customHeight="1">
      <c r="A96" s="13">
        <v>4</v>
      </c>
      <c r="B96" s="14" t="s">
        <v>325</v>
      </c>
      <c r="C96" s="15" t="s">
        <v>326</v>
      </c>
      <c r="D96" s="16" t="s">
        <v>309</v>
      </c>
      <c r="E96" s="102">
        <v>90.95</v>
      </c>
      <c r="F96" s="24">
        <v>115</v>
      </c>
      <c r="G96" s="19">
        <v>120</v>
      </c>
      <c r="H96" s="19" t="s">
        <v>247</v>
      </c>
      <c r="I96" s="76">
        <f t="shared" si="8"/>
        <v>120</v>
      </c>
      <c r="J96" s="18">
        <v>140</v>
      </c>
      <c r="K96" s="19">
        <v>145</v>
      </c>
      <c r="L96" s="19">
        <v>150</v>
      </c>
      <c r="M96" s="77">
        <f t="shared" si="9"/>
        <v>150</v>
      </c>
      <c r="N96" s="124">
        <f t="shared" si="10"/>
        <v>270</v>
      </c>
      <c r="O96" s="123">
        <v>22</v>
      </c>
      <c r="P96" s="80">
        <f t="shared" si="11"/>
        <v>312.50727778838166</v>
      </c>
      <c r="Q96" s="25" t="s">
        <v>210</v>
      </c>
    </row>
    <row r="97" spans="1:17" ht="15" customHeight="1">
      <c r="A97" s="13">
        <v>5</v>
      </c>
      <c r="B97" s="41" t="s">
        <v>327</v>
      </c>
      <c r="C97" s="112" t="s">
        <v>328</v>
      </c>
      <c r="D97" s="43" t="s">
        <v>309</v>
      </c>
      <c r="E97" s="38">
        <v>58.9</v>
      </c>
      <c r="F97" s="45">
        <v>65</v>
      </c>
      <c r="G97" s="46" t="s">
        <v>132</v>
      </c>
      <c r="H97" s="46" t="s">
        <v>132</v>
      </c>
      <c r="I97" s="81">
        <f t="shared" si="8"/>
        <v>65</v>
      </c>
      <c r="J97" s="18">
        <v>85</v>
      </c>
      <c r="K97" s="19" t="s">
        <v>132</v>
      </c>
      <c r="L97" s="19" t="s">
        <v>132</v>
      </c>
      <c r="M97" s="82">
        <f t="shared" si="9"/>
        <v>85</v>
      </c>
      <c r="N97" s="125">
        <f t="shared" si="10"/>
        <v>150</v>
      </c>
      <c r="O97" s="123">
        <v>21</v>
      </c>
      <c r="P97" s="80">
        <f t="shared" si="11"/>
        <v>225.22790926550198</v>
      </c>
      <c r="Q97" s="25" t="s">
        <v>42</v>
      </c>
    </row>
    <row r="98" spans="1:17" ht="15" customHeight="1">
      <c r="A98" s="13"/>
      <c r="B98" s="25" t="s">
        <v>329</v>
      </c>
      <c r="C98" s="30" t="s">
        <v>330</v>
      </c>
      <c r="D98" s="31" t="s">
        <v>309</v>
      </c>
      <c r="E98" s="145"/>
      <c r="F98" s="120"/>
      <c r="G98" s="34"/>
      <c r="H98" s="34"/>
      <c r="I98" s="76"/>
      <c r="J98" s="18"/>
      <c r="K98" s="19"/>
      <c r="L98" s="19"/>
      <c r="M98" s="77"/>
      <c r="N98" s="124"/>
      <c r="O98" s="123">
        <v>21</v>
      </c>
      <c r="P98" s="80" t="s">
        <v>331</v>
      </c>
      <c r="Q98" s="25" t="s">
        <v>41</v>
      </c>
    </row>
    <row r="99" spans="1:17" ht="15" customHeight="1">
      <c r="A99" s="20">
        <v>6</v>
      </c>
      <c r="B99" s="146" t="s">
        <v>332</v>
      </c>
      <c r="C99" s="21" t="s">
        <v>333</v>
      </c>
      <c r="D99" s="147" t="s">
        <v>309</v>
      </c>
      <c r="E99" s="96">
        <v>94.1</v>
      </c>
      <c r="F99" s="148">
        <v>100</v>
      </c>
      <c r="G99" s="149">
        <v>105</v>
      </c>
      <c r="H99" s="149">
        <v>115</v>
      </c>
      <c r="I99" s="76">
        <f aca="true" t="shared" si="12" ref="I99:I130">MAX(F99:H99)</f>
        <v>115</v>
      </c>
      <c r="J99" s="18">
        <v>130</v>
      </c>
      <c r="K99" s="19">
        <v>135</v>
      </c>
      <c r="L99" s="19">
        <v>140</v>
      </c>
      <c r="M99" s="77">
        <f aca="true" t="shared" si="13" ref="M99:M131">MAX(J99:L99)</f>
        <v>140</v>
      </c>
      <c r="N99" s="124">
        <f aca="true" t="shared" si="14" ref="N99:N131">SUM(I99,M99)</f>
        <v>255</v>
      </c>
      <c r="O99" s="123">
        <v>20</v>
      </c>
      <c r="P99" s="80">
        <f aca="true" t="shared" si="15" ref="P99:P130">IF(ISERROR(N99*10^(0.794358141*(LOG10(E99/174.393))^2)),"",N99*10^(0.794358141*(LOG10(E99/174.393))^2))</f>
        <v>290.7825703923106</v>
      </c>
      <c r="Q99" s="25" t="s">
        <v>210</v>
      </c>
    </row>
    <row r="100" spans="1:17" ht="15" customHeight="1">
      <c r="A100" s="13">
        <v>7</v>
      </c>
      <c r="B100" s="41" t="s">
        <v>334</v>
      </c>
      <c r="C100" s="42" t="s">
        <v>335</v>
      </c>
      <c r="D100" s="43" t="s">
        <v>309</v>
      </c>
      <c r="E100" s="38">
        <v>56</v>
      </c>
      <c r="F100" s="45">
        <v>50</v>
      </c>
      <c r="G100" s="46">
        <v>53</v>
      </c>
      <c r="H100" s="46">
        <v>55</v>
      </c>
      <c r="I100" s="81">
        <f t="shared" si="12"/>
        <v>55</v>
      </c>
      <c r="J100" s="18">
        <v>65</v>
      </c>
      <c r="K100" s="19" t="s">
        <v>336</v>
      </c>
      <c r="L100" s="19">
        <v>68</v>
      </c>
      <c r="M100" s="82">
        <f t="shared" si="13"/>
        <v>68</v>
      </c>
      <c r="N100" s="125">
        <f t="shared" si="14"/>
        <v>123</v>
      </c>
      <c r="O100" s="123">
        <v>19</v>
      </c>
      <c r="P100" s="85">
        <f t="shared" si="15"/>
        <v>191.9730462976659</v>
      </c>
      <c r="Q100" s="58" t="s">
        <v>41</v>
      </c>
    </row>
    <row r="101" spans="1:17" ht="15" customHeight="1">
      <c r="A101" s="13">
        <v>7</v>
      </c>
      <c r="B101" s="25" t="s">
        <v>337</v>
      </c>
      <c r="C101" s="93" t="s">
        <v>338</v>
      </c>
      <c r="D101" s="47" t="s">
        <v>309</v>
      </c>
      <c r="E101" s="38">
        <v>57.6</v>
      </c>
      <c r="F101" s="69">
        <v>70</v>
      </c>
      <c r="G101" s="29" t="s">
        <v>97</v>
      </c>
      <c r="H101" s="29" t="s">
        <v>97</v>
      </c>
      <c r="I101" s="81">
        <f t="shared" si="12"/>
        <v>70</v>
      </c>
      <c r="J101" s="18">
        <v>85</v>
      </c>
      <c r="K101" s="19" t="s">
        <v>69</v>
      </c>
      <c r="L101" s="19" t="s">
        <v>69</v>
      </c>
      <c r="M101" s="82">
        <f t="shared" si="13"/>
        <v>85</v>
      </c>
      <c r="N101" s="125">
        <f t="shared" si="14"/>
        <v>155</v>
      </c>
      <c r="O101" s="123">
        <v>19</v>
      </c>
      <c r="P101" s="85">
        <f t="shared" si="15"/>
        <v>236.69911563874714</v>
      </c>
      <c r="Q101" s="25" t="s">
        <v>42</v>
      </c>
    </row>
    <row r="102" spans="1:17" ht="15" customHeight="1">
      <c r="A102" s="13">
        <v>10</v>
      </c>
      <c r="B102" s="25" t="s">
        <v>339</v>
      </c>
      <c r="C102" s="21" t="s">
        <v>340</v>
      </c>
      <c r="D102" s="47" t="s">
        <v>309</v>
      </c>
      <c r="E102" s="38">
        <v>68</v>
      </c>
      <c r="F102" s="69">
        <v>70</v>
      </c>
      <c r="G102" s="29">
        <v>75</v>
      </c>
      <c r="H102" s="143" t="s">
        <v>250</v>
      </c>
      <c r="I102" s="81">
        <f t="shared" si="12"/>
        <v>75</v>
      </c>
      <c r="J102" s="18">
        <v>90</v>
      </c>
      <c r="K102" s="19">
        <v>95</v>
      </c>
      <c r="L102" s="19" t="s">
        <v>102</v>
      </c>
      <c r="M102" s="82">
        <f t="shared" si="13"/>
        <v>95</v>
      </c>
      <c r="N102" s="125">
        <f t="shared" si="14"/>
        <v>170</v>
      </c>
      <c r="O102" s="123">
        <v>16</v>
      </c>
      <c r="P102" s="85">
        <f t="shared" si="15"/>
        <v>230.85699057775184</v>
      </c>
      <c r="Q102" s="25" t="s">
        <v>210</v>
      </c>
    </row>
    <row r="103" spans="1:17" ht="15" customHeight="1">
      <c r="A103" s="20">
        <v>11</v>
      </c>
      <c r="B103" s="25" t="s">
        <v>341</v>
      </c>
      <c r="C103" s="21" t="s">
        <v>342</v>
      </c>
      <c r="D103" s="47" t="s">
        <v>309</v>
      </c>
      <c r="E103" s="38">
        <v>49.9</v>
      </c>
      <c r="F103" s="69">
        <v>45</v>
      </c>
      <c r="G103" s="29" t="s">
        <v>343</v>
      </c>
      <c r="H103" s="29" t="s">
        <v>343</v>
      </c>
      <c r="I103" s="81">
        <f t="shared" si="12"/>
        <v>45</v>
      </c>
      <c r="J103" s="18">
        <v>58</v>
      </c>
      <c r="K103" s="19">
        <v>60</v>
      </c>
      <c r="L103" s="19">
        <v>62</v>
      </c>
      <c r="M103" s="82">
        <f t="shared" si="13"/>
        <v>62</v>
      </c>
      <c r="N103" s="125">
        <f t="shared" si="14"/>
        <v>107</v>
      </c>
      <c r="O103" s="123">
        <v>15</v>
      </c>
      <c r="P103" s="85">
        <f t="shared" si="15"/>
        <v>183.64084610731456</v>
      </c>
      <c r="Q103" s="25" t="s">
        <v>42</v>
      </c>
    </row>
    <row r="104" spans="1:17" ht="15" customHeight="1">
      <c r="A104" s="20">
        <v>11</v>
      </c>
      <c r="B104" s="64" t="s">
        <v>344</v>
      </c>
      <c r="C104" s="65" t="s">
        <v>345</v>
      </c>
      <c r="D104" s="66" t="s">
        <v>309</v>
      </c>
      <c r="E104" s="38">
        <v>68.3</v>
      </c>
      <c r="F104" s="67">
        <v>70</v>
      </c>
      <c r="G104" s="68" t="s">
        <v>97</v>
      </c>
      <c r="H104" s="68">
        <v>73</v>
      </c>
      <c r="I104" s="81">
        <f t="shared" si="12"/>
        <v>73</v>
      </c>
      <c r="J104" s="18">
        <v>92</v>
      </c>
      <c r="K104" s="19">
        <v>95</v>
      </c>
      <c r="L104" s="19">
        <v>97</v>
      </c>
      <c r="M104" s="82">
        <f t="shared" si="13"/>
        <v>97</v>
      </c>
      <c r="N104" s="125">
        <f t="shared" si="14"/>
        <v>170</v>
      </c>
      <c r="O104" s="123">
        <v>15</v>
      </c>
      <c r="P104" s="85">
        <f t="shared" si="15"/>
        <v>230.1990988092628</v>
      </c>
      <c r="Q104" s="58" t="s">
        <v>41</v>
      </c>
    </row>
    <row r="105" spans="1:17" ht="15" customHeight="1">
      <c r="A105" s="13">
        <v>13</v>
      </c>
      <c r="B105" s="14" t="s">
        <v>346</v>
      </c>
      <c r="C105" s="116" t="s">
        <v>347</v>
      </c>
      <c r="D105" s="16" t="s">
        <v>309</v>
      </c>
      <c r="E105" s="38">
        <v>61</v>
      </c>
      <c r="F105" s="24">
        <v>58</v>
      </c>
      <c r="G105" s="19">
        <v>60</v>
      </c>
      <c r="H105" s="19">
        <v>62</v>
      </c>
      <c r="I105" s="76">
        <f t="shared" si="12"/>
        <v>62</v>
      </c>
      <c r="J105" s="18">
        <v>78</v>
      </c>
      <c r="K105" s="19" t="s">
        <v>73</v>
      </c>
      <c r="L105" s="19" t="s">
        <v>73</v>
      </c>
      <c r="M105" s="77">
        <f t="shared" si="13"/>
        <v>78</v>
      </c>
      <c r="N105" s="124">
        <f t="shared" si="14"/>
        <v>140</v>
      </c>
      <c r="O105" s="123">
        <v>13</v>
      </c>
      <c r="P105" s="80">
        <f t="shared" si="15"/>
        <v>204.85569548199962</v>
      </c>
      <c r="Q105" s="25" t="s">
        <v>41</v>
      </c>
    </row>
    <row r="106" spans="1:17" ht="15" customHeight="1">
      <c r="A106" s="13">
        <v>15</v>
      </c>
      <c r="B106" s="25" t="s">
        <v>348</v>
      </c>
      <c r="C106" s="21" t="s">
        <v>349</v>
      </c>
      <c r="D106" s="47" t="s">
        <v>309</v>
      </c>
      <c r="E106" s="38">
        <v>59.2</v>
      </c>
      <c r="F106" s="69">
        <v>43</v>
      </c>
      <c r="G106" s="29" t="s">
        <v>52</v>
      </c>
      <c r="H106" s="29">
        <v>43</v>
      </c>
      <c r="I106" s="76">
        <f t="shared" si="12"/>
        <v>43</v>
      </c>
      <c r="J106" s="18">
        <v>53</v>
      </c>
      <c r="K106" s="19">
        <v>55</v>
      </c>
      <c r="L106" s="19">
        <v>57</v>
      </c>
      <c r="M106" s="77">
        <f t="shared" si="13"/>
        <v>57</v>
      </c>
      <c r="N106" s="124">
        <f t="shared" si="14"/>
        <v>100</v>
      </c>
      <c r="O106" s="123">
        <v>11</v>
      </c>
      <c r="P106" s="80">
        <f t="shared" si="15"/>
        <v>149.58303384974639</v>
      </c>
      <c r="Q106" s="25" t="s">
        <v>42</v>
      </c>
    </row>
    <row r="107" spans="1:17" ht="15" customHeight="1">
      <c r="A107" s="13">
        <v>16</v>
      </c>
      <c r="B107" s="25" t="s">
        <v>350</v>
      </c>
      <c r="C107" s="21" t="s">
        <v>351</v>
      </c>
      <c r="D107" s="47" t="s">
        <v>309</v>
      </c>
      <c r="E107" s="48">
        <v>67.5</v>
      </c>
      <c r="F107" s="28">
        <v>65</v>
      </c>
      <c r="G107" s="29" t="s">
        <v>105</v>
      </c>
      <c r="H107" s="29">
        <v>70</v>
      </c>
      <c r="I107" s="81">
        <f t="shared" si="12"/>
        <v>70</v>
      </c>
      <c r="J107" s="18">
        <v>85</v>
      </c>
      <c r="K107" s="19">
        <v>87</v>
      </c>
      <c r="L107" s="19" t="s">
        <v>69</v>
      </c>
      <c r="M107" s="82">
        <f t="shared" si="13"/>
        <v>87</v>
      </c>
      <c r="N107" s="83">
        <f t="shared" si="14"/>
        <v>157</v>
      </c>
      <c r="O107" s="123">
        <v>10</v>
      </c>
      <c r="P107" s="85">
        <f t="shared" si="15"/>
        <v>214.23216442974743</v>
      </c>
      <c r="Q107" s="25" t="s">
        <v>210</v>
      </c>
    </row>
    <row r="108" spans="1:17" ht="15" customHeight="1">
      <c r="A108" s="20">
        <v>25</v>
      </c>
      <c r="B108" s="146" t="s">
        <v>352</v>
      </c>
      <c r="C108" s="21" t="s">
        <v>75</v>
      </c>
      <c r="D108" s="147" t="s">
        <v>309</v>
      </c>
      <c r="E108" s="27">
        <v>96.7</v>
      </c>
      <c r="F108" s="150">
        <v>42</v>
      </c>
      <c r="G108" s="149">
        <v>44</v>
      </c>
      <c r="H108" s="149">
        <v>45</v>
      </c>
      <c r="I108" s="76">
        <f t="shared" si="12"/>
        <v>45</v>
      </c>
      <c r="J108" s="18">
        <v>55</v>
      </c>
      <c r="K108" s="19">
        <v>55</v>
      </c>
      <c r="L108" s="19">
        <v>60</v>
      </c>
      <c r="M108" s="77">
        <f t="shared" si="13"/>
        <v>60</v>
      </c>
      <c r="N108" s="78">
        <f t="shared" si="14"/>
        <v>105</v>
      </c>
      <c r="O108" s="123">
        <v>1</v>
      </c>
      <c r="P108" s="80">
        <f t="shared" si="15"/>
        <v>118.3832015458883</v>
      </c>
      <c r="Q108" s="25" t="s">
        <v>41</v>
      </c>
    </row>
    <row r="109" spans="1:17" ht="15" customHeight="1">
      <c r="A109" s="20">
        <v>17</v>
      </c>
      <c r="B109" s="41" t="s">
        <v>353</v>
      </c>
      <c r="C109" s="42" t="s">
        <v>354</v>
      </c>
      <c r="D109" s="43" t="s">
        <v>355</v>
      </c>
      <c r="E109" s="50">
        <v>68.8</v>
      </c>
      <c r="F109" s="51">
        <v>65</v>
      </c>
      <c r="G109" s="46">
        <v>68</v>
      </c>
      <c r="H109" s="46" t="s">
        <v>105</v>
      </c>
      <c r="I109" s="81">
        <f t="shared" si="12"/>
        <v>68</v>
      </c>
      <c r="J109" s="18">
        <v>85</v>
      </c>
      <c r="K109" s="19" t="s">
        <v>55</v>
      </c>
      <c r="L109" s="19">
        <v>88</v>
      </c>
      <c r="M109" s="82">
        <f t="shared" si="13"/>
        <v>88</v>
      </c>
      <c r="N109" s="83">
        <f t="shared" si="14"/>
        <v>156</v>
      </c>
      <c r="O109" s="123">
        <v>9</v>
      </c>
      <c r="P109" s="85">
        <f t="shared" si="15"/>
        <v>210.25117949408443</v>
      </c>
      <c r="Q109" s="152" t="s">
        <v>356</v>
      </c>
    </row>
    <row r="110" spans="1:19" ht="15" customHeight="1">
      <c r="A110" s="13">
        <v>1</v>
      </c>
      <c r="B110" s="14" t="s">
        <v>357</v>
      </c>
      <c r="C110" s="15" t="s">
        <v>358</v>
      </c>
      <c r="D110" s="16" t="s">
        <v>359</v>
      </c>
      <c r="E110" s="17">
        <v>83</v>
      </c>
      <c r="F110" s="28">
        <v>114</v>
      </c>
      <c r="G110" s="29">
        <v>120</v>
      </c>
      <c r="H110" s="29">
        <v>125</v>
      </c>
      <c r="I110" s="76">
        <f t="shared" si="12"/>
        <v>125</v>
      </c>
      <c r="J110" s="18">
        <v>145</v>
      </c>
      <c r="K110" s="19" t="s">
        <v>277</v>
      </c>
      <c r="L110" s="19">
        <v>150</v>
      </c>
      <c r="M110" s="77">
        <f t="shared" si="13"/>
        <v>150</v>
      </c>
      <c r="N110" s="78">
        <f t="shared" si="14"/>
        <v>275</v>
      </c>
      <c r="O110" s="123">
        <v>28</v>
      </c>
      <c r="P110" s="80">
        <f t="shared" si="15"/>
        <v>332.60270663739266</v>
      </c>
      <c r="Q110" s="89" t="s">
        <v>360</v>
      </c>
      <c r="R110" s="131" t="s">
        <v>359</v>
      </c>
      <c r="S110" s="128">
        <f>SUM(O110:O117)</f>
        <v>125</v>
      </c>
    </row>
    <row r="111" spans="1:17" ht="15" customHeight="1">
      <c r="A111" s="20">
        <v>5</v>
      </c>
      <c r="B111" s="14" t="s">
        <v>361</v>
      </c>
      <c r="C111" s="21" t="s">
        <v>362</v>
      </c>
      <c r="D111" s="16" t="s">
        <v>359</v>
      </c>
      <c r="E111" s="17">
        <v>94.5</v>
      </c>
      <c r="F111" s="18">
        <v>114</v>
      </c>
      <c r="G111" s="19" t="s">
        <v>363</v>
      </c>
      <c r="H111" s="19">
        <v>121</v>
      </c>
      <c r="I111" s="76">
        <f t="shared" si="12"/>
        <v>121</v>
      </c>
      <c r="J111" s="18" t="s">
        <v>277</v>
      </c>
      <c r="K111" s="19" t="s">
        <v>364</v>
      </c>
      <c r="L111" s="19" t="s">
        <v>364</v>
      </c>
      <c r="M111" s="77">
        <f t="shared" si="13"/>
        <v>0</v>
      </c>
      <c r="N111" s="78">
        <f t="shared" si="14"/>
        <v>121</v>
      </c>
      <c r="O111" s="123">
        <v>21</v>
      </c>
      <c r="P111" s="80">
        <f t="shared" si="15"/>
        <v>137.73111902481307</v>
      </c>
      <c r="Q111" s="89" t="s">
        <v>360</v>
      </c>
    </row>
    <row r="112" spans="1:17" ht="15" customHeight="1">
      <c r="A112" s="13">
        <v>8</v>
      </c>
      <c r="B112" s="25" t="s">
        <v>365</v>
      </c>
      <c r="C112" s="15" t="s">
        <v>366</v>
      </c>
      <c r="D112" s="47" t="s">
        <v>359</v>
      </c>
      <c r="E112" s="144">
        <v>86.5</v>
      </c>
      <c r="F112" s="69">
        <v>100</v>
      </c>
      <c r="G112" s="29">
        <v>105</v>
      </c>
      <c r="H112" s="29">
        <v>110</v>
      </c>
      <c r="I112" s="76">
        <f t="shared" si="12"/>
        <v>110</v>
      </c>
      <c r="J112" s="18">
        <v>125</v>
      </c>
      <c r="K112" s="19">
        <v>130</v>
      </c>
      <c r="L112" s="19">
        <v>135</v>
      </c>
      <c r="M112" s="77">
        <f t="shared" si="13"/>
        <v>135</v>
      </c>
      <c r="N112" s="124">
        <f t="shared" si="14"/>
        <v>245</v>
      </c>
      <c r="O112" s="123">
        <v>18</v>
      </c>
      <c r="P112" s="80">
        <f t="shared" si="15"/>
        <v>290.285558432582</v>
      </c>
      <c r="Q112" s="25" t="s">
        <v>367</v>
      </c>
    </row>
    <row r="113" spans="1:17" ht="15" customHeight="1">
      <c r="A113" s="13">
        <v>11</v>
      </c>
      <c r="B113" s="25" t="s">
        <v>368</v>
      </c>
      <c r="C113" s="15" t="s">
        <v>369</v>
      </c>
      <c r="D113" s="47" t="s">
        <v>359</v>
      </c>
      <c r="E113" s="144">
        <v>119.2</v>
      </c>
      <c r="F113" s="69">
        <v>85</v>
      </c>
      <c r="G113" s="29">
        <v>90</v>
      </c>
      <c r="H113" s="29" t="s">
        <v>169</v>
      </c>
      <c r="I113" s="76">
        <f t="shared" si="12"/>
        <v>90</v>
      </c>
      <c r="J113" s="18">
        <v>110</v>
      </c>
      <c r="K113" s="19">
        <v>115</v>
      </c>
      <c r="L113" s="19" t="s">
        <v>86</v>
      </c>
      <c r="M113" s="77">
        <f t="shared" si="13"/>
        <v>115</v>
      </c>
      <c r="N113" s="124">
        <f t="shared" si="14"/>
        <v>205</v>
      </c>
      <c r="O113" s="123">
        <v>16</v>
      </c>
      <c r="P113" s="80">
        <f t="shared" si="15"/>
        <v>215.49965488201147</v>
      </c>
      <c r="Q113" s="25" t="s">
        <v>360</v>
      </c>
    </row>
    <row r="114" spans="1:17" ht="15" customHeight="1">
      <c r="A114" s="20">
        <v>12</v>
      </c>
      <c r="B114" s="52" t="s">
        <v>370</v>
      </c>
      <c r="C114" s="53" t="s">
        <v>371</v>
      </c>
      <c r="D114" s="54" t="s">
        <v>359</v>
      </c>
      <c r="E114" s="49">
        <v>64</v>
      </c>
      <c r="F114" s="70">
        <v>68</v>
      </c>
      <c r="G114" s="56" t="s">
        <v>97</v>
      </c>
      <c r="H114" s="56">
        <v>73</v>
      </c>
      <c r="I114" s="81">
        <f t="shared" si="12"/>
        <v>73</v>
      </c>
      <c r="J114" s="18">
        <v>85</v>
      </c>
      <c r="K114" s="19">
        <v>90</v>
      </c>
      <c r="L114" s="19">
        <v>94</v>
      </c>
      <c r="M114" s="82">
        <f t="shared" si="13"/>
        <v>94</v>
      </c>
      <c r="N114" s="125">
        <f t="shared" si="14"/>
        <v>167</v>
      </c>
      <c r="O114" s="123">
        <v>14</v>
      </c>
      <c r="P114" s="85">
        <f t="shared" si="15"/>
        <v>236.19474436241876</v>
      </c>
      <c r="Q114" s="58" t="s">
        <v>372</v>
      </c>
    </row>
    <row r="115" spans="1:17" ht="15" customHeight="1">
      <c r="A115" s="13">
        <v>13</v>
      </c>
      <c r="B115" s="14" t="s">
        <v>373</v>
      </c>
      <c r="C115" s="15" t="s">
        <v>374</v>
      </c>
      <c r="D115" s="16" t="s">
        <v>359</v>
      </c>
      <c r="E115" s="49">
        <v>76</v>
      </c>
      <c r="F115" s="24">
        <v>75</v>
      </c>
      <c r="G115" s="19">
        <v>80</v>
      </c>
      <c r="H115" s="19">
        <v>85</v>
      </c>
      <c r="I115" s="76">
        <f t="shared" si="12"/>
        <v>85</v>
      </c>
      <c r="J115" s="18">
        <v>105</v>
      </c>
      <c r="K115" s="19">
        <v>100</v>
      </c>
      <c r="L115" s="19">
        <v>115</v>
      </c>
      <c r="M115" s="77">
        <f t="shared" si="13"/>
        <v>115</v>
      </c>
      <c r="N115" s="124">
        <f t="shared" si="14"/>
        <v>200</v>
      </c>
      <c r="O115" s="123">
        <v>13</v>
      </c>
      <c r="P115" s="80">
        <f t="shared" si="15"/>
        <v>253.73969527288284</v>
      </c>
      <c r="Q115" s="25" t="s">
        <v>372</v>
      </c>
    </row>
    <row r="116" spans="1:17" ht="15" customHeight="1">
      <c r="A116" s="20">
        <v>18</v>
      </c>
      <c r="B116" s="14" t="s">
        <v>375</v>
      </c>
      <c r="C116" s="15" t="s">
        <v>376</v>
      </c>
      <c r="D116" s="16" t="s">
        <v>359</v>
      </c>
      <c r="E116" s="23">
        <v>118.6</v>
      </c>
      <c r="F116" s="24">
        <v>43</v>
      </c>
      <c r="G116" s="19" t="s">
        <v>53</v>
      </c>
      <c r="H116" s="19" t="s">
        <v>53</v>
      </c>
      <c r="I116" s="76">
        <f t="shared" si="12"/>
        <v>43</v>
      </c>
      <c r="J116" s="18">
        <v>60</v>
      </c>
      <c r="K116" s="19" t="s">
        <v>336</v>
      </c>
      <c r="L116" s="19" t="s">
        <v>336</v>
      </c>
      <c r="M116" s="77">
        <f t="shared" si="13"/>
        <v>60</v>
      </c>
      <c r="N116" s="124">
        <f t="shared" si="14"/>
        <v>103</v>
      </c>
      <c r="O116" s="123">
        <v>9</v>
      </c>
      <c r="P116" s="80">
        <f t="shared" si="15"/>
        <v>108.41993218793546</v>
      </c>
      <c r="Q116" s="25" t="s">
        <v>360</v>
      </c>
    </row>
    <row r="117" spans="1:17" ht="15" customHeight="1">
      <c r="A117" s="20">
        <v>20</v>
      </c>
      <c r="B117" s="99" t="s">
        <v>377</v>
      </c>
      <c r="C117" s="100" t="s">
        <v>378</v>
      </c>
      <c r="D117" s="101" t="s">
        <v>359</v>
      </c>
      <c r="E117" s="102">
        <v>72.1</v>
      </c>
      <c r="F117" s="103">
        <v>80</v>
      </c>
      <c r="G117" s="104" t="s">
        <v>108</v>
      </c>
      <c r="H117" s="104" t="s">
        <v>124</v>
      </c>
      <c r="I117" s="76">
        <f t="shared" si="12"/>
        <v>80</v>
      </c>
      <c r="J117" s="18">
        <v>100</v>
      </c>
      <c r="K117" s="19" t="s">
        <v>173</v>
      </c>
      <c r="L117" s="19" t="s">
        <v>56</v>
      </c>
      <c r="M117" s="77">
        <f t="shared" si="13"/>
        <v>100</v>
      </c>
      <c r="N117" s="124">
        <f t="shared" si="14"/>
        <v>180</v>
      </c>
      <c r="O117" s="123">
        <v>6</v>
      </c>
      <c r="P117" s="80">
        <f t="shared" si="15"/>
        <v>235.59045515142714</v>
      </c>
      <c r="Q117" s="129" t="s">
        <v>367</v>
      </c>
    </row>
    <row r="118" spans="1:17" ht="15" customHeight="1">
      <c r="A118" s="13">
        <v>21</v>
      </c>
      <c r="B118" s="105" t="s">
        <v>379</v>
      </c>
      <c r="C118" s="106" t="s">
        <v>273</v>
      </c>
      <c r="D118" s="107" t="s">
        <v>359</v>
      </c>
      <c r="E118" s="108">
        <v>64.6</v>
      </c>
      <c r="F118" s="109">
        <v>60</v>
      </c>
      <c r="G118" s="110">
        <v>65</v>
      </c>
      <c r="H118" s="110" t="s">
        <v>380</v>
      </c>
      <c r="I118" s="81">
        <f t="shared" si="12"/>
        <v>65</v>
      </c>
      <c r="J118" s="18">
        <v>75</v>
      </c>
      <c r="K118" s="19" t="s">
        <v>250</v>
      </c>
      <c r="L118" s="19" t="s">
        <v>73</v>
      </c>
      <c r="M118" s="82">
        <f t="shared" si="13"/>
        <v>75</v>
      </c>
      <c r="N118" s="125">
        <f t="shared" si="14"/>
        <v>140</v>
      </c>
      <c r="O118" s="123">
        <v>5</v>
      </c>
      <c r="P118" s="85">
        <f t="shared" si="15"/>
        <v>196.73965868707893</v>
      </c>
      <c r="Q118" s="155" t="s">
        <v>367</v>
      </c>
    </row>
    <row r="119" spans="1:17" ht="15" customHeight="1">
      <c r="A119" s="13">
        <v>22</v>
      </c>
      <c r="B119" s="99" t="s">
        <v>381</v>
      </c>
      <c r="C119" s="100" t="s">
        <v>382</v>
      </c>
      <c r="D119" s="101" t="s">
        <v>359</v>
      </c>
      <c r="E119" s="102">
        <v>60.2</v>
      </c>
      <c r="F119" s="103">
        <v>30</v>
      </c>
      <c r="G119" s="104">
        <v>33</v>
      </c>
      <c r="H119" s="104" t="s">
        <v>51</v>
      </c>
      <c r="I119" s="76">
        <f t="shared" si="12"/>
        <v>33</v>
      </c>
      <c r="J119" s="18">
        <v>40</v>
      </c>
      <c r="K119" s="19">
        <v>43</v>
      </c>
      <c r="L119" s="19">
        <v>45</v>
      </c>
      <c r="M119" s="77">
        <f t="shared" si="13"/>
        <v>45</v>
      </c>
      <c r="N119" s="124">
        <f t="shared" si="14"/>
        <v>78</v>
      </c>
      <c r="O119" s="123">
        <v>4</v>
      </c>
      <c r="P119" s="80">
        <f t="shared" si="15"/>
        <v>115.23809846226332</v>
      </c>
      <c r="Q119" s="89" t="s">
        <v>367</v>
      </c>
    </row>
    <row r="120" spans="1:19" ht="15" customHeight="1">
      <c r="A120" s="13">
        <v>4</v>
      </c>
      <c r="B120" s="99" t="s">
        <v>383</v>
      </c>
      <c r="C120" s="100" t="s">
        <v>384</v>
      </c>
      <c r="D120" s="114" t="s">
        <v>24</v>
      </c>
      <c r="E120" s="38">
        <v>59.6</v>
      </c>
      <c r="F120" s="103" t="s">
        <v>105</v>
      </c>
      <c r="G120" s="104">
        <v>70</v>
      </c>
      <c r="H120" s="104">
        <v>75</v>
      </c>
      <c r="I120" s="81">
        <f t="shared" si="12"/>
        <v>75</v>
      </c>
      <c r="J120" s="18" t="s">
        <v>124</v>
      </c>
      <c r="K120" s="19">
        <v>85</v>
      </c>
      <c r="L120" s="19" t="s">
        <v>132</v>
      </c>
      <c r="M120" s="82">
        <f t="shared" si="13"/>
        <v>85</v>
      </c>
      <c r="N120" s="125">
        <f t="shared" si="14"/>
        <v>160</v>
      </c>
      <c r="O120" s="123">
        <v>22</v>
      </c>
      <c r="P120" s="80">
        <f t="shared" si="15"/>
        <v>238.13818711618126</v>
      </c>
      <c r="Q120" s="130" t="s">
        <v>25</v>
      </c>
      <c r="R120" s="131" t="s">
        <v>24</v>
      </c>
      <c r="S120" s="128">
        <f>SUM(O120:O127)</f>
        <v>107</v>
      </c>
    </row>
    <row r="121" spans="1:17" ht="15" customHeight="1">
      <c r="A121" s="20">
        <v>9</v>
      </c>
      <c r="B121" s="35" t="s">
        <v>385</v>
      </c>
      <c r="C121" s="100" t="s">
        <v>386</v>
      </c>
      <c r="D121" s="37" t="s">
        <v>24</v>
      </c>
      <c r="E121" s="38">
        <v>83.5</v>
      </c>
      <c r="F121" s="39">
        <v>90</v>
      </c>
      <c r="G121" s="40">
        <v>95</v>
      </c>
      <c r="H121" s="40">
        <v>100</v>
      </c>
      <c r="I121" s="76">
        <f t="shared" si="12"/>
        <v>100</v>
      </c>
      <c r="J121" s="18">
        <v>120</v>
      </c>
      <c r="K121" s="19">
        <v>125</v>
      </c>
      <c r="L121" s="19" t="s">
        <v>387</v>
      </c>
      <c r="M121" s="77">
        <f t="shared" si="13"/>
        <v>125</v>
      </c>
      <c r="N121" s="124">
        <f t="shared" si="14"/>
        <v>225</v>
      </c>
      <c r="O121" s="123">
        <v>18</v>
      </c>
      <c r="P121" s="80">
        <f t="shared" si="15"/>
        <v>271.2968663151052</v>
      </c>
      <c r="Q121" s="25" t="s">
        <v>25</v>
      </c>
    </row>
    <row r="122" spans="1:17" ht="15" customHeight="1">
      <c r="A122" s="13">
        <v>9</v>
      </c>
      <c r="B122" s="14" t="s">
        <v>388</v>
      </c>
      <c r="C122" s="21" t="s">
        <v>389</v>
      </c>
      <c r="D122" s="16" t="s">
        <v>24</v>
      </c>
      <c r="E122" s="102">
        <v>60.8</v>
      </c>
      <c r="F122" s="24" t="s">
        <v>54</v>
      </c>
      <c r="G122" s="19">
        <v>60</v>
      </c>
      <c r="H122" s="19" t="s">
        <v>336</v>
      </c>
      <c r="I122" s="76">
        <f t="shared" si="12"/>
        <v>60</v>
      </c>
      <c r="J122" s="18">
        <v>75</v>
      </c>
      <c r="K122" s="19">
        <v>80</v>
      </c>
      <c r="L122" s="19">
        <v>85</v>
      </c>
      <c r="M122" s="77">
        <f t="shared" si="13"/>
        <v>85</v>
      </c>
      <c r="N122" s="124">
        <f t="shared" si="14"/>
        <v>145</v>
      </c>
      <c r="O122" s="123">
        <v>17</v>
      </c>
      <c r="P122" s="80">
        <f t="shared" si="15"/>
        <v>212.6783754586059</v>
      </c>
      <c r="Q122" s="89" t="s">
        <v>25</v>
      </c>
    </row>
    <row r="123" spans="1:17" ht="15" customHeight="1">
      <c r="A123" s="20">
        <v>14</v>
      </c>
      <c r="B123" s="41" t="s">
        <v>390</v>
      </c>
      <c r="C123" s="42" t="s">
        <v>391</v>
      </c>
      <c r="D123" s="43" t="s">
        <v>24</v>
      </c>
      <c r="E123" s="44">
        <v>68.5</v>
      </c>
      <c r="F123" s="45">
        <v>70</v>
      </c>
      <c r="G123" s="46" t="s">
        <v>310</v>
      </c>
      <c r="H123" s="46">
        <v>75</v>
      </c>
      <c r="I123" s="81">
        <f t="shared" si="12"/>
        <v>75</v>
      </c>
      <c r="J123" s="18">
        <v>80</v>
      </c>
      <c r="K123" s="19">
        <v>85</v>
      </c>
      <c r="L123" s="19">
        <v>90</v>
      </c>
      <c r="M123" s="82">
        <f t="shared" si="13"/>
        <v>90</v>
      </c>
      <c r="N123" s="125">
        <f t="shared" si="14"/>
        <v>165</v>
      </c>
      <c r="O123" s="123">
        <v>12</v>
      </c>
      <c r="P123" s="85">
        <f t="shared" si="15"/>
        <v>223.0070528044036</v>
      </c>
      <c r="Q123" s="152" t="s">
        <v>25</v>
      </c>
    </row>
    <row r="124" spans="1:17" ht="15" customHeight="1">
      <c r="A124" s="13">
        <v>16</v>
      </c>
      <c r="B124" s="14" t="s">
        <v>392</v>
      </c>
      <c r="C124" s="15" t="s">
        <v>393</v>
      </c>
      <c r="D124" s="16" t="s">
        <v>24</v>
      </c>
      <c r="E124" s="102">
        <v>111.6</v>
      </c>
      <c r="F124" s="24">
        <v>52</v>
      </c>
      <c r="G124" s="19">
        <v>57</v>
      </c>
      <c r="H124" s="19">
        <v>60</v>
      </c>
      <c r="I124" s="76">
        <f t="shared" si="12"/>
        <v>60</v>
      </c>
      <c r="J124" s="18">
        <v>72</v>
      </c>
      <c r="K124" s="19">
        <v>77</v>
      </c>
      <c r="L124" s="19">
        <v>80</v>
      </c>
      <c r="M124" s="77">
        <f t="shared" si="13"/>
        <v>80</v>
      </c>
      <c r="N124" s="124">
        <f t="shared" si="14"/>
        <v>140</v>
      </c>
      <c r="O124" s="123">
        <v>11</v>
      </c>
      <c r="P124" s="80">
        <f t="shared" si="15"/>
        <v>149.962564872804</v>
      </c>
      <c r="Q124" s="25" t="s">
        <v>25</v>
      </c>
    </row>
    <row r="125" spans="1:17" ht="15" customHeight="1">
      <c r="A125" s="13">
        <v>16</v>
      </c>
      <c r="B125" s="25" t="s">
        <v>394</v>
      </c>
      <c r="C125" s="93" t="s">
        <v>395</v>
      </c>
      <c r="D125" s="47" t="s">
        <v>24</v>
      </c>
      <c r="E125" s="38">
        <v>60.8</v>
      </c>
      <c r="F125" s="69">
        <v>35</v>
      </c>
      <c r="G125" s="29">
        <v>43</v>
      </c>
      <c r="H125" s="29">
        <v>45</v>
      </c>
      <c r="I125" s="76">
        <f t="shared" si="12"/>
        <v>45</v>
      </c>
      <c r="J125" s="18">
        <v>45</v>
      </c>
      <c r="K125" s="19">
        <v>50</v>
      </c>
      <c r="L125" s="19">
        <v>55</v>
      </c>
      <c r="M125" s="77">
        <f t="shared" si="13"/>
        <v>55</v>
      </c>
      <c r="N125" s="124">
        <f t="shared" si="14"/>
        <v>100</v>
      </c>
      <c r="O125" s="123">
        <v>10</v>
      </c>
      <c r="P125" s="80">
        <f t="shared" si="15"/>
        <v>146.67474169559028</v>
      </c>
      <c r="Q125" s="89" t="s">
        <v>25</v>
      </c>
    </row>
    <row r="126" spans="1:17" ht="15" customHeight="1">
      <c r="A126" s="13">
        <v>17</v>
      </c>
      <c r="B126" s="14" t="s">
        <v>396</v>
      </c>
      <c r="C126" s="15" t="s">
        <v>397</v>
      </c>
      <c r="D126" s="16" t="s">
        <v>24</v>
      </c>
      <c r="E126" s="102">
        <v>60.9</v>
      </c>
      <c r="F126" s="24">
        <v>40</v>
      </c>
      <c r="G126" s="19" t="s">
        <v>58</v>
      </c>
      <c r="H126" s="19" t="s">
        <v>58</v>
      </c>
      <c r="I126" s="76">
        <f t="shared" si="12"/>
        <v>40</v>
      </c>
      <c r="J126" s="18">
        <v>50</v>
      </c>
      <c r="K126" s="19">
        <v>55</v>
      </c>
      <c r="L126" s="19">
        <v>60</v>
      </c>
      <c r="M126" s="77">
        <f t="shared" si="13"/>
        <v>60</v>
      </c>
      <c r="N126" s="124">
        <f t="shared" si="14"/>
        <v>100</v>
      </c>
      <c r="O126" s="123">
        <v>9</v>
      </c>
      <c r="P126" s="80">
        <f t="shared" si="15"/>
        <v>146.49973552337843</v>
      </c>
      <c r="Q126" s="25" t="s">
        <v>25</v>
      </c>
    </row>
    <row r="127" spans="1:17" ht="15" customHeight="1">
      <c r="A127" s="13">
        <v>18</v>
      </c>
      <c r="B127" s="25" t="s">
        <v>398</v>
      </c>
      <c r="C127" s="15" t="s">
        <v>399</v>
      </c>
      <c r="D127" s="47" t="s">
        <v>24</v>
      </c>
      <c r="E127" s="38">
        <v>76.8</v>
      </c>
      <c r="F127" s="69">
        <v>75</v>
      </c>
      <c r="G127" s="29" t="s">
        <v>73</v>
      </c>
      <c r="H127" s="29">
        <v>80</v>
      </c>
      <c r="I127" s="76">
        <f t="shared" si="12"/>
        <v>80</v>
      </c>
      <c r="J127" s="18">
        <v>95</v>
      </c>
      <c r="K127" s="19">
        <v>100</v>
      </c>
      <c r="L127" s="19">
        <v>105</v>
      </c>
      <c r="M127" s="77">
        <f t="shared" si="13"/>
        <v>105</v>
      </c>
      <c r="N127" s="124">
        <f t="shared" si="14"/>
        <v>185</v>
      </c>
      <c r="O127" s="123">
        <v>8</v>
      </c>
      <c r="P127" s="80">
        <f t="shared" si="15"/>
        <v>233.31380970071262</v>
      </c>
      <c r="Q127" s="25" t="s">
        <v>25</v>
      </c>
    </row>
    <row r="128" spans="1:17" ht="15" customHeight="1">
      <c r="A128" s="20">
        <v>20</v>
      </c>
      <c r="B128" s="25" t="s">
        <v>400</v>
      </c>
      <c r="C128" s="15" t="s">
        <v>401</v>
      </c>
      <c r="D128" s="47" t="s">
        <v>24</v>
      </c>
      <c r="E128" s="96">
        <v>95.6</v>
      </c>
      <c r="F128" s="69">
        <v>60</v>
      </c>
      <c r="G128" s="29">
        <v>65</v>
      </c>
      <c r="H128" s="29" t="s">
        <v>402</v>
      </c>
      <c r="I128" s="81">
        <f t="shared" si="12"/>
        <v>65</v>
      </c>
      <c r="J128" s="18">
        <v>80</v>
      </c>
      <c r="K128" s="19" t="s">
        <v>403</v>
      </c>
      <c r="L128" s="19">
        <v>84</v>
      </c>
      <c r="M128" s="82">
        <f t="shared" si="13"/>
        <v>84</v>
      </c>
      <c r="N128" s="125">
        <f t="shared" si="14"/>
        <v>149</v>
      </c>
      <c r="O128" s="123">
        <v>6</v>
      </c>
      <c r="P128" s="85">
        <f t="shared" si="15"/>
        <v>168.7828238786122</v>
      </c>
      <c r="Q128" s="25" t="s">
        <v>25</v>
      </c>
    </row>
    <row r="129" spans="1:17" ht="15" customHeight="1">
      <c r="A129" s="20">
        <v>21</v>
      </c>
      <c r="B129" s="14" t="s">
        <v>404</v>
      </c>
      <c r="C129" s="15" t="s">
        <v>405</v>
      </c>
      <c r="D129" s="16" t="s">
        <v>24</v>
      </c>
      <c r="E129" s="102">
        <v>93</v>
      </c>
      <c r="F129" s="24">
        <v>70</v>
      </c>
      <c r="G129" s="19" t="s">
        <v>310</v>
      </c>
      <c r="H129" s="19" t="s">
        <v>310</v>
      </c>
      <c r="I129" s="76">
        <f t="shared" si="12"/>
        <v>70</v>
      </c>
      <c r="J129" s="18">
        <v>85</v>
      </c>
      <c r="K129" s="19">
        <v>90</v>
      </c>
      <c r="L129" s="19" t="s">
        <v>169</v>
      </c>
      <c r="M129" s="77">
        <f t="shared" si="13"/>
        <v>90</v>
      </c>
      <c r="N129" s="124">
        <f t="shared" si="14"/>
        <v>160</v>
      </c>
      <c r="O129" s="123">
        <v>5</v>
      </c>
      <c r="P129" s="80">
        <f t="shared" si="15"/>
        <v>183.37608511677954</v>
      </c>
      <c r="Q129" s="25" t="s">
        <v>25</v>
      </c>
    </row>
    <row r="130" spans="1:17" ht="15" customHeight="1">
      <c r="A130" s="13">
        <v>23</v>
      </c>
      <c r="B130" s="14" t="s">
        <v>406</v>
      </c>
      <c r="C130" s="15" t="s">
        <v>407</v>
      </c>
      <c r="D130" s="16" t="s">
        <v>24</v>
      </c>
      <c r="E130" s="102">
        <v>81.1</v>
      </c>
      <c r="F130" s="24" t="s">
        <v>105</v>
      </c>
      <c r="G130" s="19">
        <v>75</v>
      </c>
      <c r="H130" s="19">
        <v>80</v>
      </c>
      <c r="I130" s="81">
        <f t="shared" si="12"/>
        <v>80</v>
      </c>
      <c r="J130" s="18">
        <v>85</v>
      </c>
      <c r="K130" s="19">
        <v>90</v>
      </c>
      <c r="L130" s="19">
        <v>95</v>
      </c>
      <c r="M130" s="82">
        <f t="shared" si="13"/>
        <v>95</v>
      </c>
      <c r="N130" s="125">
        <f t="shared" si="14"/>
        <v>175</v>
      </c>
      <c r="O130" s="123">
        <v>4</v>
      </c>
      <c r="P130" s="85">
        <f t="shared" si="15"/>
        <v>214.22178546762547</v>
      </c>
      <c r="Q130" s="25" t="s">
        <v>25</v>
      </c>
    </row>
    <row r="131" spans="1:17" ht="15" customHeight="1">
      <c r="A131" s="13">
        <v>25</v>
      </c>
      <c r="B131" s="25" t="s">
        <v>408</v>
      </c>
      <c r="C131" s="15" t="s">
        <v>409</v>
      </c>
      <c r="D131" s="47" t="s">
        <v>24</v>
      </c>
      <c r="E131" s="96">
        <v>66.3</v>
      </c>
      <c r="F131" s="69">
        <v>50</v>
      </c>
      <c r="G131" s="29">
        <v>53</v>
      </c>
      <c r="H131" s="29">
        <v>56</v>
      </c>
      <c r="I131" s="81">
        <f aca="true" t="shared" si="16" ref="I131:I160">MAX(F131:H131)</f>
        <v>56</v>
      </c>
      <c r="J131" s="18">
        <v>65</v>
      </c>
      <c r="K131" s="19">
        <v>70</v>
      </c>
      <c r="L131" s="19" t="s">
        <v>410</v>
      </c>
      <c r="M131" s="82">
        <f t="shared" si="13"/>
        <v>70</v>
      </c>
      <c r="N131" s="125">
        <f t="shared" si="14"/>
        <v>126</v>
      </c>
      <c r="O131" s="123">
        <v>1</v>
      </c>
      <c r="P131" s="85">
        <f aca="true" t="shared" si="17" ref="P131:P160">IF(ISERROR(N131*10^(0.794358141*(LOG10(E131/174.393))^2)),"",N131*10^(0.794358141*(LOG10(E131/174.393))^2))</f>
        <v>173.982544237195</v>
      </c>
      <c r="Q131" s="88" t="s">
        <v>25</v>
      </c>
    </row>
    <row r="132" spans="1:19" ht="15" customHeight="1">
      <c r="A132" s="20">
        <v>6</v>
      </c>
      <c r="B132" s="14" t="s">
        <v>411</v>
      </c>
      <c r="C132" s="21" t="s">
        <v>412</v>
      </c>
      <c r="D132" s="16" t="s">
        <v>33</v>
      </c>
      <c r="E132" s="17">
        <v>68.35</v>
      </c>
      <c r="F132" s="18">
        <v>95</v>
      </c>
      <c r="G132" s="19">
        <v>97</v>
      </c>
      <c r="H132" s="19" t="s">
        <v>413</v>
      </c>
      <c r="I132" s="81">
        <f t="shared" si="16"/>
        <v>97</v>
      </c>
      <c r="J132" s="18" t="s">
        <v>213</v>
      </c>
      <c r="K132" s="19" t="s">
        <v>213</v>
      </c>
      <c r="L132" s="19" t="s">
        <v>213</v>
      </c>
      <c r="M132" s="82" t="s">
        <v>132</v>
      </c>
      <c r="N132" s="83" t="s">
        <v>132</v>
      </c>
      <c r="O132" s="123">
        <v>20</v>
      </c>
      <c r="P132" s="80">
        <f t="shared" si="17"/>
      </c>
      <c r="Q132" s="89" t="s">
        <v>414</v>
      </c>
      <c r="R132" s="131" t="s">
        <v>33</v>
      </c>
      <c r="S132" s="128">
        <f>SUM(O132:O139)</f>
        <v>61</v>
      </c>
    </row>
    <row r="133" spans="1:17" ht="15" customHeight="1">
      <c r="A133" s="13">
        <v>15</v>
      </c>
      <c r="B133" s="146" t="s">
        <v>415</v>
      </c>
      <c r="C133" s="21" t="s">
        <v>416</v>
      </c>
      <c r="D133" s="147" t="s">
        <v>33</v>
      </c>
      <c r="E133" s="27">
        <v>74.4</v>
      </c>
      <c r="F133" s="150">
        <v>83</v>
      </c>
      <c r="G133" s="149" t="s">
        <v>268</v>
      </c>
      <c r="H133" s="149">
        <v>86</v>
      </c>
      <c r="I133" s="76">
        <f t="shared" si="16"/>
        <v>86</v>
      </c>
      <c r="J133" s="18">
        <v>105</v>
      </c>
      <c r="K133" s="19">
        <v>110</v>
      </c>
      <c r="L133" s="19" t="s">
        <v>127</v>
      </c>
      <c r="M133" s="77">
        <f aca="true" t="shared" si="18" ref="M133:M160">MAX(J133:L133)</f>
        <v>110</v>
      </c>
      <c r="N133" s="78">
        <f aca="true" t="shared" si="19" ref="N133:N160">SUM(I133,M133)</f>
        <v>196</v>
      </c>
      <c r="O133" s="123">
        <v>11</v>
      </c>
      <c r="P133" s="80">
        <f t="shared" si="17"/>
        <v>251.7548840354939</v>
      </c>
      <c r="Q133" s="25" t="s">
        <v>414</v>
      </c>
    </row>
    <row r="134" spans="1:17" ht="15" customHeight="1">
      <c r="A134" s="20">
        <v>20</v>
      </c>
      <c r="B134" s="25" t="s">
        <v>417</v>
      </c>
      <c r="C134" s="21" t="s">
        <v>418</v>
      </c>
      <c r="D134" s="47" t="s">
        <v>33</v>
      </c>
      <c r="E134" s="48">
        <v>36</v>
      </c>
      <c r="F134" s="28">
        <v>33</v>
      </c>
      <c r="G134" s="29">
        <v>36</v>
      </c>
      <c r="H134" s="143">
        <v>39</v>
      </c>
      <c r="I134" s="81">
        <f t="shared" si="16"/>
        <v>39</v>
      </c>
      <c r="J134" s="18">
        <v>43</v>
      </c>
      <c r="K134" s="19">
        <v>46</v>
      </c>
      <c r="L134" s="19">
        <v>50</v>
      </c>
      <c r="M134" s="82">
        <f t="shared" si="18"/>
        <v>50</v>
      </c>
      <c r="N134" s="83">
        <f t="shared" si="19"/>
        <v>89</v>
      </c>
      <c r="O134" s="123">
        <v>6</v>
      </c>
      <c r="P134" s="85">
        <f t="shared" si="17"/>
        <v>210.0725424389321</v>
      </c>
      <c r="Q134" s="25" t="s">
        <v>414</v>
      </c>
    </row>
    <row r="135" spans="1:17" ht="15" customHeight="1">
      <c r="A135" s="13">
        <v>20</v>
      </c>
      <c r="B135" s="14" t="s">
        <v>419</v>
      </c>
      <c r="C135" s="21" t="s">
        <v>420</v>
      </c>
      <c r="D135" s="16" t="s">
        <v>33</v>
      </c>
      <c r="E135" s="17">
        <v>92.1</v>
      </c>
      <c r="F135" s="18">
        <v>65</v>
      </c>
      <c r="G135" s="19">
        <v>70</v>
      </c>
      <c r="H135" s="19" t="s">
        <v>310</v>
      </c>
      <c r="I135" s="76">
        <f t="shared" si="16"/>
        <v>70</v>
      </c>
      <c r="J135" s="18">
        <v>80</v>
      </c>
      <c r="K135" s="19">
        <v>85</v>
      </c>
      <c r="L135" s="19">
        <v>90</v>
      </c>
      <c r="M135" s="77">
        <f t="shared" si="18"/>
        <v>90</v>
      </c>
      <c r="N135" s="78">
        <f t="shared" si="19"/>
        <v>160</v>
      </c>
      <c r="O135" s="123">
        <v>6</v>
      </c>
      <c r="P135" s="80">
        <f t="shared" si="17"/>
        <v>184.15728784271525</v>
      </c>
      <c r="Q135" s="89" t="s">
        <v>414</v>
      </c>
    </row>
    <row r="136" spans="1:17" ht="15" customHeight="1">
      <c r="A136" s="13">
        <v>21</v>
      </c>
      <c r="B136" s="25" t="s">
        <v>60</v>
      </c>
      <c r="C136" s="21" t="s">
        <v>61</v>
      </c>
      <c r="D136" s="47" t="s">
        <v>33</v>
      </c>
      <c r="E136" s="48">
        <v>40.4</v>
      </c>
      <c r="F136" s="28" t="s">
        <v>51</v>
      </c>
      <c r="G136" s="29" t="s">
        <v>51</v>
      </c>
      <c r="H136" s="29">
        <v>35</v>
      </c>
      <c r="I136" s="81">
        <f t="shared" si="16"/>
        <v>35</v>
      </c>
      <c r="J136" s="18">
        <v>43</v>
      </c>
      <c r="K136" s="19">
        <v>47</v>
      </c>
      <c r="L136" s="19">
        <v>51</v>
      </c>
      <c r="M136" s="82">
        <f t="shared" si="18"/>
        <v>51</v>
      </c>
      <c r="N136" s="83">
        <f t="shared" si="19"/>
        <v>86</v>
      </c>
      <c r="O136" s="123">
        <v>5</v>
      </c>
      <c r="P136" s="85">
        <f t="shared" si="17"/>
        <v>179.86742542520463</v>
      </c>
      <c r="Q136" s="25" t="s">
        <v>414</v>
      </c>
    </row>
    <row r="137" spans="1:17" ht="15" customHeight="1">
      <c r="A137" s="20">
        <v>21</v>
      </c>
      <c r="B137" s="58" t="s">
        <v>421</v>
      </c>
      <c r="C137" s="59" t="s">
        <v>422</v>
      </c>
      <c r="D137" s="156" t="s">
        <v>33</v>
      </c>
      <c r="E137" s="157">
        <v>95.7</v>
      </c>
      <c r="F137" s="158">
        <v>60</v>
      </c>
      <c r="G137" s="63" t="s">
        <v>336</v>
      </c>
      <c r="H137" s="56" t="s">
        <v>336</v>
      </c>
      <c r="I137" s="81">
        <f t="shared" si="16"/>
        <v>60</v>
      </c>
      <c r="J137" s="18">
        <v>80</v>
      </c>
      <c r="K137" s="19">
        <v>85</v>
      </c>
      <c r="L137" s="19" t="s">
        <v>423</v>
      </c>
      <c r="M137" s="82">
        <f t="shared" si="18"/>
        <v>85</v>
      </c>
      <c r="N137" s="83">
        <f t="shared" si="19"/>
        <v>145</v>
      </c>
      <c r="O137" s="123">
        <v>5</v>
      </c>
      <c r="P137" s="85">
        <f t="shared" si="17"/>
        <v>164.18059406359495</v>
      </c>
      <c r="Q137" s="58" t="s">
        <v>414</v>
      </c>
    </row>
    <row r="138" spans="1:17" ht="15" customHeight="1">
      <c r="A138" s="13">
        <v>22</v>
      </c>
      <c r="B138" s="41" t="s">
        <v>424</v>
      </c>
      <c r="C138" s="42" t="s">
        <v>425</v>
      </c>
      <c r="D138" s="43" t="s">
        <v>33</v>
      </c>
      <c r="E138" s="49">
        <v>50</v>
      </c>
      <c r="F138" s="45">
        <v>33</v>
      </c>
      <c r="G138" s="46">
        <v>36</v>
      </c>
      <c r="H138" s="46" t="s">
        <v>426</v>
      </c>
      <c r="I138" s="81">
        <f t="shared" si="16"/>
        <v>36</v>
      </c>
      <c r="J138" s="18">
        <v>45</v>
      </c>
      <c r="K138" s="19">
        <v>50</v>
      </c>
      <c r="L138" s="19" t="s">
        <v>427</v>
      </c>
      <c r="M138" s="82">
        <f t="shared" si="18"/>
        <v>50</v>
      </c>
      <c r="N138" s="125">
        <f t="shared" si="19"/>
        <v>86</v>
      </c>
      <c r="O138" s="123">
        <v>4</v>
      </c>
      <c r="P138" s="85">
        <f t="shared" si="17"/>
        <v>147.34449299589875</v>
      </c>
      <c r="Q138" s="90" t="s">
        <v>414</v>
      </c>
    </row>
    <row r="139" spans="1:17" ht="15" customHeight="1">
      <c r="A139" s="13">
        <v>22</v>
      </c>
      <c r="B139" s="14" t="s">
        <v>428</v>
      </c>
      <c r="C139" s="15" t="s">
        <v>429</v>
      </c>
      <c r="D139" s="16" t="s">
        <v>33</v>
      </c>
      <c r="E139" s="23">
        <v>86</v>
      </c>
      <c r="F139" s="24" t="s">
        <v>54</v>
      </c>
      <c r="G139" s="19">
        <v>60</v>
      </c>
      <c r="H139" s="19">
        <v>63</v>
      </c>
      <c r="I139" s="76">
        <f t="shared" si="16"/>
        <v>63</v>
      </c>
      <c r="J139" s="18">
        <v>70</v>
      </c>
      <c r="K139" s="19" t="s">
        <v>310</v>
      </c>
      <c r="L139" s="19">
        <v>75</v>
      </c>
      <c r="M139" s="77">
        <f t="shared" si="18"/>
        <v>75</v>
      </c>
      <c r="N139" s="124">
        <f t="shared" si="19"/>
        <v>138</v>
      </c>
      <c r="O139" s="123">
        <v>4</v>
      </c>
      <c r="P139" s="80">
        <f t="shared" si="17"/>
        <v>163.9688954242386</v>
      </c>
      <c r="Q139" s="25" t="s">
        <v>414</v>
      </c>
    </row>
    <row r="140" spans="1:17" ht="15" customHeight="1">
      <c r="A140" s="13">
        <v>24</v>
      </c>
      <c r="B140" s="64" t="s">
        <v>430</v>
      </c>
      <c r="C140" s="65" t="s">
        <v>431</v>
      </c>
      <c r="D140" s="66" t="s">
        <v>33</v>
      </c>
      <c r="E140" s="49">
        <v>54.4</v>
      </c>
      <c r="F140" s="67">
        <v>30</v>
      </c>
      <c r="G140" s="68">
        <v>35</v>
      </c>
      <c r="H140" s="68" t="s">
        <v>45</v>
      </c>
      <c r="I140" s="81">
        <f t="shared" si="16"/>
        <v>35</v>
      </c>
      <c r="J140" s="18">
        <v>40</v>
      </c>
      <c r="K140" s="19">
        <v>45</v>
      </c>
      <c r="L140" s="19">
        <v>47</v>
      </c>
      <c r="M140" s="82">
        <f t="shared" si="18"/>
        <v>47</v>
      </c>
      <c r="N140" s="125">
        <f t="shared" si="19"/>
        <v>82</v>
      </c>
      <c r="O140" s="123">
        <v>2</v>
      </c>
      <c r="P140" s="85">
        <f t="shared" si="17"/>
        <v>130.96100062477132</v>
      </c>
      <c r="Q140" s="58" t="s">
        <v>414</v>
      </c>
    </row>
    <row r="141" spans="1:17" ht="15" customHeight="1">
      <c r="A141" s="13">
        <v>19</v>
      </c>
      <c r="B141" s="41" t="s">
        <v>432</v>
      </c>
      <c r="C141" s="42" t="s">
        <v>418</v>
      </c>
      <c r="D141" s="43" t="s">
        <v>433</v>
      </c>
      <c r="E141" s="49">
        <v>34.3</v>
      </c>
      <c r="F141" s="45">
        <v>35</v>
      </c>
      <c r="G141" s="46">
        <v>38</v>
      </c>
      <c r="H141" s="46">
        <v>40</v>
      </c>
      <c r="I141" s="81">
        <f t="shared" si="16"/>
        <v>40</v>
      </c>
      <c r="J141" s="18">
        <v>45</v>
      </c>
      <c r="K141" s="19">
        <v>48</v>
      </c>
      <c r="L141" s="19">
        <v>51</v>
      </c>
      <c r="M141" s="82">
        <f t="shared" si="18"/>
        <v>51</v>
      </c>
      <c r="N141" s="125">
        <f t="shared" si="19"/>
        <v>91</v>
      </c>
      <c r="O141" s="123">
        <v>7</v>
      </c>
      <c r="P141" s="85">
        <f t="shared" si="17"/>
        <v>226.5904669674613</v>
      </c>
      <c r="Q141" s="58" t="s">
        <v>414</v>
      </c>
    </row>
    <row r="142" spans="1:17" ht="15" customHeight="1">
      <c r="A142" s="20">
        <v>23</v>
      </c>
      <c r="B142" s="41" t="s">
        <v>434</v>
      </c>
      <c r="C142" s="42" t="s">
        <v>61</v>
      </c>
      <c r="D142" s="43" t="s">
        <v>433</v>
      </c>
      <c r="E142" s="49">
        <v>38.2</v>
      </c>
      <c r="F142" s="45">
        <v>35</v>
      </c>
      <c r="G142" s="46" t="s">
        <v>51</v>
      </c>
      <c r="H142" s="46" t="s">
        <v>51</v>
      </c>
      <c r="I142" s="81">
        <f t="shared" si="16"/>
        <v>35</v>
      </c>
      <c r="J142" s="18">
        <v>48</v>
      </c>
      <c r="K142" s="19" t="s">
        <v>427</v>
      </c>
      <c r="L142" s="19" t="s">
        <v>427</v>
      </c>
      <c r="M142" s="82">
        <f t="shared" si="18"/>
        <v>48</v>
      </c>
      <c r="N142" s="125">
        <f t="shared" si="19"/>
        <v>83</v>
      </c>
      <c r="O142" s="123">
        <v>3</v>
      </c>
      <c r="P142" s="85">
        <f t="shared" si="17"/>
        <v>183.88252926465182</v>
      </c>
      <c r="Q142" s="58" t="s">
        <v>414</v>
      </c>
    </row>
    <row r="143" spans="1:19" ht="15" customHeight="1">
      <c r="A143" s="13">
        <v>12</v>
      </c>
      <c r="B143" s="99" t="s">
        <v>435</v>
      </c>
      <c r="C143" s="100" t="s">
        <v>436</v>
      </c>
      <c r="D143" s="101" t="s">
        <v>437</v>
      </c>
      <c r="E143" s="38">
        <v>57.3</v>
      </c>
      <c r="F143" s="103">
        <v>60</v>
      </c>
      <c r="G143" s="104" t="s">
        <v>438</v>
      </c>
      <c r="H143" s="104">
        <v>56</v>
      </c>
      <c r="I143" s="76">
        <f t="shared" si="16"/>
        <v>60</v>
      </c>
      <c r="J143" s="18">
        <v>80</v>
      </c>
      <c r="K143" s="19">
        <v>77</v>
      </c>
      <c r="L143" s="19" t="s">
        <v>297</v>
      </c>
      <c r="M143" s="77">
        <f t="shared" si="18"/>
        <v>80</v>
      </c>
      <c r="N143" s="124">
        <f t="shared" si="19"/>
        <v>140</v>
      </c>
      <c r="O143" s="123">
        <v>14</v>
      </c>
      <c r="P143" s="80">
        <f t="shared" si="17"/>
        <v>214.64979583800977</v>
      </c>
      <c r="Q143" s="154" t="s">
        <v>439</v>
      </c>
      <c r="R143" s="131" t="s">
        <v>440</v>
      </c>
      <c r="S143" s="128">
        <f>SUM(O143:O144)</f>
        <v>25</v>
      </c>
    </row>
    <row r="144" spans="1:17" ht="15" customHeight="1">
      <c r="A144" s="13">
        <v>15</v>
      </c>
      <c r="B144" s="35" t="s">
        <v>441</v>
      </c>
      <c r="C144" s="36" t="s">
        <v>442</v>
      </c>
      <c r="D144" s="37" t="s">
        <v>437</v>
      </c>
      <c r="E144" s="38">
        <v>45.3</v>
      </c>
      <c r="F144" s="39">
        <v>44</v>
      </c>
      <c r="G144" s="40" t="s">
        <v>58</v>
      </c>
      <c r="H144" s="40" t="s">
        <v>58</v>
      </c>
      <c r="I144" s="81">
        <f t="shared" si="16"/>
        <v>44</v>
      </c>
      <c r="J144" s="18">
        <v>52</v>
      </c>
      <c r="K144" s="19">
        <v>54</v>
      </c>
      <c r="L144" s="19">
        <v>56</v>
      </c>
      <c r="M144" s="82">
        <f t="shared" si="18"/>
        <v>56</v>
      </c>
      <c r="N144" s="125">
        <f t="shared" si="19"/>
        <v>100</v>
      </c>
      <c r="O144" s="123">
        <v>11</v>
      </c>
      <c r="P144" s="85">
        <f t="shared" si="17"/>
        <v>187.17583997379643</v>
      </c>
      <c r="Q144" s="25" t="s">
        <v>439</v>
      </c>
    </row>
    <row r="145" spans="1:17" ht="15" customHeight="1">
      <c r="A145" s="13">
        <v>10</v>
      </c>
      <c r="B145" s="99" t="s">
        <v>443</v>
      </c>
      <c r="C145" s="100" t="s">
        <v>444</v>
      </c>
      <c r="D145" s="101" t="s">
        <v>445</v>
      </c>
      <c r="E145" s="102">
        <v>61.4</v>
      </c>
      <c r="F145" s="103">
        <v>60</v>
      </c>
      <c r="G145" s="104">
        <v>65</v>
      </c>
      <c r="H145" s="104" t="s">
        <v>402</v>
      </c>
      <c r="I145" s="76">
        <f t="shared" si="16"/>
        <v>65</v>
      </c>
      <c r="J145" s="18">
        <v>80</v>
      </c>
      <c r="K145" s="19" t="s">
        <v>124</v>
      </c>
      <c r="L145" s="19" t="s">
        <v>124</v>
      </c>
      <c r="M145" s="77">
        <f t="shared" si="18"/>
        <v>80</v>
      </c>
      <c r="N145" s="124">
        <f t="shared" si="19"/>
        <v>145</v>
      </c>
      <c r="O145" s="123">
        <v>16</v>
      </c>
      <c r="P145" s="80">
        <f t="shared" si="17"/>
        <v>211.1723830066497</v>
      </c>
      <c r="Q145" s="89" t="s">
        <v>446</v>
      </c>
    </row>
    <row r="146" spans="1:17" ht="15" customHeight="1">
      <c r="A146" s="20">
        <v>13</v>
      </c>
      <c r="B146" s="99" t="s">
        <v>447</v>
      </c>
      <c r="C146" s="36" t="s">
        <v>448</v>
      </c>
      <c r="D146" s="101" t="s">
        <v>445</v>
      </c>
      <c r="E146" s="102">
        <v>94.2</v>
      </c>
      <c r="F146" s="103">
        <v>80</v>
      </c>
      <c r="G146" s="104">
        <v>90</v>
      </c>
      <c r="H146" s="104">
        <v>95</v>
      </c>
      <c r="I146" s="76">
        <f t="shared" si="16"/>
        <v>95</v>
      </c>
      <c r="J146" s="18">
        <v>105</v>
      </c>
      <c r="K146" s="19">
        <v>115</v>
      </c>
      <c r="L146" s="19">
        <v>120</v>
      </c>
      <c r="M146" s="77">
        <f t="shared" si="18"/>
        <v>120</v>
      </c>
      <c r="N146" s="124">
        <f t="shared" si="19"/>
        <v>215</v>
      </c>
      <c r="O146" s="123">
        <v>13</v>
      </c>
      <c r="P146" s="80">
        <f t="shared" si="17"/>
        <v>245.05889022706538</v>
      </c>
      <c r="Q146" s="161" t="s">
        <v>446</v>
      </c>
    </row>
    <row r="147" spans="1:19" ht="15" customHeight="1">
      <c r="A147" s="13">
        <v>14</v>
      </c>
      <c r="B147" s="94" t="s">
        <v>449</v>
      </c>
      <c r="C147" s="36" t="s">
        <v>450</v>
      </c>
      <c r="D147" s="95" t="s">
        <v>445</v>
      </c>
      <c r="E147" s="96">
        <v>60.5</v>
      </c>
      <c r="F147" s="97" t="s">
        <v>70</v>
      </c>
      <c r="G147" s="98">
        <v>50</v>
      </c>
      <c r="H147" s="98">
        <v>55</v>
      </c>
      <c r="I147" s="76">
        <f t="shared" si="16"/>
        <v>55</v>
      </c>
      <c r="J147" s="18">
        <v>60</v>
      </c>
      <c r="K147" s="19">
        <v>65</v>
      </c>
      <c r="L147" s="19" t="s">
        <v>68</v>
      </c>
      <c r="M147" s="77">
        <f t="shared" si="18"/>
        <v>65</v>
      </c>
      <c r="N147" s="124">
        <f t="shared" si="19"/>
        <v>120</v>
      </c>
      <c r="O147" s="123">
        <v>12</v>
      </c>
      <c r="P147" s="80">
        <f t="shared" si="17"/>
        <v>176.64529250202486</v>
      </c>
      <c r="Q147" s="25" t="s">
        <v>446</v>
      </c>
      <c r="R147" s="131" t="s">
        <v>445</v>
      </c>
      <c r="S147" s="128">
        <f>SUM(O145:O148)</f>
        <v>53</v>
      </c>
    </row>
    <row r="148" spans="1:17" ht="15" customHeight="1">
      <c r="A148" s="20">
        <v>14</v>
      </c>
      <c r="B148" s="14" t="s">
        <v>451</v>
      </c>
      <c r="C148" s="15" t="s">
        <v>452</v>
      </c>
      <c r="D148" s="16" t="s">
        <v>445</v>
      </c>
      <c r="E148" s="102">
        <v>94.4</v>
      </c>
      <c r="F148" s="24">
        <v>85</v>
      </c>
      <c r="G148" s="19">
        <v>90</v>
      </c>
      <c r="H148" s="19">
        <v>95</v>
      </c>
      <c r="I148" s="76">
        <f t="shared" si="16"/>
        <v>95</v>
      </c>
      <c r="J148" s="18">
        <v>110</v>
      </c>
      <c r="K148" s="19">
        <v>116</v>
      </c>
      <c r="L148" s="19">
        <v>120</v>
      </c>
      <c r="M148" s="77">
        <f t="shared" si="18"/>
        <v>120</v>
      </c>
      <c r="N148" s="124">
        <f t="shared" si="19"/>
        <v>215</v>
      </c>
      <c r="O148" s="123">
        <v>12</v>
      </c>
      <c r="P148" s="80">
        <f t="shared" si="17"/>
        <v>244.83850635608133</v>
      </c>
      <c r="Q148" s="89" t="s">
        <v>446</v>
      </c>
    </row>
    <row r="149" spans="1:19" ht="15" customHeight="1">
      <c r="A149" s="13">
        <v>18</v>
      </c>
      <c r="B149" s="14" t="s">
        <v>453</v>
      </c>
      <c r="C149" s="15" t="s">
        <v>454</v>
      </c>
      <c r="D149" s="16" t="s">
        <v>455</v>
      </c>
      <c r="E149" s="102">
        <v>56.3</v>
      </c>
      <c r="F149" s="24">
        <v>35</v>
      </c>
      <c r="G149" s="19">
        <v>40</v>
      </c>
      <c r="H149" s="19" t="s">
        <v>66</v>
      </c>
      <c r="I149" s="76">
        <f t="shared" si="16"/>
        <v>40</v>
      </c>
      <c r="J149" s="18">
        <v>45</v>
      </c>
      <c r="K149" s="19">
        <v>50</v>
      </c>
      <c r="L149" s="19">
        <v>55</v>
      </c>
      <c r="M149" s="77">
        <f t="shared" si="18"/>
        <v>55</v>
      </c>
      <c r="N149" s="124">
        <f t="shared" si="19"/>
        <v>95</v>
      </c>
      <c r="O149" s="123">
        <v>8</v>
      </c>
      <c r="P149" s="80">
        <f t="shared" si="17"/>
        <v>147.65371278032333</v>
      </c>
      <c r="Q149" s="25" t="s">
        <v>456</v>
      </c>
      <c r="R149" s="131" t="s">
        <v>455</v>
      </c>
      <c r="S149" s="128">
        <f>SUM(O149:O152)</f>
        <v>21</v>
      </c>
    </row>
    <row r="150" spans="1:17" ht="15" customHeight="1">
      <c r="A150" s="20">
        <v>18</v>
      </c>
      <c r="B150" s="99" t="s">
        <v>457</v>
      </c>
      <c r="C150" s="100" t="s">
        <v>458</v>
      </c>
      <c r="D150" s="101" t="s">
        <v>455</v>
      </c>
      <c r="E150" s="102">
        <v>98.1</v>
      </c>
      <c r="F150" s="24">
        <v>80</v>
      </c>
      <c r="G150" s="19">
        <v>85</v>
      </c>
      <c r="H150" s="19" t="s">
        <v>69</v>
      </c>
      <c r="I150" s="81">
        <f t="shared" si="16"/>
        <v>85</v>
      </c>
      <c r="J150" s="18">
        <v>100</v>
      </c>
      <c r="K150" s="19" t="s">
        <v>173</v>
      </c>
      <c r="L150" s="19">
        <v>105</v>
      </c>
      <c r="M150" s="82">
        <f t="shared" si="18"/>
        <v>105</v>
      </c>
      <c r="N150" s="125">
        <f t="shared" si="19"/>
        <v>190</v>
      </c>
      <c r="O150" s="123">
        <v>8</v>
      </c>
      <c r="P150" s="85">
        <f t="shared" si="17"/>
        <v>212.98323128478174</v>
      </c>
      <c r="Q150" s="25" t="s">
        <v>456</v>
      </c>
    </row>
    <row r="151" spans="1:17" ht="15" customHeight="1">
      <c r="A151" s="20">
        <v>23</v>
      </c>
      <c r="B151" s="25" t="s">
        <v>459</v>
      </c>
      <c r="C151" s="15" t="s">
        <v>460</v>
      </c>
      <c r="D151" s="47" t="s">
        <v>455</v>
      </c>
      <c r="E151" s="38">
        <v>69</v>
      </c>
      <c r="F151" s="69">
        <v>50</v>
      </c>
      <c r="G151" s="29">
        <v>60</v>
      </c>
      <c r="H151" s="29" t="s">
        <v>336</v>
      </c>
      <c r="I151" s="81">
        <f t="shared" si="16"/>
        <v>60</v>
      </c>
      <c r="J151" s="18">
        <v>65</v>
      </c>
      <c r="K151" s="19">
        <v>70</v>
      </c>
      <c r="L151" s="19">
        <v>75</v>
      </c>
      <c r="M151" s="82">
        <f t="shared" si="18"/>
        <v>75</v>
      </c>
      <c r="N151" s="125">
        <f t="shared" si="19"/>
        <v>135</v>
      </c>
      <c r="O151" s="123">
        <v>3</v>
      </c>
      <c r="P151" s="85">
        <f t="shared" si="17"/>
        <v>181.6100397240809</v>
      </c>
      <c r="Q151" s="88" t="s">
        <v>456</v>
      </c>
    </row>
    <row r="152" spans="1:17" ht="15" customHeight="1">
      <c r="A152" s="13">
        <v>24</v>
      </c>
      <c r="B152" s="14" t="s">
        <v>461</v>
      </c>
      <c r="C152" s="21" t="s">
        <v>462</v>
      </c>
      <c r="D152" s="16" t="s">
        <v>455</v>
      </c>
      <c r="E152" s="102">
        <v>71</v>
      </c>
      <c r="F152" s="24">
        <v>65</v>
      </c>
      <c r="G152" s="19" t="s">
        <v>105</v>
      </c>
      <c r="H152" s="19">
        <v>70</v>
      </c>
      <c r="I152" s="76">
        <f t="shared" si="16"/>
        <v>70</v>
      </c>
      <c r="J152" s="18">
        <v>80</v>
      </c>
      <c r="K152" s="19" t="s">
        <v>124</v>
      </c>
      <c r="L152" s="19">
        <v>85</v>
      </c>
      <c r="M152" s="77">
        <f t="shared" si="18"/>
        <v>85</v>
      </c>
      <c r="N152" s="124">
        <f t="shared" si="19"/>
        <v>155</v>
      </c>
      <c r="O152" s="123">
        <v>2</v>
      </c>
      <c r="P152" s="80">
        <f t="shared" si="17"/>
        <v>204.79594588962127</v>
      </c>
      <c r="Q152" s="89" t="s">
        <v>456</v>
      </c>
    </row>
    <row r="153" spans="1:19" ht="15" customHeight="1">
      <c r="A153" s="20">
        <v>2</v>
      </c>
      <c r="B153" s="41" t="s">
        <v>463</v>
      </c>
      <c r="C153" s="21" t="s">
        <v>464</v>
      </c>
      <c r="D153" s="43" t="s">
        <v>465</v>
      </c>
      <c r="E153" s="44">
        <v>66.3</v>
      </c>
      <c r="F153" s="45">
        <v>90</v>
      </c>
      <c r="G153" s="46">
        <v>93</v>
      </c>
      <c r="H153" s="46">
        <v>96</v>
      </c>
      <c r="I153" s="81">
        <f t="shared" si="16"/>
        <v>96</v>
      </c>
      <c r="J153" s="18">
        <v>116</v>
      </c>
      <c r="K153" s="19">
        <v>120</v>
      </c>
      <c r="L153" s="19" t="s">
        <v>247</v>
      </c>
      <c r="M153" s="82">
        <f t="shared" si="18"/>
        <v>120</v>
      </c>
      <c r="N153" s="125">
        <f t="shared" si="19"/>
        <v>216</v>
      </c>
      <c r="O153" s="123">
        <v>25</v>
      </c>
      <c r="P153" s="80">
        <f t="shared" si="17"/>
        <v>298.25579012090566</v>
      </c>
      <c r="Q153" s="152" t="s">
        <v>466</v>
      </c>
      <c r="R153" s="131" t="s">
        <v>465</v>
      </c>
      <c r="S153" s="162">
        <v>144.5</v>
      </c>
    </row>
    <row r="154" spans="1:17" ht="15" customHeight="1">
      <c r="A154" s="13">
        <v>4</v>
      </c>
      <c r="B154" s="25" t="s">
        <v>467</v>
      </c>
      <c r="C154" s="15" t="s">
        <v>468</v>
      </c>
      <c r="D154" s="47" t="s">
        <v>465</v>
      </c>
      <c r="E154" s="49">
        <v>76.75</v>
      </c>
      <c r="F154" s="69">
        <v>107</v>
      </c>
      <c r="G154" s="29">
        <v>111</v>
      </c>
      <c r="H154" s="29">
        <v>115</v>
      </c>
      <c r="I154" s="76">
        <f t="shared" si="16"/>
        <v>115</v>
      </c>
      <c r="J154" s="18" t="s">
        <v>128</v>
      </c>
      <c r="K154" s="19">
        <v>140</v>
      </c>
      <c r="L154" s="19" t="s">
        <v>129</v>
      </c>
      <c r="M154" s="77">
        <f t="shared" si="18"/>
        <v>140</v>
      </c>
      <c r="N154" s="124">
        <f t="shared" si="19"/>
        <v>255</v>
      </c>
      <c r="O154" s="123">
        <v>22</v>
      </c>
      <c r="P154" s="80">
        <f t="shared" si="17"/>
        <v>321.71329097999285</v>
      </c>
      <c r="Q154" s="88" t="s">
        <v>466</v>
      </c>
    </row>
    <row r="155" spans="1:17" ht="15" customHeight="1">
      <c r="A155" s="13">
        <v>7</v>
      </c>
      <c r="B155" s="25" t="s">
        <v>469</v>
      </c>
      <c r="C155" s="21" t="s">
        <v>470</v>
      </c>
      <c r="D155" s="47" t="s">
        <v>465</v>
      </c>
      <c r="E155" s="38">
        <v>69</v>
      </c>
      <c r="F155" s="69">
        <v>70</v>
      </c>
      <c r="G155" s="29">
        <v>75</v>
      </c>
      <c r="H155" s="29">
        <v>80</v>
      </c>
      <c r="I155" s="81">
        <f t="shared" si="16"/>
        <v>80</v>
      </c>
      <c r="J155" s="18">
        <v>90</v>
      </c>
      <c r="K155" s="19">
        <v>95</v>
      </c>
      <c r="L155" s="19">
        <v>100</v>
      </c>
      <c r="M155" s="82">
        <f t="shared" si="18"/>
        <v>100</v>
      </c>
      <c r="N155" s="125">
        <f t="shared" si="19"/>
        <v>180</v>
      </c>
      <c r="O155" s="123">
        <v>19</v>
      </c>
      <c r="P155" s="85">
        <f t="shared" si="17"/>
        <v>242.14671963210787</v>
      </c>
      <c r="Q155" s="152" t="s">
        <v>466</v>
      </c>
    </row>
    <row r="156" spans="1:17" ht="15" customHeight="1">
      <c r="A156" s="13">
        <v>8</v>
      </c>
      <c r="B156" s="14" t="s">
        <v>471</v>
      </c>
      <c r="C156" s="15" t="s">
        <v>472</v>
      </c>
      <c r="D156" s="16" t="s">
        <v>465</v>
      </c>
      <c r="E156" s="38">
        <v>62</v>
      </c>
      <c r="F156" s="24">
        <v>58</v>
      </c>
      <c r="G156" s="19">
        <v>63</v>
      </c>
      <c r="H156" s="19">
        <v>66</v>
      </c>
      <c r="I156" s="76">
        <f t="shared" si="16"/>
        <v>66</v>
      </c>
      <c r="J156" s="18">
        <v>70</v>
      </c>
      <c r="K156" s="19">
        <v>75</v>
      </c>
      <c r="L156" s="19">
        <v>80</v>
      </c>
      <c r="M156" s="77">
        <f t="shared" si="18"/>
        <v>80</v>
      </c>
      <c r="N156" s="124">
        <f t="shared" si="19"/>
        <v>146</v>
      </c>
      <c r="O156" s="123">
        <v>18</v>
      </c>
      <c r="P156" s="80">
        <f t="shared" si="17"/>
        <v>211.15153808574493</v>
      </c>
      <c r="Q156" s="153" t="s">
        <v>466</v>
      </c>
    </row>
    <row r="157" spans="1:17" ht="15" customHeight="1">
      <c r="A157" s="20">
        <v>8</v>
      </c>
      <c r="B157" s="41" t="s">
        <v>473</v>
      </c>
      <c r="C157" s="42" t="s">
        <v>474</v>
      </c>
      <c r="D157" s="43" t="s">
        <v>465</v>
      </c>
      <c r="E157" s="48">
        <v>69</v>
      </c>
      <c r="F157" s="51">
        <v>75</v>
      </c>
      <c r="G157" s="46">
        <v>80</v>
      </c>
      <c r="H157" s="46">
        <v>85</v>
      </c>
      <c r="I157" s="81">
        <f t="shared" si="16"/>
        <v>85</v>
      </c>
      <c r="J157" s="18">
        <v>90</v>
      </c>
      <c r="K157" s="19" t="s">
        <v>169</v>
      </c>
      <c r="L157" s="19">
        <v>95</v>
      </c>
      <c r="M157" s="82">
        <f t="shared" si="18"/>
        <v>95</v>
      </c>
      <c r="N157" s="83">
        <f t="shared" si="19"/>
        <v>180</v>
      </c>
      <c r="O157" s="123">
        <v>18</v>
      </c>
      <c r="P157" s="85">
        <f t="shared" si="17"/>
        <v>242.14671963210787</v>
      </c>
      <c r="Q157" s="152" t="s">
        <v>466</v>
      </c>
    </row>
    <row r="158" spans="1:17" ht="15" customHeight="1">
      <c r="A158" s="13">
        <v>9</v>
      </c>
      <c r="B158" s="41" t="s">
        <v>475</v>
      </c>
      <c r="C158" s="42" t="s">
        <v>476</v>
      </c>
      <c r="D158" s="43" t="s">
        <v>465</v>
      </c>
      <c r="E158" s="50">
        <v>48.8</v>
      </c>
      <c r="F158" s="51">
        <v>48</v>
      </c>
      <c r="G158" s="46">
        <v>50</v>
      </c>
      <c r="H158" s="46">
        <v>52</v>
      </c>
      <c r="I158" s="81">
        <f t="shared" si="16"/>
        <v>52</v>
      </c>
      <c r="J158" s="18">
        <v>60</v>
      </c>
      <c r="K158" s="19" t="s">
        <v>336</v>
      </c>
      <c r="L158" s="19" t="s">
        <v>336</v>
      </c>
      <c r="M158" s="82">
        <f t="shared" si="18"/>
        <v>60</v>
      </c>
      <c r="N158" s="83">
        <f t="shared" si="19"/>
        <v>112</v>
      </c>
      <c r="O158" s="123">
        <v>17</v>
      </c>
      <c r="P158" s="80">
        <f t="shared" si="17"/>
        <v>195.99088009501406</v>
      </c>
      <c r="Q158" s="153" t="s">
        <v>466</v>
      </c>
    </row>
    <row r="159" spans="1:17" ht="15" customHeight="1">
      <c r="A159" s="13">
        <v>14</v>
      </c>
      <c r="B159" s="14" t="s">
        <v>477</v>
      </c>
      <c r="C159" s="116" t="s">
        <v>478</v>
      </c>
      <c r="D159" s="159" t="s">
        <v>465</v>
      </c>
      <c r="E159" s="48">
        <v>110</v>
      </c>
      <c r="F159" s="18">
        <v>65</v>
      </c>
      <c r="G159" s="19">
        <v>70</v>
      </c>
      <c r="H159" s="19">
        <v>75</v>
      </c>
      <c r="I159" s="76">
        <f t="shared" si="16"/>
        <v>75</v>
      </c>
      <c r="J159" s="18">
        <v>85</v>
      </c>
      <c r="K159" s="19">
        <v>90</v>
      </c>
      <c r="L159" s="19">
        <v>95</v>
      </c>
      <c r="M159" s="77">
        <f t="shared" si="18"/>
        <v>95</v>
      </c>
      <c r="N159" s="78">
        <f t="shared" si="19"/>
        <v>170</v>
      </c>
      <c r="O159" s="123">
        <v>13</v>
      </c>
      <c r="P159" s="80">
        <f t="shared" si="17"/>
        <v>182.9222734556747</v>
      </c>
      <c r="Q159" s="153" t="s">
        <v>466</v>
      </c>
    </row>
    <row r="160" spans="1:17" ht="15" customHeight="1">
      <c r="A160" s="20">
        <v>23</v>
      </c>
      <c r="B160" s="118" t="s">
        <v>479</v>
      </c>
      <c r="C160" s="119" t="s">
        <v>480</v>
      </c>
      <c r="D160" s="31" t="s">
        <v>465</v>
      </c>
      <c r="E160" s="48">
        <v>77</v>
      </c>
      <c r="F160" s="33">
        <v>70</v>
      </c>
      <c r="G160" s="34">
        <v>65</v>
      </c>
      <c r="H160" s="34">
        <v>70</v>
      </c>
      <c r="I160" s="76">
        <f t="shared" si="16"/>
        <v>70</v>
      </c>
      <c r="J160" s="18">
        <v>80</v>
      </c>
      <c r="K160" s="19">
        <v>85</v>
      </c>
      <c r="L160" s="19">
        <v>90</v>
      </c>
      <c r="M160" s="77">
        <f t="shared" si="18"/>
        <v>90</v>
      </c>
      <c r="N160" s="124">
        <f t="shared" si="19"/>
        <v>160</v>
      </c>
      <c r="O160" s="123">
        <v>3</v>
      </c>
      <c r="P160" s="80">
        <f t="shared" si="17"/>
        <v>201.48864802674368</v>
      </c>
      <c r="Q160" s="153" t="s">
        <v>466</v>
      </c>
    </row>
    <row r="161" spans="1:19" ht="15" customHeight="1">
      <c r="A161" s="20">
        <v>4</v>
      </c>
      <c r="B161" s="14" t="s">
        <v>481</v>
      </c>
      <c r="C161" s="21" t="s">
        <v>482</v>
      </c>
      <c r="D161" s="16" t="s">
        <v>77</v>
      </c>
      <c r="E161" s="23"/>
      <c r="F161" s="24"/>
      <c r="G161" s="19"/>
      <c r="H161" s="19"/>
      <c r="I161" s="76"/>
      <c r="J161" s="18"/>
      <c r="K161" s="19"/>
      <c r="L161" s="19"/>
      <c r="M161" s="77"/>
      <c r="N161" s="78"/>
      <c r="O161" s="123">
        <v>22</v>
      </c>
      <c r="P161" s="80" t="s">
        <v>331</v>
      </c>
      <c r="Q161" s="89" t="s">
        <v>483</v>
      </c>
      <c r="R161" s="131" t="s">
        <v>77</v>
      </c>
      <c r="S161" s="128">
        <f>SUM(O161:O168)</f>
        <v>144</v>
      </c>
    </row>
    <row r="162" spans="1:17" ht="15" customHeight="1">
      <c r="A162" s="13">
        <v>4</v>
      </c>
      <c r="B162" s="14" t="s">
        <v>484</v>
      </c>
      <c r="C162" s="15" t="s">
        <v>485</v>
      </c>
      <c r="D162" s="16" t="s">
        <v>77</v>
      </c>
      <c r="E162" s="23">
        <v>111.2</v>
      </c>
      <c r="F162" s="24">
        <v>125</v>
      </c>
      <c r="G162" s="19" t="s">
        <v>387</v>
      </c>
      <c r="H162" s="19">
        <v>131</v>
      </c>
      <c r="I162" s="76">
        <f aca="true" t="shared" si="20" ref="I162:I194">MAX(F162:H162)</f>
        <v>131</v>
      </c>
      <c r="J162" s="18">
        <v>152</v>
      </c>
      <c r="K162" s="19">
        <v>160</v>
      </c>
      <c r="L162" s="19" t="s">
        <v>486</v>
      </c>
      <c r="M162" s="77">
        <f aca="true" t="shared" si="21" ref="M162:M194">MAX(J162:L162)</f>
        <v>160</v>
      </c>
      <c r="N162" s="124">
        <f aca="true" t="shared" si="22" ref="N162:N194">SUM(I162,M162)</f>
        <v>291</v>
      </c>
      <c r="O162" s="123">
        <v>22</v>
      </c>
      <c r="P162" s="80">
        <f aca="true" t="shared" si="23" ref="P162:P194">IF(ISERROR(N162*10^(0.794358141*(LOG10(E162/174.393))^2)),"",N162*10^(0.794358141*(LOG10(E162/174.393))^2))</f>
        <v>312.05420296657354</v>
      </c>
      <c r="Q162" s="25" t="s">
        <v>483</v>
      </c>
    </row>
    <row r="163" spans="1:17" ht="15" customHeight="1">
      <c r="A163" s="20">
        <v>5</v>
      </c>
      <c r="B163" s="41" t="s">
        <v>487</v>
      </c>
      <c r="C163" s="42" t="s">
        <v>488</v>
      </c>
      <c r="D163" s="43" t="s">
        <v>77</v>
      </c>
      <c r="E163" s="92">
        <v>66.9</v>
      </c>
      <c r="F163" s="45">
        <v>75</v>
      </c>
      <c r="G163" s="46">
        <v>85</v>
      </c>
      <c r="H163" s="46">
        <v>90</v>
      </c>
      <c r="I163" s="81">
        <f t="shared" si="20"/>
        <v>90</v>
      </c>
      <c r="J163" s="18">
        <v>95</v>
      </c>
      <c r="K163" s="19">
        <v>107</v>
      </c>
      <c r="L163" s="19" t="s">
        <v>127</v>
      </c>
      <c r="M163" s="82">
        <f t="shared" si="21"/>
        <v>107</v>
      </c>
      <c r="N163" s="125">
        <f t="shared" si="22"/>
        <v>197</v>
      </c>
      <c r="O163" s="123">
        <v>21</v>
      </c>
      <c r="P163" s="80">
        <f t="shared" si="23"/>
        <v>270.3975203852564</v>
      </c>
      <c r="Q163" s="90" t="s">
        <v>483</v>
      </c>
    </row>
    <row r="164" spans="1:17" ht="15" customHeight="1">
      <c r="A164" s="13">
        <v>9</v>
      </c>
      <c r="B164" s="14" t="s">
        <v>489</v>
      </c>
      <c r="C164" s="15" t="s">
        <v>490</v>
      </c>
      <c r="D164" s="16" t="s">
        <v>77</v>
      </c>
      <c r="E164" s="23">
        <v>68</v>
      </c>
      <c r="F164" s="24">
        <v>75</v>
      </c>
      <c r="G164" s="19">
        <v>78</v>
      </c>
      <c r="H164" s="19">
        <v>80</v>
      </c>
      <c r="I164" s="81">
        <f t="shared" si="20"/>
        <v>80</v>
      </c>
      <c r="J164" s="18">
        <v>90</v>
      </c>
      <c r="K164" s="19">
        <v>95</v>
      </c>
      <c r="L164" s="19">
        <v>97</v>
      </c>
      <c r="M164" s="82">
        <f t="shared" si="21"/>
        <v>97</v>
      </c>
      <c r="N164" s="125">
        <f t="shared" si="22"/>
        <v>177</v>
      </c>
      <c r="O164" s="123">
        <v>17</v>
      </c>
      <c r="P164" s="85">
        <f t="shared" si="23"/>
        <v>240.36286666036514</v>
      </c>
      <c r="Q164" s="88" t="s">
        <v>23</v>
      </c>
    </row>
    <row r="165" spans="1:17" ht="15" customHeight="1">
      <c r="A165" s="20">
        <v>9</v>
      </c>
      <c r="B165" s="14" t="s">
        <v>491</v>
      </c>
      <c r="C165" s="15" t="s">
        <v>492</v>
      </c>
      <c r="D165" s="111" t="s">
        <v>77</v>
      </c>
      <c r="E165" s="49">
        <v>94.5</v>
      </c>
      <c r="F165" s="24">
        <v>90</v>
      </c>
      <c r="G165" s="19">
        <v>95</v>
      </c>
      <c r="H165" s="19">
        <v>100</v>
      </c>
      <c r="I165" s="76">
        <f t="shared" si="20"/>
        <v>100</v>
      </c>
      <c r="J165" s="18">
        <v>120</v>
      </c>
      <c r="K165" s="19">
        <v>125</v>
      </c>
      <c r="L165" s="19">
        <v>130</v>
      </c>
      <c r="M165" s="77">
        <f t="shared" si="21"/>
        <v>130</v>
      </c>
      <c r="N165" s="124">
        <f t="shared" si="22"/>
        <v>230</v>
      </c>
      <c r="O165" s="123">
        <v>17</v>
      </c>
      <c r="P165" s="80">
        <f t="shared" si="23"/>
        <v>261.8029535182397</v>
      </c>
      <c r="Q165" s="25" t="s">
        <v>483</v>
      </c>
    </row>
    <row r="166" spans="1:17" ht="15" customHeight="1">
      <c r="A166" s="13">
        <v>10</v>
      </c>
      <c r="B166" s="14" t="s">
        <v>493</v>
      </c>
      <c r="C166" s="15" t="s">
        <v>494</v>
      </c>
      <c r="D166" s="16" t="s">
        <v>77</v>
      </c>
      <c r="E166" s="23">
        <v>76.4</v>
      </c>
      <c r="F166" s="24">
        <v>90</v>
      </c>
      <c r="G166" s="19">
        <v>95</v>
      </c>
      <c r="H166" s="19">
        <v>100</v>
      </c>
      <c r="I166" s="76">
        <f t="shared" si="20"/>
        <v>100</v>
      </c>
      <c r="J166" s="18">
        <v>110</v>
      </c>
      <c r="K166" s="19">
        <v>115</v>
      </c>
      <c r="L166" s="19">
        <v>120</v>
      </c>
      <c r="M166" s="77">
        <f t="shared" si="21"/>
        <v>120</v>
      </c>
      <c r="N166" s="124">
        <f t="shared" si="22"/>
        <v>220</v>
      </c>
      <c r="O166" s="123">
        <v>16</v>
      </c>
      <c r="P166" s="80">
        <f t="shared" si="23"/>
        <v>278.2779220202341</v>
      </c>
      <c r="Q166" s="25" t="s">
        <v>483</v>
      </c>
    </row>
    <row r="167" spans="1:17" ht="15" customHeight="1">
      <c r="A167" s="20">
        <v>11</v>
      </c>
      <c r="B167" s="99" t="s">
        <v>495</v>
      </c>
      <c r="C167" s="100" t="s">
        <v>496</v>
      </c>
      <c r="D167" s="101" t="s">
        <v>77</v>
      </c>
      <c r="E167" s="102">
        <v>74.3</v>
      </c>
      <c r="F167" s="103">
        <v>90</v>
      </c>
      <c r="G167" s="104">
        <v>95</v>
      </c>
      <c r="H167" s="104">
        <v>100</v>
      </c>
      <c r="I167" s="76">
        <f t="shared" si="20"/>
        <v>100</v>
      </c>
      <c r="J167" s="18">
        <v>105</v>
      </c>
      <c r="K167" s="19">
        <v>110</v>
      </c>
      <c r="L167" s="19" t="s">
        <v>170</v>
      </c>
      <c r="M167" s="77">
        <f t="shared" si="21"/>
        <v>110</v>
      </c>
      <c r="N167" s="124">
        <f t="shared" si="22"/>
        <v>210</v>
      </c>
      <c r="O167" s="123">
        <v>15</v>
      </c>
      <c r="P167" s="80">
        <f t="shared" si="23"/>
        <v>269.9508626860576</v>
      </c>
      <c r="Q167" s="154" t="s">
        <v>23</v>
      </c>
    </row>
    <row r="168" spans="1:17" ht="15" customHeight="1">
      <c r="A168" s="13">
        <v>12</v>
      </c>
      <c r="B168" s="99" t="s">
        <v>497</v>
      </c>
      <c r="C168" s="100" t="s">
        <v>328</v>
      </c>
      <c r="D168" s="101" t="s">
        <v>77</v>
      </c>
      <c r="E168" s="102">
        <v>94.5</v>
      </c>
      <c r="F168" s="103">
        <v>85</v>
      </c>
      <c r="G168" s="104">
        <v>90</v>
      </c>
      <c r="H168" s="104">
        <v>93</v>
      </c>
      <c r="I168" s="76">
        <f t="shared" si="20"/>
        <v>93</v>
      </c>
      <c r="J168" s="18">
        <v>110</v>
      </c>
      <c r="K168" s="19">
        <v>120</v>
      </c>
      <c r="L168" s="19">
        <v>125</v>
      </c>
      <c r="M168" s="77">
        <f t="shared" si="21"/>
        <v>125</v>
      </c>
      <c r="N168" s="124">
        <f t="shared" si="22"/>
        <v>218</v>
      </c>
      <c r="O168" s="123">
        <v>14</v>
      </c>
      <c r="P168" s="80">
        <f t="shared" si="23"/>
        <v>248.1436689868533</v>
      </c>
      <c r="Q168" s="25" t="s">
        <v>23</v>
      </c>
    </row>
    <row r="169" spans="1:17" ht="15" customHeight="1">
      <c r="A169" s="13">
        <v>13</v>
      </c>
      <c r="B169" s="99" t="s">
        <v>498</v>
      </c>
      <c r="C169" s="100" t="s">
        <v>499</v>
      </c>
      <c r="D169" s="101" t="s">
        <v>77</v>
      </c>
      <c r="E169" s="102">
        <v>112</v>
      </c>
      <c r="F169" s="103">
        <v>75</v>
      </c>
      <c r="G169" s="104" t="s">
        <v>73</v>
      </c>
      <c r="H169" s="104">
        <v>80</v>
      </c>
      <c r="I169" s="76">
        <f t="shared" si="20"/>
        <v>80</v>
      </c>
      <c r="J169" s="18">
        <v>92</v>
      </c>
      <c r="K169" s="19">
        <v>97</v>
      </c>
      <c r="L169" s="19">
        <v>102</v>
      </c>
      <c r="M169" s="77">
        <f t="shared" si="21"/>
        <v>102</v>
      </c>
      <c r="N169" s="124">
        <f t="shared" si="22"/>
        <v>182</v>
      </c>
      <c r="O169" s="123">
        <v>14</v>
      </c>
      <c r="P169" s="80">
        <f t="shared" si="23"/>
        <v>194.737484926306</v>
      </c>
      <c r="Q169" s="25" t="s">
        <v>23</v>
      </c>
    </row>
    <row r="170" spans="1:17" ht="15" customHeight="1">
      <c r="A170" s="13">
        <v>14</v>
      </c>
      <c r="B170" s="99" t="s">
        <v>500</v>
      </c>
      <c r="C170" s="36" t="s">
        <v>501</v>
      </c>
      <c r="D170" s="101" t="s">
        <v>77</v>
      </c>
      <c r="E170" s="102">
        <v>84</v>
      </c>
      <c r="F170" s="103">
        <v>90</v>
      </c>
      <c r="G170" s="104">
        <v>95</v>
      </c>
      <c r="H170" s="104" t="s">
        <v>102</v>
      </c>
      <c r="I170" s="76">
        <f t="shared" si="20"/>
        <v>95</v>
      </c>
      <c r="J170" s="18">
        <v>110</v>
      </c>
      <c r="K170" s="19">
        <v>115</v>
      </c>
      <c r="L170" s="19" t="s">
        <v>86</v>
      </c>
      <c r="M170" s="77">
        <f t="shared" si="21"/>
        <v>115</v>
      </c>
      <c r="N170" s="124">
        <f t="shared" si="22"/>
        <v>210</v>
      </c>
      <c r="O170" s="123">
        <v>13</v>
      </c>
      <c r="P170" s="80">
        <f t="shared" si="23"/>
        <v>252.4465185251331</v>
      </c>
      <c r="Q170" s="161" t="s">
        <v>23</v>
      </c>
    </row>
    <row r="171" spans="1:17" ht="15" customHeight="1">
      <c r="A171" s="20">
        <v>14</v>
      </c>
      <c r="B171" s="133" t="s">
        <v>502</v>
      </c>
      <c r="C171" s="160" t="s">
        <v>503</v>
      </c>
      <c r="D171" s="135" t="s">
        <v>77</v>
      </c>
      <c r="E171" s="44">
        <v>45</v>
      </c>
      <c r="F171" s="136">
        <v>40</v>
      </c>
      <c r="G171" s="137">
        <v>43</v>
      </c>
      <c r="H171" s="137">
        <v>45</v>
      </c>
      <c r="I171" s="81">
        <f t="shared" si="20"/>
        <v>45</v>
      </c>
      <c r="J171" s="18">
        <v>45</v>
      </c>
      <c r="K171" s="19">
        <v>50</v>
      </c>
      <c r="L171" s="19">
        <v>55</v>
      </c>
      <c r="M171" s="82">
        <f t="shared" si="21"/>
        <v>55</v>
      </c>
      <c r="N171" s="125">
        <f t="shared" si="22"/>
        <v>100</v>
      </c>
      <c r="O171" s="123">
        <v>12</v>
      </c>
      <c r="P171" s="85">
        <f t="shared" si="23"/>
        <v>188.3390331435026</v>
      </c>
      <c r="Q171" s="90" t="s">
        <v>483</v>
      </c>
    </row>
    <row r="172" spans="1:17" ht="15" customHeight="1">
      <c r="A172" s="20">
        <v>14</v>
      </c>
      <c r="B172" s="14" t="s">
        <v>504</v>
      </c>
      <c r="C172" s="15" t="s">
        <v>505</v>
      </c>
      <c r="D172" s="16" t="s">
        <v>77</v>
      </c>
      <c r="E172" s="102">
        <v>73</v>
      </c>
      <c r="F172" s="24">
        <v>80</v>
      </c>
      <c r="G172" s="19" t="s">
        <v>124</v>
      </c>
      <c r="H172" s="19">
        <v>87</v>
      </c>
      <c r="I172" s="76">
        <f t="shared" si="20"/>
        <v>87</v>
      </c>
      <c r="J172" s="18">
        <v>100</v>
      </c>
      <c r="K172" s="19">
        <v>105</v>
      </c>
      <c r="L172" s="19">
        <v>110</v>
      </c>
      <c r="M172" s="77">
        <f t="shared" si="21"/>
        <v>110</v>
      </c>
      <c r="N172" s="124">
        <f t="shared" si="22"/>
        <v>197</v>
      </c>
      <c r="O172" s="123">
        <v>12</v>
      </c>
      <c r="P172" s="80">
        <f t="shared" si="23"/>
        <v>255.91229524366946</v>
      </c>
      <c r="Q172" s="25" t="s">
        <v>23</v>
      </c>
    </row>
    <row r="173" spans="1:17" ht="15" customHeight="1">
      <c r="A173" s="13">
        <v>16</v>
      </c>
      <c r="B173" s="25" t="s">
        <v>506</v>
      </c>
      <c r="C173" s="15" t="s">
        <v>507</v>
      </c>
      <c r="D173" s="47" t="s">
        <v>77</v>
      </c>
      <c r="E173" s="96">
        <v>47.8</v>
      </c>
      <c r="F173" s="69">
        <v>40</v>
      </c>
      <c r="G173" s="29">
        <v>43</v>
      </c>
      <c r="H173" s="29">
        <v>45</v>
      </c>
      <c r="I173" s="81">
        <f t="shared" si="20"/>
        <v>45</v>
      </c>
      <c r="J173" s="18">
        <v>47</v>
      </c>
      <c r="K173" s="19">
        <v>50</v>
      </c>
      <c r="L173" s="19">
        <v>53</v>
      </c>
      <c r="M173" s="82">
        <f t="shared" si="21"/>
        <v>53</v>
      </c>
      <c r="N173" s="125">
        <f t="shared" si="22"/>
        <v>98</v>
      </c>
      <c r="O173" s="123">
        <v>10</v>
      </c>
      <c r="P173" s="85">
        <f t="shared" si="23"/>
        <v>174.66651333398698</v>
      </c>
      <c r="Q173" s="25" t="s">
        <v>483</v>
      </c>
    </row>
    <row r="174" spans="1:17" ht="15" customHeight="1">
      <c r="A174" s="13">
        <v>19</v>
      </c>
      <c r="B174" s="14" t="s">
        <v>508</v>
      </c>
      <c r="C174" s="15" t="s">
        <v>509</v>
      </c>
      <c r="D174" s="16" t="s">
        <v>77</v>
      </c>
      <c r="E174" s="102">
        <v>71</v>
      </c>
      <c r="F174" s="24">
        <v>75</v>
      </c>
      <c r="G174" s="19">
        <v>80</v>
      </c>
      <c r="H174" s="19">
        <v>85</v>
      </c>
      <c r="I174" s="76">
        <f t="shared" si="20"/>
        <v>85</v>
      </c>
      <c r="J174" s="18">
        <v>87</v>
      </c>
      <c r="K174" s="19">
        <v>92</v>
      </c>
      <c r="L174" s="19">
        <v>97</v>
      </c>
      <c r="M174" s="77">
        <f t="shared" si="21"/>
        <v>97</v>
      </c>
      <c r="N174" s="124">
        <f t="shared" si="22"/>
        <v>182</v>
      </c>
      <c r="O174" s="123">
        <v>7</v>
      </c>
      <c r="P174" s="80">
        <f t="shared" si="23"/>
        <v>240.47007839942626</v>
      </c>
      <c r="Q174" s="25" t="s">
        <v>23</v>
      </c>
    </row>
    <row r="175" spans="1:17" ht="15" customHeight="1">
      <c r="A175" s="20">
        <v>21</v>
      </c>
      <c r="B175" s="25" t="s">
        <v>510</v>
      </c>
      <c r="C175" s="15" t="s">
        <v>511</v>
      </c>
      <c r="D175" s="47" t="s">
        <v>77</v>
      </c>
      <c r="E175" s="96">
        <v>82</v>
      </c>
      <c r="F175" s="69">
        <v>70</v>
      </c>
      <c r="G175" s="29">
        <v>75</v>
      </c>
      <c r="H175" s="29">
        <v>80</v>
      </c>
      <c r="I175" s="81">
        <f t="shared" si="20"/>
        <v>80</v>
      </c>
      <c r="J175" s="18">
        <v>90</v>
      </c>
      <c r="K175" s="19">
        <v>97</v>
      </c>
      <c r="L175" s="19">
        <v>100</v>
      </c>
      <c r="M175" s="82">
        <f t="shared" si="21"/>
        <v>100</v>
      </c>
      <c r="N175" s="125">
        <f t="shared" si="22"/>
        <v>180</v>
      </c>
      <c r="O175" s="123">
        <v>6</v>
      </c>
      <c r="P175" s="85">
        <f t="shared" si="23"/>
        <v>219.07074485543006</v>
      </c>
      <c r="Q175" s="25" t="s">
        <v>23</v>
      </c>
    </row>
    <row r="176" spans="1:17" ht="15" customHeight="1">
      <c r="A176" s="13">
        <v>21</v>
      </c>
      <c r="B176" s="14" t="s">
        <v>512</v>
      </c>
      <c r="C176" s="15" t="s">
        <v>513</v>
      </c>
      <c r="D176" s="16" t="s">
        <v>77</v>
      </c>
      <c r="E176" s="102">
        <v>62</v>
      </c>
      <c r="F176" s="24">
        <v>30</v>
      </c>
      <c r="G176" s="19">
        <v>33</v>
      </c>
      <c r="H176" s="19">
        <v>36</v>
      </c>
      <c r="I176" s="76">
        <f t="shared" si="20"/>
        <v>36</v>
      </c>
      <c r="J176" s="18">
        <v>40</v>
      </c>
      <c r="K176" s="19">
        <v>43</v>
      </c>
      <c r="L176" s="19">
        <v>46</v>
      </c>
      <c r="M176" s="77">
        <f t="shared" si="21"/>
        <v>46</v>
      </c>
      <c r="N176" s="124">
        <f t="shared" si="22"/>
        <v>82</v>
      </c>
      <c r="O176" s="123">
        <v>5</v>
      </c>
      <c r="P176" s="80">
        <f t="shared" si="23"/>
        <v>118.59195974678825</v>
      </c>
      <c r="Q176" s="25" t="s">
        <v>23</v>
      </c>
    </row>
    <row r="177" spans="1:17" ht="15" customHeight="1">
      <c r="A177" s="13">
        <v>22</v>
      </c>
      <c r="B177" s="14" t="s">
        <v>514</v>
      </c>
      <c r="C177" s="21" t="s">
        <v>515</v>
      </c>
      <c r="D177" s="16" t="s">
        <v>77</v>
      </c>
      <c r="E177" s="102">
        <v>64</v>
      </c>
      <c r="F177" s="24">
        <v>55</v>
      </c>
      <c r="G177" s="19">
        <v>60</v>
      </c>
      <c r="H177" s="19">
        <v>65</v>
      </c>
      <c r="I177" s="81">
        <f t="shared" si="20"/>
        <v>65</v>
      </c>
      <c r="J177" s="18">
        <v>60</v>
      </c>
      <c r="K177" s="19">
        <v>65</v>
      </c>
      <c r="L177" s="19">
        <v>70</v>
      </c>
      <c r="M177" s="82">
        <f t="shared" si="21"/>
        <v>70</v>
      </c>
      <c r="N177" s="125">
        <f t="shared" si="22"/>
        <v>135</v>
      </c>
      <c r="O177" s="123">
        <v>4</v>
      </c>
      <c r="P177" s="85">
        <f t="shared" si="23"/>
        <v>190.93587119117683</v>
      </c>
      <c r="Q177" s="153" t="s">
        <v>483</v>
      </c>
    </row>
    <row r="178" spans="1:17" ht="15" customHeight="1">
      <c r="A178" s="13">
        <v>23</v>
      </c>
      <c r="B178" s="14" t="s">
        <v>516</v>
      </c>
      <c r="C178" s="15" t="s">
        <v>517</v>
      </c>
      <c r="D178" s="16" t="s">
        <v>77</v>
      </c>
      <c r="E178" s="17">
        <v>59.3</v>
      </c>
      <c r="F178" s="18">
        <v>25</v>
      </c>
      <c r="G178" s="19">
        <v>30</v>
      </c>
      <c r="H178" s="19">
        <v>32</v>
      </c>
      <c r="I178" s="76">
        <f t="shared" si="20"/>
        <v>32</v>
      </c>
      <c r="J178" s="18">
        <v>40</v>
      </c>
      <c r="K178" s="19" t="s">
        <v>66</v>
      </c>
      <c r="L178" s="19">
        <v>42</v>
      </c>
      <c r="M178" s="77">
        <f t="shared" si="21"/>
        <v>42</v>
      </c>
      <c r="N178" s="78">
        <f t="shared" si="22"/>
        <v>74</v>
      </c>
      <c r="O178" s="123">
        <v>3</v>
      </c>
      <c r="P178" s="80">
        <f t="shared" si="23"/>
        <v>110.55237787156908</v>
      </c>
      <c r="Q178" s="25" t="s">
        <v>23</v>
      </c>
    </row>
    <row r="179" spans="1:17" ht="15" customHeight="1">
      <c r="A179" s="13">
        <v>24</v>
      </c>
      <c r="B179" s="14" t="s">
        <v>74</v>
      </c>
      <c r="C179" s="15" t="s">
        <v>518</v>
      </c>
      <c r="D179" s="16" t="s">
        <v>77</v>
      </c>
      <c r="E179" s="17">
        <v>56.5</v>
      </c>
      <c r="F179" s="18">
        <v>17</v>
      </c>
      <c r="G179" s="19">
        <v>20</v>
      </c>
      <c r="H179" s="19">
        <v>22</v>
      </c>
      <c r="I179" s="76">
        <f t="shared" si="20"/>
        <v>22</v>
      </c>
      <c r="J179" s="18">
        <v>22</v>
      </c>
      <c r="K179" s="19">
        <v>27</v>
      </c>
      <c r="L179" s="19">
        <v>32</v>
      </c>
      <c r="M179" s="77">
        <f t="shared" si="21"/>
        <v>32</v>
      </c>
      <c r="N179" s="78">
        <f t="shared" si="22"/>
        <v>54</v>
      </c>
      <c r="O179" s="123">
        <v>2</v>
      </c>
      <c r="P179" s="80">
        <f t="shared" si="23"/>
        <v>83.69798962659286</v>
      </c>
      <c r="Q179" s="89" t="s">
        <v>483</v>
      </c>
    </row>
    <row r="180" spans="1:17" ht="15" customHeight="1">
      <c r="A180" s="20">
        <v>24</v>
      </c>
      <c r="B180" s="14" t="s">
        <v>519</v>
      </c>
      <c r="C180" s="15" t="s">
        <v>425</v>
      </c>
      <c r="D180" s="16" t="s">
        <v>77</v>
      </c>
      <c r="E180" s="17">
        <v>66.1</v>
      </c>
      <c r="F180" s="18">
        <v>45</v>
      </c>
      <c r="G180" s="19">
        <v>50</v>
      </c>
      <c r="H180" s="19">
        <v>56</v>
      </c>
      <c r="I180" s="81">
        <f t="shared" si="20"/>
        <v>56</v>
      </c>
      <c r="J180" s="18">
        <v>60</v>
      </c>
      <c r="K180" s="19">
        <v>65</v>
      </c>
      <c r="L180" s="19">
        <v>70</v>
      </c>
      <c r="M180" s="82">
        <f t="shared" si="21"/>
        <v>70</v>
      </c>
      <c r="N180" s="83">
        <f t="shared" si="22"/>
        <v>126</v>
      </c>
      <c r="O180" s="123">
        <v>2</v>
      </c>
      <c r="P180" s="85">
        <f t="shared" si="23"/>
        <v>174.33419051672584</v>
      </c>
      <c r="Q180" s="88" t="s">
        <v>23</v>
      </c>
    </row>
    <row r="181" spans="1:17" ht="15" customHeight="1">
      <c r="A181" s="13">
        <v>25</v>
      </c>
      <c r="B181" s="14" t="s">
        <v>520</v>
      </c>
      <c r="C181" s="15" t="s">
        <v>521</v>
      </c>
      <c r="D181" s="16" t="s">
        <v>77</v>
      </c>
      <c r="E181" s="17">
        <v>49.1</v>
      </c>
      <c r="F181" s="18">
        <v>28</v>
      </c>
      <c r="G181" s="19">
        <v>33</v>
      </c>
      <c r="H181" s="19">
        <v>35</v>
      </c>
      <c r="I181" s="81">
        <f t="shared" si="20"/>
        <v>35</v>
      </c>
      <c r="J181" s="18">
        <v>34</v>
      </c>
      <c r="K181" s="19">
        <v>41</v>
      </c>
      <c r="L181" s="19">
        <v>45</v>
      </c>
      <c r="M181" s="82">
        <f t="shared" si="21"/>
        <v>45</v>
      </c>
      <c r="N181" s="83">
        <f t="shared" si="22"/>
        <v>80</v>
      </c>
      <c r="O181" s="123">
        <v>1</v>
      </c>
      <c r="P181" s="85">
        <f t="shared" si="23"/>
        <v>139.24337973373227</v>
      </c>
      <c r="Q181" s="25" t="s">
        <v>483</v>
      </c>
    </row>
    <row r="182" spans="1:17" ht="15" customHeight="1">
      <c r="A182" s="13">
        <v>22</v>
      </c>
      <c r="B182" s="14" t="s">
        <v>522</v>
      </c>
      <c r="C182" s="15" t="s">
        <v>523</v>
      </c>
      <c r="D182" s="16" t="s">
        <v>524</v>
      </c>
      <c r="E182" s="48">
        <v>72.3</v>
      </c>
      <c r="F182" s="18">
        <v>70</v>
      </c>
      <c r="G182" s="19">
        <v>77</v>
      </c>
      <c r="H182" s="19" t="s">
        <v>73</v>
      </c>
      <c r="I182" s="76">
        <f t="shared" si="20"/>
        <v>77</v>
      </c>
      <c r="J182" s="18">
        <v>95</v>
      </c>
      <c r="K182" s="19">
        <v>100</v>
      </c>
      <c r="L182" s="19" t="s">
        <v>173</v>
      </c>
      <c r="M182" s="77">
        <f t="shared" si="21"/>
        <v>100</v>
      </c>
      <c r="N182" s="124">
        <f t="shared" si="22"/>
        <v>177</v>
      </c>
      <c r="O182" s="123">
        <v>4</v>
      </c>
      <c r="P182" s="80">
        <f t="shared" si="23"/>
        <v>231.27380626276135</v>
      </c>
      <c r="Q182" s="89"/>
    </row>
    <row r="183" spans="1:17" ht="15" customHeight="1">
      <c r="A183" s="20">
        <v>24</v>
      </c>
      <c r="B183" s="25" t="s">
        <v>525</v>
      </c>
      <c r="C183" s="93" t="s">
        <v>526</v>
      </c>
      <c r="D183" s="47" t="s">
        <v>524</v>
      </c>
      <c r="E183" s="49">
        <v>81.7</v>
      </c>
      <c r="F183" s="69">
        <v>65</v>
      </c>
      <c r="G183" s="29">
        <v>65</v>
      </c>
      <c r="H183" s="29">
        <v>71</v>
      </c>
      <c r="I183" s="81">
        <f t="shared" si="20"/>
        <v>71</v>
      </c>
      <c r="J183" s="18">
        <v>95</v>
      </c>
      <c r="K183" s="19" t="s">
        <v>102</v>
      </c>
      <c r="L183" s="19" t="s">
        <v>102</v>
      </c>
      <c r="M183" s="82">
        <f t="shared" si="21"/>
        <v>95</v>
      </c>
      <c r="N183" s="125">
        <f t="shared" si="22"/>
        <v>166</v>
      </c>
      <c r="O183" s="123">
        <v>3</v>
      </c>
      <c r="P183" s="85">
        <f t="shared" si="23"/>
        <v>202.4187522546133</v>
      </c>
      <c r="Q183" s="25"/>
    </row>
    <row r="184" spans="1:17" ht="15" customHeight="1">
      <c r="A184" s="13">
        <v>25</v>
      </c>
      <c r="B184" s="14" t="s">
        <v>527</v>
      </c>
      <c r="C184" s="116" t="s">
        <v>528</v>
      </c>
      <c r="D184" s="16" t="s">
        <v>524</v>
      </c>
      <c r="E184" s="49">
        <v>73.4</v>
      </c>
      <c r="F184" s="24">
        <v>65</v>
      </c>
      <c r="G184" s="19">
        <v>65</v>
      </c>
      <c r="H184" s="19" t="s">
        <v>105</v>
      </c>
      <c r="I184" s="76">
        <f t="shared" si="20"/>
        <v>65</v>
      </c>
      <c r="J184" s="18">
        <v>85</v>
      </c>
      <c r="K184" s="19">
        <v>90</v>
      </c>
      <c r="L184" s="19" t="s">
        <v>169</v>
      </c>
      <c r="M184" s="77">
        <f t="shared" si="21"/>
        <v>90</v>
      </c>
      <c r="N184" s="124">
        <f t="shared" si="22"/>
        <v>155</v>
      </c>
      <c r="O184" s="123">
        <v>1</v>
      </c>
      <c r="P184" s="80">
        <f t="shared" si="23"/>
        <v>200.6943431654255</v>
      </c>
      <c r="Q184" s="25"/>
    </row>
    <row r="185" spans="1:19" ht="15" customHeight="1">
      <c r="A185" s="13">
        <v>5</v>
      </c>
      <c r="B185" s="14" t="s">
        <v>529</v>
      </c>
      <c r="C185" s="21" t="s">
        <v>530</v>
      </c>
      <c r="D185" s="16" t="s">
        <v>35</v>
      </c>
      <c r="E185" s="23">
        <v>78.1</v>
      </c>
      <c r="F185" s="24">
        <v>110</v>
      </c>
      <c r="G185" s="19">
        <v>115</v>
      </c>
      <c r="H185" s="19" t="s">
        <v>160</v>
      </c>
      <c r="I185" s="76">
        <f t="shared" si="20"/>
        <v>115</v>
      </c>
      <c r="J185" s="18">
        <v>130</v>
      </c>
      <c r="K185" s="19" t="s">
        <v>531</v>
      </c>
      <c r="L185" s="19">
        <v>139</v>
      </c>
      <c r="M185" s="77">
        <f t="shared" si="21"/>
        <v>139</v>
      </c>
      <c r="N185" s="124">
        <f t="shared" si="22"/>
        <v>254</v>
      </c>
      <c r="O185" s="123">
        <v>21</v>
      </c>
      <c r="P185" s="80">
        <f t="shared" si="23"/>
        <v>317.33626673763206</v>
      </c>
      <c r="Q185" s="25" t="s">
        <v>532</v>
      </c>
      <c r="R185" s="131" t="s">
        <v>35</v>
      </c>
      <c r="S185" s="128">
        <f>SUM(O185:O192)</f>
        <v>125</v>
      </c>
    </row>
    <row r="186" spans="1:17" ht="15" customHeight="1">
      <c r="A186" s="13">
        <v>7</v>
      </c>
      <c r="B186" s="25" t="s">
        <v>533</v>
      </c>
      <c r="C186" s="21" t="s">
        <v>534</v>
      </c>
      <c r="D186" s="47" t="s">
        <v>35</v>
      </c>
      <c r="E186" s="49">
        <v>73.8</v>
      </c>
      <c r="F186" s="69">
        <v>105</v>
      </c>
      <c r="G186" s="29" t="s">
        <v>535</v>
      </c>
      <c r="H186" s="29">
        <v>108</v>
      </c>
      <c r="I186" s="76">
        <f t="shared" si="20"/>
        <v>108</v>
      </c>
      <c r="J186" s="18">
        <v>124</v>
      </c>
      <c r="K186" s="19" t="s">
        <v>536</v>
      </c>
      <c r="L186" s="19" t="s">
        <v>537</v>
      </c>
      <c r="M186" s="77">
        <f t="shared" si="21"/>
        <v>124</v>
      </c>
      <c r="N186" s="124">
        <f t="shared" si="22"/>
        <v>232</v>
      </c>
      <c r="O186" s="123">
        <v>19</v>
      </c>
      <c r="P186" s="80">
        <f t="shared" si="23"/>
        <v>299.4239437763444</v>
      </c>
      <c r="Q186" s="25" t="s">
        <v>538</v>
      </c>
    </row>
    <row r="187" spans="1:17" ht="15" customHeight="1">
      <c r="A187" s="20">
        <v>9</v>
      </c>
      <c r="B187" s="99" t="s">
        <v>539</v>
      </c>
      <c r="C187" s="100" t="s">
        <v>540</v>
      </c>
      <c r="D187" s="101" t="s">
        <v>35</v>
      </c>
      <c r="E187" s="102">
        <v>123.4</v>
      </c>
      <c r="F187" s="103">
        <v>95</v>
      </c>
      <c r="G187" s="104">
        <v>100</v>
      </c>
      <c r="H187" s="104" t="s">
        <v>173</v>
      </c>
      <c r="I187" s="76">
        <f t="shared" si="20"/>
        <v>100</v>
      </c>
      <c r="J187" s="18">
        <v>118</v>
      </c>
      <c r="K187" s="19" t="s">
        <v>247</v>
      </c>
      <c r="L187" s="19" t="s">
        <v>387</v>
      </c>
      <c r="M187" s="77">
        <f t="shared" si="21"/>
        <v>118</v>
      </c>
      <c r="N187" s="124">
        <f t="shared" si="22"/>
        <v>218</v>
      </c>
      <c r="O187" s="123">
        <v>18</v>
      </c>
      <c r="P187" s="80">
        <f t="shared" si="23"/>
        <v>227.1854739292304</v>
      </c>
      <c r="Q187" s="154" t="s">
        <v>532</v>
      </c>
    </row>
    <row r="188" spans="1:17" ht="15" customHeight="1">
      <c r="A188" s="13">
        <v>10</v>
      </c>
      <c r="B188" s="35" t="s">
        <v>541</v>
      </c>
      <c r="C188" s="36" t="s">
        <v>542</v>
      </c>
      <c r="D188" s="37" t="s">
        <v>35</v>
      </c>
      <c r="E188" s="38">
        <v>85</v>
      </c>
      <c r="F188" s="39">
        <v>95</v>
      </c>
      <c r="G188" s="40">
        <v>100</v>
      </c>
      <c r="H188" s="115" t="s">
        <v>173</v>
      </c>
      <c r="I188" s="76">
        <f t="shared" si="20"/>
        <v>100</v>
      </c>
      <c r="J188" s="18">
        <v>115</v>
      </c>
      <c r="K188" s="19">
        <v>120</v>
      </c>
      <c r="L188" s="19">
        <v>125</v>
      </c>
      <c r="M188" s="77">
        <f t="shared" si="21"/>
        <v>125</v>
      </c>
      <c r="N188" s="124">
        <f t="shared" si="22"/>
        <v>225</v>
      </c>
      <c r="O188" s="123">
        <v>17</v>
      </c>
      <c r="P188" s="80">
        <f t="shared" si="23"/>
        <v>268.8828559285408</v>
      </c>
      <c r="Q188" s="25" t="s">
        <v>532</v>
      </c>
    </row>
    <row r="189" spans="1:17" ht="15" customHeight="1">
      <c r="A189" s="13">
        <v>12</v>
      </c>
      <c r="B189" s="99" t="s">
        <v>543</v>
      </c>
      <c r="C189" s="100" t="s">
        <v>544</v>
      </c>
      <c r="D189" s="101" t="s">
        <v>35</v>
      </c>
      <c r="E189" s="38">
        <v>75.3</v>
      </c>
      <c r="F189" s="103">
        <v>90</v>
      </c>
      <c r="G189" s="104" t="s">
        <v>169</v>
      </c>
      <c r="H189" s="104" t="s">
        <v>413</v>
      </c>
      <c r="I189" s="76">
        <f t="shared" si="20"/>
        <v>90</v>
      </c>
      <c r="J189" s="18">
        <v>120</v>
      </c>
      <c r="K189" s="19" t="s">
        <v>247</v>
      </c>
      <c r="L189" s="19" t="s">
        <v>247</v>
      </c>
      <c r="M189" s="77">
        <f t="shared" si="21"/>
        <v>120</v>
      </c>
      <c r="N189" s="124">
        <f t="shared" si="22"/>
        <v>210</v>
      </c>
      <c r="O189" s="123">
        <v>14</v>
      </c>
      <c r="P189" s="80">
        <f t="shared" si="23"/>
        <v>267.85114537219005</v>
      </c>
      <c r="Q189" s="89" t="s">
        <v>538</v>
      </c>
    </row>
    <row r="190" spans="1:17" ht="15" customHeight="1">
      <c r="A190" s="13">
        <v>13</v>
      </c>
      <c r="B190" s="133" t="s">
        <v>545</v>
      </c>
      <c r="C190" s="160" t="s">
        <v>38</v>
      </c>
      <c r="D190" s="135" t="s">
        <v>35</v>
      </c>
      <c r="E190" s="38">
        <v>45</v>
      </c>
      <c r="F190" s="136">
        <v>43</v>
      </c>
      <c r="G190" s="137" t="s">
        <v>58</v>
      </c>
      <c r="H190" s="137">
        <v>45</v>
      </c>
      <c r="I190" s="81">
        <f t="shared" si="20"/>
        <v>45</v>
      </c>
      <c r="J190" s="18">
        <v>55</v>
      </c>
      <c r="K190" s="19" t="s">
        <v>438</v>
      </c>
      <c r="L190" s="19">
        <v>56</v>
      </c>
      <c r="M190" s="82">
        <f t="shared" si="21"/>
        <v>56</v>
      </c>
      <c r="N190" s="125">
        <f t="shared" si="22"/>
        <v>101</v>
      </c>
      <c r="O190" s="123">
        <v>13</v>
      </c>
      <c r="P190" s="85">
        <f t="shared" si="23"/>
        <v>190.2224234749376</v>
      </c>
      <c r="Q190" s="163" t="s">
        <v>546</v>
      </c>
    </row>
    <row r="191" spans="1:17" ht="15" customHeight="1">
      <c r="A191" s="20">
        <v>15</v>
      </c>
      <c r="B191" s="133" t="s">
        <v>547</v>
      </c>
      <c r="C191" s="160" t="s">
        <v>548</v>
      </c>
      <c r="D191" s="135" t="s">
        <v>35</v>
      </c>
      <c r="E191" s="44">
        <v>84</v>
      </c>
      <c r="F191" s="136">
        <v>85</v>
      </c>
      <c r="G191" s="137" t="s">
        <v>69</v>
      </c>
      <c r="H191" s="137" t="s">
        <v>166</v>
      </c>
      <c r="I191" s="81">
        <f t="shared" si="20"/>
        <v>85</v>
      </c>
      <c r="J191" s="18">
        <v>115</v>
      </c>
      <c r="K191" s="19">
        <v>120</v>
      </c>
      <c r="L191" s="19">
        <v>125</v>
      </c>
      <c r="M191" s="82">
        <f t="shared" si="21"/>
        <v>125</v>
      </c>
      <c r="N191" s="125">
        <f t="shared" si="22"/>
        <v>210</v>
      </c>
      <c r="O191" s="123">
        <v>12</v>
      </c>
      <c r="P191" s="85">
        <f t="shared" si="23"/>
        <v>252.4465185251331</v>
      </c>
      <c r="Q191" s="58" t="s">
        <v>532</v>
      </c>
    </row>
    <row r="192" spans="1:17" ht="15" customHeight="1">
      <c r="A192" s="20">
        <v>15</v>
      </c>
      <c r="B192" s="14" t="s">
        <v>549</v>
      </c>
      <c r="C192" s="15" t="s">
        <v>550</v>
      </c>
      <c r="D192" s="16" t="s">
        <v>35</v>
      </c>
      <c r="E192" s="102">
        <v>85.1</v>
      </c>
      <c r="F192" s="24">
        <v>85</v>
      </c>
      <c r="G192" s="19" t="s">
        <v>132</v>
      </c>
      <c r="H192" s="19" t="s">
        <v>132</v>
      </c>
      <c r="I192" s="76">
        <f t="shared" si="20"/>
        <v>85</v>
      </c>
      <c r="J192" s="18">
        <v>110</v>
      </c>
      <c r="K192" s="19" t="s">
        <v>132</v>
      </c>
      <c r="L192" s="19" t="s">
        <v>132</v>
      </c>
      <c r="M192" s="77">
        <f t="shared" si="21"/>
        <v>110</v>
      </c>
      <c r="N192" s="124">
        <f t="shared" si="22"/>
        <v>195</v>
      </c>
      <c r="O192" s="123">
        <v>11</v>
      </c>
      <c r="P192" s="80">
        <f t="shared" si="23"/>
        <v>232.89609803884846</v>
      </c>
      <c r="Q192" s="89" t="s">
        <v>532</v>
      </c>
    </row>
    <row r="193" spans="1:17" ht="15" customHeight="1">
      <c r="A193" s="20">
        <v>18</v>
      </c>
      <c r="B193" s="25" t="s">
        <v>551</v>
      </c>
      <c r="C193" s="30" t="s">
        <v>552</v>
      </c>
      <c r="D193" s="31" t="s">
        <v>35</v>
      </c>
      <c r="E193" s="145">
        <v>92.4</v>
      </c>
      <c r="F193" s="120">
        <v>72</v>
      </c>
      <c r="G193" s="34">
        <v>77</v>
      </c>
      <c r="H193" s="34">
        <v>80</v>
      </c>
      <c r="I193" s="76">
        <f t="shared" si="20"/>
        <v>80</v>
      </c>
      <c r="J193" s="18">
        <v>92</v>
      </c>
      <c r="K193" s="19">
        <v>97</v>
      </c>
      <c r="L193" s="19">
        <v>100</v>
      </c>
      <c r="M193" s="77">
        <f t="shared" si="21"/>
        <v>100</v>
      </c>
      <c r="N193" s="124">
        <f t="shared" si="22"/>
        <v>180</v>
      </c>
      <c r="O193" s="123">
        <v>8</v>
      </c>
      <c r="P193" s="80">
        <f t="shared" si="23"/>
        <v>206.8811290032561</v>
      </c>
      <c r="Q193" s="25" t="s">
        <v>553</v>
      </c>
    </row>
    <row r="194" spans="1:17" ht="15" customHeight="1">
      <c r="A194" s="13">
        <v>19</v>
      </c>
      <c r="B194" s="14" t="s">
        <v>554</v>
      </c>
      <c r="C194" s="15" t="s">
        <v>555</v>
      </c>
      <c r="D194" s="16" t="s">
        <v>35</v>
      </c>
      <c r="E194" s="102">
        <v>61.2</v>
      </c>
      <c r="F194" s="24">
        <v>40</v>
      </c>
      <c r="G194" s="19" t="s">
        <v>58</v>
      </c>
      <c r="H194" s="19" t="s">
        <v>58</v>
      </c>
      <c r="I194" s="76">
        <f t="shared" si="20"/>
        <v>40</v>
      </c>
      <c r="J194" s="18">
        <v>55</v>
      </c>
      <c r="K194" s="19" t="s">
        <v>54</v>
      </c>
      <c r="L194" s="19" t="s">
        <v>54</v>
      </c>
      <c r="M194" s="77">
        <f t="shared" si="21"/>
        <v>55</v>
      </c>
      <c r="N194" s="124">
        <f t="shared" si="22"/>
        <v>95</v>
      </c>
      <c r="O194" s="123">
        <v>7</v>
      </c>
      <c r="P194" s="80">
        <f t="shared" si="23"/>
        <v>138.68033833691356</v>
      </c>
      <c r="Q194" s="25" t="s">
        <v>546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154:H154">
    <cfRule type="cellIs" priority="29" dxfId="222" operator="greaterThan" stopIfTrue="1">
      <formula>"n"</formula>
    </cfRule>
    <cfRule type="cellIs" priority="30" dxfId="223" operator="greaterThan" stopIfTrue="1">
      <formula>"b"</formula>
    </cfRule>
    <cfRule type="cellIs" priority="31" dxfId="224" operator="greaterThan" stopIfTrue="1">
      <formula>0</formula>
    </cfRule>
  </conditionalFormatting>
  <conditionalFormatting sqref="J154:L154">
    <cfRule type="cellIs" priority="26" dxfId="222" operator="greaterThan" stopIfTrue="1">
      <formula>"n"</formula>
    </cfRule>
    <cfRule type="cellIs" priority="27" dxfId="223" operator="greaterThan" stopIfTrue="1">
      <formula>"b"</formula>
    </cfRule>
    <cfRule type="cellIs" priority="28" dxfId="224" operator="greaterThan" stopIfTrue="1">
      <formula>0</formula>
    </cfRule>
  </conditionalFormatting>
  <conditionalFormatting sqref="D1:D65536">
    <cfRule type="colorScale" priority="1" dxfId="225">
      <colorScale>
        <cfvo type="min" val="0"/>
        <cfvo type="max"/>
        <color rgb="FF63BE7B"/>
        <color rgb="FFFFEF9C"/>
      </colorScale>
    </cfRule>
  </conditionalFormatting>
  <conditionalFormatting sqref="F9:H12 J9:L12">
    <cfRule type="cellIs" priority="65" dxfId="222" operator="greaterThan" stopIfTrue="1">
      <formula>"n"</formula>
    </cfRule>
    <cfRule type="cellIs" priority="66" dxfId="223" operator="greaterThan" stopIfTrue="1">
      <formula>"b"</formula>
    </cfRule>
    <cfRule type="cellIs" priority="67" dxfId="224" operator="greaterThan" stopIfTrue="1">
      <formula>0</formula>
    </cfRule>
  </conditionalFormatting>
  <conditionalFormatting sqref="J13:L15 F13:H15 F17:H32 J17:L32">
    <cfRule type="cellIs" priority="80" dxfId="222" operator="greaterThan" stopIfTrue="1">
      <formula>"n"</formula>
    </cfRule>
    <cfRule type="cellIs" priority="81" dxfId="223" operator="greaterThan" stopIfTrue="1">
      <formula>"b"</formula>
    </cfRule>
    <cfRule type="cellIs" priority="82" dxfId="224" operator="greaterThan" stopIfTrue="1">
      <formula>0</formula>
    </cfRule>
  </conditionalFormatting>
  <conditionalFormatting sqref="F16:H16 J16:L16">
    <cfRule type="cellIs" priority="62" dxfId="222" operator="greaterThan" stopIfTrue="1">
      <formula>"n"</formula>
    </cfRule>
    <cfRule type="cellIs" priority="63" dxfId="223" operator="greaterThan" stopIfTrue="1">
      <formula>"b"</formula>
    </cfRule>
    <cfRule type="cellIs" priority="64" dxfId="224" operator="greaterThan" stopIfTrue="1">
      <formula>0</formula>
    </cfRule>
  </conditionalFormatting>
  <conditionalFormatting sqref="F33:H37 J33:L37">
    <cfRule type="cellIs" priority="56" dxfId="222" operator="greaterThan" stopIfTrue="1">
      <formula>"n"</formula>
    </cfRule>
    <cfRule type="cellIs" priority="57" dxfId="223" operator="greaterThan" stopIfTrue="1">
      <formula>"b"</formula>
    </cfRule>
    <cfRule type="cellIs" priority="58" dxfId="224" operator="greaterThan" stopIfTrue="1">
      <formula>0</formula>
    </cfRule>
  </conditionalFormatting>
  <conditionalFormatting sqref="J38:L56 F38:H56">
    <cfRule type="cellIs" priority="59" dxfId="222" operator="greaterThan" stopIfTrue="1">
      <formula>"n"</formula>
    </cfRule>
    <cfRule type="cellIs" priority="60" dxfId="223" operator="greaterThan" stopIfTrue="1">
      <formula>"b"</formula>
    </cfRule>
    <cfRule type="cellIs" priority="61" dxfId="224" operator="greaterThan" stopIfTrue="1">
      <formula>0</formula>
    </cfRule>
  </conditionalFormatting>
  <conditionalFormatting sqref="F57:H61 J57:L61">
    <cfRule type="cellIs" priority="50" dxfId="222" operator="greaterThan" stopIfTrue="1">
      <formula>"n"</formula>
    </cfRule>
    <cfRule type="cellIs" priority="51" dxfId="223" operator="greaterThan" stopIfTrue="1">
      <formula>"b"</formula>
    </cfRule>
    <cfRule type="cellIs" priority="52" dxfId="224" operator="greaterThan" stopIfTrue="1">
      <formula>0</formula>
    </cfRule>
  </conditionalFormatting>
  <conditionalFormatting sqref="F62:H62 J62:L62">
    <cfRule type="cellIs" priority="47" dxfId="222" operator="greaterThan" stopIfTrue="1">
      <formula>"n"</formula>
    </cfRule>
    <cfRule type="cellIs" priority="48" dxfId="223" operator="greaterThan" stopIfTrue="1">
      <formula>"b"</formula>
    </cfRule>
    <cfRule type="cellIs" priority="49" dxfId="224" operator="greaterThan" stopIfTrue="1">
      <formula>0</formula>
    </cfRule>
  </conditionalFormatting>
  <conditionalFormatting sqref="F63:H81 J63:L81">
    <cfRule type="cellIs" priority="53" dxfId="222" operator="greaterThan" stopIfTrue="1">
      <formula>"n"</formula>
    </cfRule>
    <cfRule type="cellIs" priority="54" dxfId="223" operator="greaterThan" stopIfTrue="1">
      <formula>"b"</formula>
    </cfRule>
    <cfRule type="cellIs" priority="55" dxfId="224" operator="greaterThan" stopIfTrue="1">
      <formula>0</formula>
    </cfRule>
  </conditionalFormatting>
  <conditionalFormatting sqref="F82:H87 J82:L87">
    <cfRule type="cellIs" priority="41" dxfId="222" operator="greaterThan" stopIfTrue="1">
      <formula>"n"</formula>
    </cfRule>
    <cfRule type="cellIs" priority="42" dxfId="223" operator="greaterThan" stopIfTrue="1">
      <formula>"b"</formula>
    </cfRule>
    <cfRule type="cellIs" priority="43" dxfId="224" operator="greaterThan" stopIfTrue="1">
      <formula>0</formula>
    </cfRule>
  </conditionalFormatting>
  <conditionalFormatting sqref="F88:H106 J88:L106">
    <cfRule type="cellIs" priority="44" dxfId="222" operator="greaterThan" stopIfTrue="1">
      <formula>"n"</formula>
    </cfRule>
    <cfRule type="cellIs" priority="45" dxfId="223" operator="greaterThan" stopIfTrue="1">
      <formula>"b"</formula>
    </cfRule>
    <cfRule type="cellIs" priority="46" dxfId="224" operator="greaterThan" stopIfTrue="1">
      <formula>0</formula>
    </cfRule>
  </conditionalFormatting>
  <conditionalFormatting sqref="J107:L111 F107:H111">
    <cfRule type="cellIs" priority="35" dxfId="222" operator="greaterThan" stopIfTrue="1">
      <formula>"n"</formula>
    </cfRule>
    <cfRule type="cellIs" priority="36" dxfId="223" operator="greaterThan" stopIfTrue="1">
      <formula>"b"</formula>
    </cfRule>
    <cfRule type="cellIs" priority="37" dxfId="224" operator="greaterThan" stopIfTrue="1">
      <formula>0</formula>
    </cfRule>
  </conditionalFormatting>
  <conditionalFormatting sqref="F112:H131 J112:L131">
    <cfRule type="cellIs" priority="38" dxfId="222" operator="greaterThan" stopIfTrue="1">
      <formula>"n"</formula>
    </cfRule>
    <cfRule type="cellIs" priority="39" dxfId="223" operator="greaterThan" stopIfTrue="1">
      <formula>"b"</formula>
    </cfRule>
    <cfRule type="cellIs" priority="40" dxfId="224" operator="greaterThan" stopIfTrue="1">
      <formula>0</formula>
    </cfRule>
  </conditionalFormatting>
  <conditionalFormatting sqref="F132:H137 J132:L137">
    <cfRule type="cellIs" priority="23" dxfId="222" operator="greaterThan" stopIfTrue="1">
      <formula>"n"</formula>
    </cfRule>
    <cfRule type="cellIs" priority="24" dxfId="223" operator="greaterThan" stopIfTrue="1">
      <formula>"b"</formula>
    </cfRule>
    <cfRule type="cellIs" priority="25" dxfId="224" operator="greaterThan" stopIfTrue="1">
      <formula>0</formula>
    </cfRule>
  </conditionalFormatting>
  <conditionalFormatting sqref="F138:H153 J138:L153 F155:H156 J155:L156">
    <cfRule type="cellIs" priority="32" dxfId="222" operator="greaterThan" stopIfTrue="1">
      <formula>"n"</formula>
    </cfRule>
    <cfRule type="cellIs" priority="33" dxfId="223" operator="greaterThan" stopIfTrue="1">
      <formula>"b"</formula>
    </cfRule>
    <cfRule type="cellIs" priority="34" dxfId="224" operator="greaterThan" stopIfTrue="1">
      <formula>0</formula>
    </cfRule>
  </conditionalFormatting>
  <conditionalFormatting sqref="F157:H159 J157:L159">
    <cfRule type="cellIs" priority="17" dxfId="222" operator="greaterThan" stopIfTrue="1">
      <formula>"n"</formula>
    </cfRule>
    <cfRule type="cellIs" priority="18" dxfId="223" operator="greaterThan" stopIfTrue="1">
      <formula>"b"</formula>
    </cfRule>
    <cfRule type="cellIs" priority="19" dxfId="224" operator="greaterThan" stopIfTrue="1">
      <formula>0</formula>
    </cfRule>
  </conditionalFormatting>
  <conditionalFormatting sqref="F160:H160 J160:L160">
    <cfRule type="cellIs" priority="14" dxfId="222" operator="greaterThan" stopIfTrue="1">
      <formula>"n"</formula>
    </cfRule>
    <cfRule type="cellIs" priority="15" dxfId="223" operator="greaterThan" stopIfTrue="1">
      <formula>"b"</formula>
    </cfRule>
    <cfRule type="cellIs" priority="16" dxfId="224" operator="greaterThan" stopIfTrue="1">
      <formula>0</formula>
    </cfRule>
  </conditionalFormatting>
  <conditionalFormatting sqref="F161:H161 J161:L161">
    <cfRule type="cellIs" priority="11" dxfId="222" operator="greaterThan" stopIfTrue="1">
      <formula>"n"</formula>
    </cfRule>
    <cfRule type="cellIs" priority="12" dxfId="223" operator="greaterThan" stopIfTrue="1">
      <formula>"b"</formula>
    </cfRule>
    <cfRule type="cellIs" priority="13" dxfId="224" operator="greaterThan" stopIfTrue="1">
      <formula>0</formula>
    </cfRule>
  </conditionalFormatting>
  <conditionalFormatting sqref="F162:H177 J162:L177">
    <cfRule type="cellIs" priority="20" dxfId="222" operator="greaterThan" stopIfTrue="1">
      <formula>"n"</formula>
    </cfRule>
    <cfRule type="cellIs" priority="21" dxfId="223" operator="greaterThan" stopIfTrue="1">
      <formula>"b"</formula>
    </cfRule>
    <cfRule type="cellIs" priority="22" dxfId="224" operator="greaterThan" stopIfTrue="1">
      <formula>0</formula>
    </cfRule>
  </conditionalFormatting>
  <conditionalFormatting sqref="F178:H181 J178:L181">
    <cfRule type="cellIs" priority="5" dxfId="222" operator="greaterThan" stopIfTrue="1">
      <formula>"n"</formula>
    </cfRule>
    <cfRule type="cellIs" priority="6" dxfId="223" operator="greaterThan" stopIfTrue="1">
      <formula>"b"</formula>
    </cfRule>
    <cfRule type="cellIs" priority="7" dxfId="224" operator="greaterThan" stopIfTrue="1">
      <formula>0</formula>
    </cfRule>
  </conditionalFormatting>
  <conditionalFormatting sqref="F182:H182 J182:L182">
    <cfRule type="cellIs" priority="2" dxfId="222" operator="greaterThan" stopIfTrue="1">
      <formula>"n"</formula>
    </cfRule>
    <cfRule type="cellIs" priority="3" dxfId="223" operator="greaterThan" stopIfTrue="1">
      <formula>"b"</formula>
    </cfRule>
    <cfRule type="cellIs" priority="4" dxfId="224" operator="greaterThan" stopIfTrue="1">
      <formula>0</formula>
    </cfRule>
  </conditionalFormatting>
  <conditionalFormatting sqref="F183:H194 J183:L194">
    <cfRule type="cellIs" priority="8" dxfId="222" operator="greaterThan" stopIfTrue="1">
      <formula>"n"</formula>
    </cfRule>
    <cfRule type="cellIs" priority="9" dxfId="223" operator="greaterThan" stopIfTrue="1">
      <formula>"b"</formula>
    </cfRule>
    <cfRule type="cellIs" priority="10" dxfId="224" operator="greaterThan" stopIfTrue="1">
      <formula>0</formula>
    </cfRule>
  </conditionalFormatting>
  <dataValidations count="1">
    <dataValidation type="whole" allowBlank="1" sqref="F47:H56 F23:H32 F35:H37 F72:H81 F122:H131 F94:H106 F148:H153 F172:H177 F155:H156 F192:H194">
      <formula1>0</formula1>
      <formula2>999</formula2>
    </dataValidation>
  </dataValidations>
  <printOptions/>
  <pageMargins left="0.7874015748031497" right="0.3937007874015748" top="0" bottom="0" header="0" footer="0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Ahti</cp:lastModifiedBy>
  <cp:lastPrinted>2021-10-15T19:49:18Z</cp:lastPrinted>
  <dcterms:created xsi:type="dcterms:W3CDTF">2003-02-19T08:10:17Z</dcterms:created>
  <dcterms:modified xsi:type="dcterms:W3CDTF">2024-01-22T13:39:27Z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