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niss.zulins\Desktop\Sports\sacensības\"/>
    </mc:Choice>
  </mc:AlternateContent>
  <xr:revisionPtr revIDLastSave="0" documentId="13_ncr:1_{1116D3B3-E13E-452D-A979-DB8C935D7CD0}" xr6:coauthVersionLast="47" xr6:coauthVersionMax="47" xr10:uidLastSave="{00000000-0000-0000-0000-000000000000}"/>
  <bookViews>
    <workbookView xWindow="28680" yWindow="-120" windowWidth="29040" windowHeight="15720" activeTab="6" xr2:uid="{00000000-000D-0000-FFFF-FFFF00000000}"/>
  </bookViews>
  <sheets>
    <sheet name="piektdiena" sheetId="9" r:id="rId1"/>
    <sheet name="1.plūsma" sheetId="10" r:id="rId2"/>
    <sheet name="2. plūsma" sheetId="11" r:id="rId3"/>
    <sheet name="3. plūsma" sheetId="12" r:id="rId4"/>
    <sheet name="4.plūsma" sheetId="13" r:id="rId5"/>
    <sheet name="5.plūsma" sheetId="14" r:id="rId6"/>
    <sheet name="komandu vērtējums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5" l="1"/>
  <c r="J11" i="15"/>
  <c r="I11" i="15"/>
  <c r="H11" i="15"/>
  <c r="G11" i="15"/>
  <c r="F11" i="15"/>
  <c r="E11" i="15"/>
  <c r="D11" i="15"/>
  <c r="C11" i="15"/>
  <c r="B11" i="15"/>
  <c r="N25" i="14"/>
  <c r="P25" i="14" s="1"/>
  <c r="N24" i="14"/>
  <c r="P24" i="14" s="1"/>
  <c r="P23" i="14"/>
  <c r="N23" i="14"/>
  <c r="N22" i="14"/>
  <c r="P22" i="14" s="1"/>
  <c r="P21" i="14"/>
  <c r="N21" i="14"/>
  <c r="N20" i="14"/>
  <c r="P20" i="14" s="1"/>
  <c r="P19" i="14"/>
  <c r="N19" i="14"/>
  <c r="P18" i="14"/>
  <c r="N18" i="14"/>
  <c r="N17" i="14"/>
  <c r="P17" i="14" s="1"/>
  <c r="P16" i="14"/>
  <c r="N16" i="14"/>
  <c r="P15" i="14"/>
  <c r="N15" i="14"/>
  <c r="N11" i="14"/>
  <c r="P11" i="14" s="1"/>
  <c r="N10" i="14"/>
  <c r="P10" i="14" s="1"/>
  <c r="P9" i="14"/>
  <c r="N9" i="14"/>
  <c r="P8" i="14"/>
  <c r="N8" i="14"/>
  <c r="N7" i="14"/>
  <c r="P7" i="14" s="1"/>
  <c r="N6" i="14"/>
  <c r="P6" i="14" s="1"/>
  <c r="N5" i="14"/>
  <c r="P5" i="14" s="1"/>
  <c r="P27" i="13"/>
  <c r="N27" i="13"/>
  <c r="N26" i="13"/>
  <c r="P26" i="13" s="1"/>
  <c r="P25" i="13"/>
  <c r="N25" i="13"/>
  <c r="N24" i="13"/>
  <c r="P24" i="13" s="1"/>
  <c r="P23" i="13"/>
  <c r="N23" i="13"/>
  <c r="N22" i="13"/>
  <c r="P22" i="13" s="1"/>
  <c r="N21" i="13"/>
  <c r="P21" i="13" s="1"/>
  <c r="N20" i="13"/>
  <c r="P20" i="13" s="1"/>
  <c r="P19" i="13"/>
  <c r="N19" i="13"/>
  <c r="N18" i="13"/>
  <c r="P18" i="13" s="1"/>
  <c r="N17" i="13"/>
  <c r="P17" i="13" s="1"/>
  <c r="N16" i="13"/>
  <c r="P16" i="13" s="1"/>
  <c r="P15" i="13"/>
  <c r="N15" i="13"/>
  <c r="N11" i="13"/>
  <c r="P11" i="13" s="1"/>
  <c r="N10" i="13"/>
  <c r="P10" i="13" s="1"/>
  <c r="N9" i="13"/>
  <c r="P9" i="13" s="1"/>
  <c r="P8" i="13"/>
  <c r="N8" i="13"/>
  <c r="N7" i="13"/>
  <c r="P7" i="13" s="1"/>
  <c r="P6" i="13"/>
  <c r="N6" i="13"/>
  <c r="N5" i="13"/>
  <c r="P5" i="13" s="1"/>
  <c r="P27" i="12"/>
  <c r="N27" i="12"/>
  <c r="N26" i="12"/>
  <c r="P26" i="12" s="1"/>
  <c r="N25" i="12"/>
  <c r="P25" i="12" s="1"/>
  <c r="N24" i="12"/>
  <c r="P24" i="12" s="1"/>
  <c r="P23" i="12"/>
  <c r="N23" i="12"/>
  <c r="N22" i="12"/>
  <c r="P22" i="12" s="1"/>
  <c r="N21" i="12"/>
  <c r="P21" i="12" s="1"/>
  <c r="N20" i="12"/>
  <c r="P20" i="12" s="1"/>
  <c r="P19" i="12"/>
  <c r="N19" i="12"/>
  <c r="N18" i="12"/>
  <c r="P18" i="12" s="1"/>
  <c r="N17" i="12"/>
  <c r="P17" i="12" s="1"/>
  <c r="N16" i="12"/>
  <c r="P16" i="12" s="1"/>
  <c r="P13" i="12"/>
  <c r="N13" i="12"/>
  <c r="N12" i="12"/>
  <c r="P12" i="12" s="1"/>
  <c r="N11" i="12"/>
  <c r="P11" i="12" s="1"/>
  <c r="N10" i="12"/>
  <c r="P10" i="12" s="1"/>
  <c r="P9" i="12"/>
  <c r="N9" i="12"/>
  <c r="N8" i="12"/>
  <c r="P8" i="12" s="1"/>
  <c r="N7" i="12"/>
  <c r="P7" i="12" s="1"/>
  <c r="N6" i="12"/>
  <c r="P6" i="12" s="1"/>
  <c r="P5" i="12"/>
  <c r="N5" i="12"/>
  <c r="N26" i="11"/>
  <c r="P26" i="11" s="1"/>
  <c r="N25" i="11"/>
  <c r="P25" i="11" s="1"/>
  <c r="N21" i="11"/>
  <c r="P21" i="11" s="1"/>
  <c r="P20" i="11"/>
  <c r="N20" i="11"/>
  <c r="N19" i="11"/>
  <c r="P19" i="11" s="1"/>
  <c r="N15" i="11"/>
  <c r="P15" i="11" s="1"/>
  <c r="N14" i="11"/>
  <c r="P14" i="11" s="1"/>
  <c r="P13" i="11"/>
  <c r="N13" i="11"/>
  <c r="N12" i="11"/>
  <c r="P12" i="11" s="1"/>
  <c r="N11" i="11"/>
  <c r="P11" i="11" s="1"/>
  <c r="N10" i="11"/>
  <c r="P10" i="11" s="1"/>
  <c r="P9" i="11"/>
  <c r="N9" i="11"/>
  <c r="N8" i="11"/>
  <c r="P8" i="11" s="1"/>
  <c r="N7" i="11"/>
  <c r="P7" i="11" s="1"/>
  <c r="N6" i="11"/>
  <c r="P6" i="11" s="1"/>
  <c r="P5" i="11"/>
  <c r="N5" i="11"/>
  <c r="N26" i="10"/>
  <c r="P26" i="10" s="1"/>
  <c r="N25" i="10"/>
  <c r="N22" i="10"/>
  <c r="P22" i="10" s="1"/>
  <c r="P21" i="10"/>
  <c r="N21" i="10"/>
  <c r="N20" i="10"/>
  <c r="P20" i="10" s="1"/>
  <c r="N19" i="10"/>
  <c r="P19" i="10" s="1"/>
  <c r="N18" i="10"/>
  <c r="P18" i="10" s="1"/>
  <c r="P17" i="10"/>
  <c r="N17" i="10"/>
  <c r="N12" i="10"/>
  <c r="P12" i="10" s="1"/>
  <c r="N11" i="10"/>
  <c r="P11" i="10" s="1"/>
  <c r="N10" i="10"/>
  <c r="P10" i="10" s="1"/>
  <c r="P9" i="10"/>
  <c r="N9" i="10"/>
  <c r="N8" i="10"/>
  <c r="P8" i="10" s="1"/>
  <c r="N7" i="10"/>
  <c r="P7" i="10" s="1"/>
  <c r="N6" i="10"/>
  <c r="P6" i="10" s="1"/>
  <c r="P5" i="10"/>
  <c r="N5" i="10"/>
  <c r="N31" i="9"/>
  <c r="P31" i="9" s="1"/>
  <c r="N30" i="9"/>
  <c r="P30" i="9" s="1"/>
  <c r="N29" i="9"/>
  <c r="P29" i="9" s="1"/>
  <c r="P28" i="9"/>
  <c r="N28" i="9"/>
  <c r="N27" i="9"/>
  <c r="P27" i="9" s="1"/>
  <c r="N26" i="9"/>
  <c r="P26" i="9" s="1"/>
  <c r="N22" i="9"/>
  <c r="P22" i="9" s="1"/>
  <c r="P21" i="9"/>
  <c r="N21" i="9"/>
  <c r="N20" i="9"/>
  <c r="P20" i="9" s="1"/>
  <c r="N19" i="9"/>
  <c r="P19" i="9" s="1"/>
  <c r="N18" i="9"/>
  <c r="P18" i="9" s="1"/>
  <c r="P17" i="9"/>
  <c r="N17" i="9"/>
  <c r="N16" i="9"/>
  <c r="P16" i="9" s="1"/>
  <c r="N12" i="9"/>
  <c r="P12" i="9" s="1"/>
  <c r="N11" i="9"/>
  <c r="P11" i="9" s="1"/>
  <c r="P10" i="9"/>
  <c r="N10" i="9"/>
  <c r="N6" i="9"/>
  <c r="P6" i="9" s="1"/>
  <c r="N5" i="9"/>
  <c r="P5" i="9" s="1"/>
  <c r="N4" i="9"/>
  <c r="P4" i="9" s="1"/>
</calcChain>
</file>

<file path=xl/sharedStrings.xml><?xml version="1.0" encoding="utf-8"?>
<sst xmlns="http://schemas.openxmlformats.org/spreadsheetml/2006/main" count="505" uniqueCount="171">
  <si>
    <t>30 kg</t>
  </si>
  <si>
    <t>Dalībnieks</t>
  </si>
  <si>
    <t>Komanda</t>
  </si>
  <si>
    <t>Gads</t>
  </si>
  <si>
    <t>svars</t>
  </si>
  <si>
    <t>rezultāts</t>
  </si>
  <si>
    <t>summa</t>
  </si>
  <si>
    <t>vieta</t>
  </si>
  <si>
    <t>sinklers</t>
  </si>
  <si>
    <t>U10</t>
  </si>
  <si>
    <t>2015-2025</t>
  </si>
  <si>
    <t>Renārs Plešenkovs</t>
  </si>
  <si>
    <t>Balvi</t>
  </si>
  <si>
    <t>U13</t>
  </si>
  <si>
    <t>2012-2014</t>
  </si>
  <si>
    <t>Edgars Morisons</t>
  </si>
  <si>
    <t>Ludza</t>
  </si>
  <si>
    <t>U15</t>
  </si>
  <si>
    <t>2011-2010</t>
  </si>
  <si>
    <t xml:space="preserve">Gabrielius Motiečius    </t>
  </si>
  <si>
    <t>Anykčiai</t>
  </si>
  <si>
    <t>U20</t>
  </si>
  <si>
    <t>2005-2007</t>
  </si>
  <si>
    <t>35 kg</t>
  </si>
  <si>
    <t>Emīls Dille</t>
  </si>
  <si>
    <t>Mihails Ostrovskis</t>
  </si>
  <si>
    <t>Daugavpils</t>
  </si>
  <si>
    <t>Kristaps Brics</t>
  </si>
  <si>
    <t>40 kg</t>
  </si>
  <si>
    <t>Alens Makņa</t>
  </si>
  <si>
    <t>Antons Bušs</t>
  </si>
  <si>
    <t>Marks Caune</t>
  </si>
  <si>
    <t>Lukas Jankus</t>
  </si>
  <si>
    <t>Telšai</t>
  </si>
  <si>
    <t>Geraklits Gorbunovs</t>
  </si>
  <si>
    <t>Iļja Lazovskis</t>
  </si>
  <si>
    <t>Aras Simkus</t>
  </si>
  <si>
    <t>46 kg</t>
  </si>
  <si>
    <t>Džiugas Stulpinas</t>
  </si>
  <si>
    <t>Ēriks Katkevičs</t>
  </si>
  <si>
    <t>Augustas Mažeika</t>
  </si>
  <si>
    <t>Akims Mortuzāns</t>
  </si>
  <si>
    <t>Toms Cipruss</t>
  </si>
  <si>
    <t>Ralfs Vidiņš</t>
  </si>
  <si>
    <t>52 kg</t>
  </si>
  <si>
    <t>Kirills Babahins</t>
  </si>
  <si>
    <t>Daniel Purk</t>
  </si>
  <si>
    <t>Albu</t>
  </si>
  <si>
    <t>Roberts Petkuns</t>
  </si>
  <si>
    <t>U17</t>
  </si>
  <si>
    <t>2008-2009</t>
  </si>
  <si>
    <t>Emīls Leitāns</t>
  </si>
  <si>
    <t>Aleksandrs Osipovs</t>
  </si>
  <si>
    <t>Kęstutis Mažeika</t>
  </si>
  <si>
    <t>Ņikita Pakļenkovs</t>
  </si>
  <si>
    <t>Arsenijs Vaščenkovs</t>
  </si>
  <si>
    <t>56 kg</t>
  </si>
  <si>
    <t>Augustas Kvietkauskis</t>
  </si>
  <si>
    <t>Andžejs Moisenko</t>
  </si>
  <si>
    <t>Mitkuss Maksims</t>
  </si>
  <si>
    <t>Lukas Kanonovas</t>
  </si>
  <si>
    <t xml:space="preserve">Danielius Motiečius    </t>
  </si>
  <si>
    <t>Romans Bogdanovs</t>
  </si>
  <si>
    <t>60 kg</t>
  </si>
  <si>
    <t>Gabriels Jankovskis</t>
  </si>
  <si>
    <t>x</t>
  </si>
  <si>
    <t>Kristians Kozlovskis</t>
  </si>
  <si>
    <t>Meitenes U15</t>
  </si>
  <si>
    <t>Kristina Tomaševič</t>
  </si>
  <si>
    <t>Lika Uzulnika</t>
  </si>
  <si>
    <t>Jūlija Petkune</t>
  </si>
  <si>
    <t>Nele Marie Palmeos</t>
  </si>
  <si>
    <t>Carolin Jalast</t>
  </si>
  <si>
    <t>Ksenija Daņilova</t>
  </si>
  <si>
    <t>Letisija Daņiļeviča</t>
  </si>
  <si>
    <t xml:space="preserve">Aukse Diekontaite </t>
  </si>
  <si>
    <t>Loreta Ciukore</t>
  </si>
  <si>
    <t>Gintare Dajoraite</t>
  </si>
  <si>
    <t>Vanessa Skrindževska</t>
  </si>
  <si>
    <t>Meitenes U17</t>
  </si>
  <si>
    <t>Inger Iris Prants</t>
  </si>
  <si>
    <t>Elija Janušaite</t>
  </si>
  <si>
    <t>Akvile Vosyliute</t>
  </si>
  <si>
    <t>Sievietes</t>
  </si>
  <si>
    <t>Olga Pučinska</t>
  </si>
  <si>
    <t>Kristiāna Lazovska</t>
  </si>
  <si>
    <t>65 kg</t>
  </si>
  <si>
    <t>Abid Oleive Yakobas</t>
  </si>
  <si>
    <t>Paneveža</t>
  </si>
  <si>
    <t>Iļja Vaščenkovs</t>
  </si>
  <si>
    <t>Jaroslavs Zarembo</t>
  </si>
  <si>
    <t>Ņikita Belijs</t>
  </si>
  <si>
    <t>Dovydas Rimaitis</t>
  </si>
  <si>
    <t>Raitis Leibuks</t>
  </si>
  <si>
    <t>Vladislavs Kovaļenko</t>
  </si>
  <si>
    <t>Arturs Kuzņecovs</t>
  </si>
  <si>
    <t>Ruslans Račuks</t>
  </si>
  <si>
    <t>71 kg</t>
  </si>
  <si>
    <t>Daniils Lipste</t>
  </si>
  <si>
    <t>Aleksejs Kiseļovs</t>
  </si>
  <si>
    <t>Renats Bistrovs</t>
  </si>
  <si>
    <t>Rinalds Ozoliņš</t>
  </si>
  <si>
    <t>Ogre</t>
  </si>
  <si>
    <t>Romans Romanenko</t>
  </si>
  <si>
    <t>Ratmirs Honts</t>
  </si>
  <si>
    <t>Danielius Kanonovas</t>
  </si>
  <si>
    <t>Kristaps Balodis</t>
  </si>
  <si>
    <t>Daniels Būde</t>
  </si>
  <si>
    <t>Justas Paulauskas</t>
  </si>
  <si>
    <t>Andrejs Tajevskis</t>
  </si>
  <si>
    <t>Marats Sorokins</t>
  </si>
  <si>
    <t>79 kg</t>
  </si>
  <si>
    <t>Daniels Ivanovskis</t>
  </si>
  <si>
    <t>Maiko Jalast</t>
  </si>
  <si>
    <t>Patriks Mesters</t>
  </si>
  <si>
    <t>Egmontas Servs</t>
  </si>
  <si>
    <t>Daniils Severins</t>
  </si>
  <si>
    <t>Markus Boisen</t>
  </si>
  <si>
    <t>Tartu</t>
  </si>
  <si>
    <t>Alex Purk</t>
  </si>
  <si>
    <t>88 kg</t>
  </si>
  <si>
    <t>Rūdis Gorbunos</t>
  </si>
  <si>
    <t>Dmitrijs Jevdokimovs</t>
  </si>
  <si>
    <t>Armands Šķēle</t>
  </si>
  <si>
    <t>Artjoms Suhanovs</t>
  </si>
  <si>
    <t>Gustavs Jānis Vucans</t>
  </si>
  <si>
    <t>Gregor Kroon</t>
  </si>
  <si>
    <t>Arturs Vasiļonoks</t>
  </si>
  <si>
    <t>Kait Viks</t>
  </si>
  <si>
    <t>Raivis Grišāns</t>
  </si>
  <si>
    <t>Marks Koževnikovs</t>
  </si>
  <si>
    <t>Karolis Berens</t>
  </si>
  <si>
    <t>Marks Katkevičs</t>
  </si>
  <si>
    <t>Karolis Berenis</t>
  </si>
  <si>
    <t>94 kg</t>
  </si>
  <si>
    <t>Ainars Kluss</t>
  </si>
  <si>
    <t>Aimar Kiivits</t>
  </si>
  <si>
    <t>Taru</t>
  </si>
  <si>
    <t>Daniils Sirokvašins</t>
  </si>
  <si>
    <t>Jānis Bondarenko</t>
  </si>
  <si>
    <t>Oskaras Zdanavičius</t>
  </si>
  <si>
    <t>Daniels Rudovičs</t>
  </si>
  <si>
    <t>Daniels Uzulniks</t>
  </si>
  <si>
    <t>94+ kg</t>
  </si>
  <si>
    <t>Teet Karbus</t>
  </si>
  <si>
    <t>Mindaugas Zeipartas</t>
  </si>
  <si>
    <t>Nikita Jakovļevs</t>
  </si>
  <si>
    <t>Arturs Čerņavskis</t>
  </si>
  <si>
    <t>Kirils Oļenovs</t>
  </si>
  <si>
    <t>Artūrs Sidorovs</t>
  </si>
  <si>
    <t>Gustavs Lazda</t>
  </si>
  <si>
    <t>Emilis Norkus</t>
  </si>
  <si>
    <t>xxx</t>
  </si>
  <si>
    <t>Mati Karbus</t>
  </si>
  <si>
    <t>Karolis Andrijauskas</t>
  </si>
  <si>
    <t>Matas Kubilūnas</t>
  </si>
  <si>
    <t>K.Balodis</t>
  </si>
  <si>
    <t>Siev.U15</t>
  </si>
  <si>
    <t>Dau-ls</t>
  </si>
  <si>
    <t>open</t>
  </si>
  <si>
    <t>Siev.U20</t>
  </si>
  <si>
    <t>Summa</t>
  </si>
  <si>
    <t>Vieta</t>
  </si>
  <si>
    <t>LT Telšai</t>
  </si>
  <si>
    <t xml:space="preserve">E.Morisons </t>
  </si>
  <si>
    <t>R.Racuks</t>
  </si>
  <si>
    <t xml:space="preserve">R.Hont </t>
  </si>
  <si>
    <t>D.Rudovics</t>
  </si>
  <si>
    <t>A.Vasilonok</t>
  </si>
  <si>
    <t>L.Civkore</t>
  </si>
  <si>
    <t>K.Lazovska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</si>
</sst>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1"/>
      <name val="Calibri Light"/>
      <charset val="134"/>
      <scheme val="major"/>
    </font>
    <font>
      <b/>
      <sz val="12"/>
      <color theme="1"/>
      <name val="Calibri Light"/>
      <charset val="134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 applyBorder="0"/>
  </cellStyleXfs>
  <cellXfs count="2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13" borderId="26" xfId="0" applyFont="1" applyFill="1" applyBorder="1" applyAlignment="1">
      <alignment horizontal="center"/>
    </xf>
    <xf numFmtId="0" fontId="2" fillId="13" borderId="27" xfId="0" applyFont="1" applyFill="1" applyBorder="1" applyAlignment="1">
      <alignment horizontal="center"/>
    </xf>
    <xf numFmtId="0" fontId="2" fillId="13" borderId="0" xfId="0" applyFont="1" applyFill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9" borderId="28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7" borderId="0" xfId="0" applyFill="1"/>
    <xf numFmtId="0" fontId="0" fillId="7" borderId="15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5" borderId="1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23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9" borderId="32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2" fillId="12" borderId="3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2" fillId="11" borderId="22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6" borderId="0" xfId="0" applyFont="1" applyFill="1" applyAlignment="1">
      <alignment horizontal="center"/>
    </xf>
    <xf numFmtId="0" fontId="2" fillId="13" borderId="34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13" borderId="3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2" fillId="9" borderId="36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4" fillId="0" borderId="5" xfId="0" applyFont="1" applyBorder="1"/>
    <xf numFmtId="0" fontId="0" fillId="8" borderId="6" xfId="0" applyFill="1" applyBorder="1"/>
    <xf numFmtId="0" fontId="2" fillId="0" borderId="39" xfId="0" applyFont="1" applyBorder="1" applyAlignment="1">
      <alignment horizontal="center"/>
    </xf>
    <xf numFmtId="0" fontId="2" fillId="10" borderId="37" xfId="0" applyFont="1" applyFill="1" applyBorder="1" applyAlignment="1">
      <alignment horizontal="center"/>
    </xf>
    <xf numFmtId="0" fontId="2" fillId="10" borderId="38" xfId="0" applyFont="1" applyFill="1" applyBorder="1" applyAlignment="1">
      <alignment horizontal="center"/>
    </xf>
    <xf numFmtId="0" fontId="2" fillId="10" borderId="40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31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0" fillId="11" borderId="6" xfId="0" applyFill="1" applyBorder="1"/>
    <xf numFmtId="0" fontId="0" fillId="11" borderId="21" xfId="0" applyFill="1" applyBorder="1"/>
    <xf numFmtId="0" fontId="2" fillId="0" borderId="41" xfId="0" applyFont="1" applyBorder="1" applyAlignment="1">
      <alignment horizontal="center"/>
    </xf>
    <xf numFmtId="0" fontId="2" fillId="12" borderId="19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13" borderId="42" xfId="0" applyFont="1" applyFill="1" applyBorder="1" applyAlignment="1">
      <alignment horizontal="center"/>
    </xf>
    <xf numFmtId="0" fontId="2" fillId="12" borderId="31" xfId="0" applyFont="1" applyFill="1" applyBorder="1" applyAlignment="1">
      <alignment horizontal="center"/>
    </xf>
    <xf numFmtId="0" fontId="2" fillId="13" borderId="43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3" fillId="12" borderId="18" xfId="0" applyFont="1" applyFill="1" applyBorder="1" applyAlignment="1">
      <alignment horizontal="center"/>
    </xf>
    <xf numFmtId="0" fontId="0" fillId="13" borderId="44" xfId="0" applyFill="1" applyBorder="1"/>
    <xf numFmtId="0" fontId="2" fillId="14" borderId="38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12" xfId="0" applyFont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2" fillId="14" borderId="30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0" fillId="9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2" fillId="17" borderId="4" xfId="0" applyFont="1" applyFill="1" applyBorder="1" applyAlignment="1">
      <alignment horizontal="center"/>
    </xf>
    <xf numFmtId="0" fontId="2" fillId="17" borderId="8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" fillId="9" borderId="27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2" borderId="22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0" borderId="40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4"/>
  <sheetViews>
    <sheetView zoomScale="71" zoomScaleNormal="71" workbookViewId="0">
      <selection activeCell="A6" sqref="A6"/>
    </sheetView>
  </sheetViews>
  <sheetFormatPr defaultColWidth="8.7109375" defaultRowHeight="15"/>
  <cols>
    <col min="1" max="1" width="5.42578125" customWidth="1"/>
    <col min="2" max="2" width="20.7109375" style="180" customWidth="1"/>
  </cols>
  <sheetData>
    <row r="2" spans="1:20">
      <c r="B2" s="181"/>
      <c r="C2" s="23"/>
      <c r="D2" s="23"/>
      <c r="E2" s="23"/>
      <c r="F2" s="23"/>
      <c r="G2" s="23"/>
      <c r="H2" s="209" t="s">
        <v>0</v>
      </c>
      <c r="I2" s="209"/>
      <c r="J2" s="23"/>
      <c r="K2" s="23"/>
      <c r="L2" s="23"/>
      <c r="M2" s="23"/>
      <c r="N2" s="23"/>
      <c r="O2" s="23"/>
      <c r="P2" s="1"/>
    </row>
    <row r="3" spans="1:20">
      <c r="B3" s="182" t="s">
        <v>1</v>
      </c>
      <c r="C3" s="25" t="s">
        <v>2</v>
      </c>
      <c r="D3" s="25" t="s">
        <v>3</v>
      </c>
      <c r="E3" s="41" t="s">
        <v>4</v>
      </c>
      <c r="F3" s="42">
        <v>1</v>
      </c>
      <c r="G3" s="43">
        <v>2</v>
      </c>
      <c r="H3" s="44">
        <v>3</v>
      </c>
      <c r="I3" s="72" t="s">
        <v>5</v>
      </c>
      <c r="J3" s="42">
        <v>1</v>
      </c>
      <c r="K3" s="43">
        <v>2</v>
      </c>
      <c r="L3" s="44">
        <v>3</v>
      </c>
      <c r="M3" s="24" t="s">
        <v>5</v>
      </c>
      <c r="N3" s="78" t="s">
        <v>6</v>
      </c>
      <c r="O3" s="25" t="s">
        <v>7</v>
      </c>
      <c r="P3" s="204" t="s">
        <v>8</v>
      </c>
      <c r="S3" s="1" t="s">
        <v>9</v>
      </c>
      <c r="T3" s="17" t="s">
        <v>10</v>
      </c>
    </row>
    <row r="4" spans="1:20">
      <c r="A4">
        <v>1</v>
      </c>
      <c r="B4" s="183" t="s">
        <v>11</v>
      </c>
      <c r="C4" s="27" t="s">
        <v>12</v>
      </c>
      <c r="D4" s="184">
        <v>2018</v>
      </c>
      <c r="E4" s="45">
        <v>28.54</v>
      </c>
      <c r="F4" s="150">
        <v>8</v>
      </c>
      <c r="G4" s="195">
        <v>8</v>
      </c>
      <c r="H4" s="196">
        <v>9</v>
      </c>
      <c r="I4" s="198">
        <v>9</v>
      </c>
      <c r="J4" s="46">
        <v>12</v>
      </c>
      <c r="K4" s="47">
        <v>14</v>
      </c>
      <c r="L4" s="48">
        <v>15</v>
      </c>
      <c r="M4" s="122">
        <v>15</v>
      </c>
      <c r="N4" s="119">
        <f t="shared" ref="N4:N6" si="0">I4+M4</f>
        <v>24</v>
      </c>
      <c r="O4" s="119">
        <v>3</v>
      </c>
      <c r="P4" s="205">
        <f t="shared" ref="P4:P6" si="1">IF(I4=0,0,10^(0.722762521*LOG10(E4/193.609)^2)*N4)</f>
        <v>75.838455547255592</v>
      </c>
      <c r="S4" s="1" t="s">
        <v>13</v>
      </c>
      <c r="T4" s="18" t="s">
        <v>14</v>
      </c>
    </row>
    <row r="5" spans="1:20">
      <c r="A5">
        <v>2</v>
      </c>
      <c r="B5" s="183" t="s">
        <v>15</v>
      </c>
      <c r="C5" s="27" t="s">
        <v>16</v>
      </c>
      <c r="D5" s="184">
        <v>2016</v>
      </c>
      <c r="E5" s="45">
        <v>29.95</v>
      </c>
      <c r="F5" s="150">
        <v>23</v>
      </c>
      <c r="G5" s="47">
        <v>24</v>
      </c>
      <c r="H5" s="49">
        <v>26</v>
      </c>
      <c r="I5" s="198">
        <v>24</v>
      </c>
      <c r="J5" s="46">
        <v>30</v>
      </c>
      <c r="K5" s="47">
        <v>32</v>
      </c>
      <c r="L5" s="48">
        <v>33</v>
      </c>
      <c r="M5" s="66">
        <v>33</v>
      </c>
      <c r="N5" s="67">
        <f t="shared" si="0"/>
        <v>57</v>
      </c>
      <c r="O5" s="67">
        <v>1</v>
      </c>
      <c r="P5" s="205">
        <f t="shared" si="1"/>
        <v>170.09776497368651</v>
      </c>
      <c r="S5" s="1" t="s">
        <v>17</v>
      </c>
      <c r="T5" s="19" t="s">
        <v>18</v>
      </c>
    </row>
    <row r="6" spans="1:20">
      <c r="A6">
        <v>4</v>
      </c>
      <c r="B6" s="185" t="s">
        <v>19</v>
      </c>
      <c r="C6" s="12" t="s">
        <v>20</v>
      </c>
      <c r="D6" s="172">
        <v>2015</v>
      </c>
      <c r="E6" s="57">
        <v>29.95</v>
      </c>
      <c r="F6" s="58">
        <v>22</v>
      </c>
      <c r="G6" s="59">
        <v>24</v>
      </c>
      <c r="H6" s="60">
        <v>25</v>
      </c>
      <c r="I6" s="199">
        <v>25</v>
      </c>
      <c r="J6" s="58">
        <v>30</v>
      </c>
      <c r="K6" s="113">
        <v>32</v>
      </c>
      <c r="L6" s="71">
        <v>33</v>
      </c>
      <c r="M6" s="81">
        <v>30</v>
      </c>
      <c r="N6" s="82">
        <f t="shared" si="0"/>
        <v>55</v>
      </c>
      <c r="O6" s="82">
        <v>2</v>
      </c>
      <c r="P6" s="205">
        <f t="shared" si="1"/>
        <v>164.12942234303085</v>
      </c>
      <c r="S6" s="1" t="s">
        <v>21</v>
      </c>
      <c r="T6" s="21" t="s">
        <v>22</v>
      </c>
    </row>
    <row r="7" spans="1:20">
      <c r="B7" s="18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</row>
    <row r="8" spans="1:20">
      <c r="B8" s="181"/>
      <c r="C8" s="23"/>
      <c r="D8" s="23"/>
      <c r="E8" s="23"/>
      <c r="F8" s="23"/>
      <c r="G8" s="23"/>
      <c r="H8" s="209" t="s">
        <v>23</v>
      </c>
      <c r="I8" s="209"/>
      <c r="J8" s="23"/>
      <c r="K8" s="23"/>
      <c r="L8" s="23"/>
      <c r="M8" s="23"/>
      <c r="N8" s="23"/>
      <c r="O8" s="23"/>
      <c r="P8" s="1"/>
    </row>
    <row r="9" spans="1:20">
      <c r="B9" s="182" t="s">
        <v>1</v>
      </c>
      <c r="C9" s="25" t="s">
        <v>2</v>
      </c>
      <c r="D9" s="25" t="s">
        <v>3</v>
      </c>
      <c r="E9" s="41" t="s">
        <v>4</v>
      </c>
      <c r="F9" s="42">
        <v>1</v>
      </c>
      <c r="G9" s="43">
        <v>2</v>
      </c>
      <c r="H9" s="44">
        <v>3</v>
      </c>
      <c r="I9" s="72" t="s">
        <v>5</v>
      </c>
      <c r="J9" s="42">
        <v>1</v>
      </c>
      <c r="K9" s="43">
        <v>2</v>
      </c>
      <c r="L9" s="44">
        <v>3</v>
      </c>
      <c r="M9" s="24" t="s">
        <v>5</v>
      </c>
      <c r="N9" s="78" t="s">
        <v>6</v>
      </c>
      <c r="O9" s="25" t="s">
        <v>7</v>
      </c>
      <c r="P9" s="204" t="s">
        <v>8</v>
      </c>
    </row>
    <row r="10" spans="1:20">
      <c r="A10">
        <v>5</v>
      </c>
      <c r="B10" s="183" t="s">
        <v>24</v>
      </c>
      <c r="C10" s="27" t="s">
        <v>12</v>
      </c>
      <c r="D10" s="184">
        <v>2016</v>
      </c>
      <c r="E10" s="45">
        <v>35</v>
      </c>
      <c r="F10" s="197">
        <v>10</v>
      </c>
      <c r="G10" s="195">
        <v>12</v>
      </c>
      <c r="H10" s="49">
        <v>13</v>
      </c>
      <c r="I10" s="198">
        <v>12</v>
      </c>
      <c r="J10" s="46">
        <v>15</v>
      </c>
      <c r="K10" s="47">
        <v>17</v>
      </c>
      <c r="L10" s="48">
        <v>18</v>
      </c>
      <c r="M10" s="66">
        <v>18</v>
      </c>
      <c r="N10" s="67">
        <f t="shared" ref="N10:N12" si="2">I10+M10</f>
        <v>30</v>
      </c>
      <c r="O10" s="67">
        <v>2</v>
      </c>
      <c r="P10" s="206">
        <f>IF(I10=0,0,10^(0.722762521*LOG10(E10/193.609)^2)*N10)</f>
        <v>75.156845767159524</v>
      </c>
    </row>
    <row r="11" spans="1:20">
      <c r="A11">
        <v>6</v>
      </c>
      <c r="B11" s="183" t="s">
        <v>25</v>
      </c>
      <c r="C11" s="27" t="s">
        <v>26</v>
      </c>
      <c r="D11" s="186">
        <v>2014</v>
      </c>
      <c r="E11" s="45">
        <v>32.9</v>
      </c>
      <c r="F11" s="46">
        <v>16</v>
      </c>
      <c r="G11" s="47">
        <v>18</v>
      </c>
      <c r="H11" s="48">
        <v>19</v>
      </c>
      <c r="I11" s="198">
        <v>19</v>
      </c>
      <c r="J11" s="46">
        <v>21</v>
      </c>
      <c r="K11" s="47">
        <v>24</v>
      </c>
      <c r="L11" s="48">
        <v>25</v>
      </c>
      <c r="M11" s="122">
        <v>25</v>
      </c>
      <c r="N11" s="119">
        <f t="shared" si="2"/>
        <v>44</v>
      </c>
      <c r="O11" s="119">
        <v>1</v>
      </c>
      <c r="P11" s="206">
        <f t="shared" ref="P11:P12" si="3">IF(I11=0,0,10^(0.722762521*LOG10(E11/193.609)^2)*N11)</f>
        <v>117.94450362017074</v>
      </c>
    </row>
    <row r="12" spans="1:20">
      <c r="A12">
        <v>7</v>
      </c>
      <c r="B12" s="183" t="s">
        <v>27</v>
      </c>
      <c r="C12" s="27" t="s">
        <v>16</v>
      </c>
      <c r="D12" s="184">
        <v>2015</v>
      </c>
      <c r="E12" s="45">
        <v>33</v>
      </c>
      <c r="F12" s="150">
        <v>8</v>
      </c>
      <c r="G12" s="195">
        <v>8</v>
      </c>
      <c r="H12" s="196">
        <v>10</v>
      </c>
      <c r="I12" s="198">
        <v>10</v>
      </c>
      <c r="J12" s="46">
        <v>10</v>
      </c>
      <c r="K12" s="47">
        <v>12</v>
      </c>
      <c r="L12" s="48">
        <v>13</v>
      </c>
      <c r="M12" s="66">
        <v>13</v>
      </c>
      <c r="N12" s="67">
        <f t="shared" si="2"/>
        <v>23</v>
      </c>
      <c r="O12" s="67">
        <v>3</v>
      </c>
      <c r="P12" s="206">
        <f t="shared" si="3"/>
        <v>61.445146636019274</v>
      </c>
    </row>
    <row r="13" spans="1:20" s="179" customFormat="1">
      <c r="B13" s="187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207"/>
    </row>
    <row r="14" spans="1:20">
      <c r="B14" s="181"/>
      <c r="C14" s="23"/>
      <c r="D14" s="23"/>
      <c r="E14" s="23"/>
      <c r="F14" s="23"/>
      <c r="G14" s="23"/>
      <c r="H14" s="209" t="s">
        <v>28</v>
      </c>
      <c r="I14" s="209"/>
      <c r="J14" s="23"/>
      <c r="K14" s="23"/>
      <c r="L14" s="23"/>
      <c r="M14" s="23"/>
      <c r="N14" s="23"/>
      <c r="O14" s="23"/>
      <c r="P14" s="1"/>
    </row>
    <row r="15" spans="1:20">
      <c r="B15" s="182" t="s">
        <v>1</v>
      </c>
      <c r="C15" s="25" t="s">
        <v>2</v>
      </c>
      <c r="D15" s="25" t="s">
        <v>3</v>
      </c>
      <c r="E15" s="41" t="s">
        <v>4</v>
      </c>
      <c r="F15" s="42">
        <v>1</v>
      </c>
      <c r="G15" s="43">
        <v>2</v>
      </c>
      <c r="H15" s="44">
        <v>3</v>
      </c>
      <c r="I15" s="72" t="s">
        <v>5</v>
      </c>
      <c r="J15" s="42">
        <v>1</v>
      </c>
      <c r="K15" s="43">
        <v>2</v>
      </c>
      <c r="L15" s="44">
        <v>3</v>
      </c>
      <c r="M15" s="24" t="s">
        <v>5</v>
      </c>
      <c r="N15" s="78" t="s">
        <v>6</v>
      </c>
      <c r="O15" s="25" t="s">
        <v>7</v>
      </c>
      <c r="P15" s="204" t="s">
        <v>8</v>
      </c>
    </row>
    <row r="16" spans="1:20">
      <c r="A16">
        <v>8</v>
      </c>
      <c r="B16" s="183" t="s">
        <v>29</v>
      </c>
      <c r="C16" s="27" t="s">
        <v>26</v>
      </c>
      <c r="D16" s="184">
        <v>2015</v>
      </c>
      <c r="E16" s="45">
        <v>35.75</v>
      </c>
      <c r="F16" s="46">
        <v>16</v>
      </c>
      <c r="G16" s="47">
        <v>17</v>
      </c>
      <c r="H16" s="48">
        <v>19</v>
      </c>
      <c r="I16" s="198">
        <v>19</v>
      </c>
      <c r="J16" s="46">
        <v>22</v>
      </c>
      <c r="K16" s="47">
        <v>25</v>
      </c>
      <c r="L16" s="48">
        <v>26</v>
      </c>
      <c r="M16" s="122">
        <v>26</v>
      </c>
      <c r="N16" s="119">
        <f t="shared" ref="N16:N22" si="4">I16+M16</f>
        <v>45</v>
      </c>
      <c r="O16" s="119">
        <v>6</v>
      </c>
      <c r="P16" s="206">
        <f t="shared" ref="P16:P22" si="5">IF(I16=0,0,10^(0.722762521*LOG10(E16/193.609)^2)*N16)</f>
        <v>110.21313521085376</v>
      </c>
    </row>
    <row r="17" spans="1:16">
      <c r="A17">
        <v>9</v>
      </c>
      <c r="B17" s="183" t="s">
        <v>30</v>
      </c>
      <c r="C17" s="5" t="s">
        <v>12</v>
      </c>
      <c r="D17" s="186">
        <v>2013</v>
      </c>
      <c r="E17" s="45">
        <v>36</v>
      </c>
      <c r="F17" s="46">
        <v>25</v>
      </c>
      <c r="G17" s="47">
        <v>27</v>
      </c>
      <c r="H17" s="48">
        <v>29</v>
      </c>
      <c r="I17" s="198">
        <v>29</v>
      </c>
      <c r="J17" s="46">
        <v>36</v>
      </c>
      <c r="K17" s="47">
        <v>38</v>
      </c>
      <c r="L17" s="49">
        <v>40</v>
      </c>
      <c r="M17" s="66">
        <v>38</v>
      </c>
      <c r="N17" s="67">
        <f t="shared" si="4"/>
        <v>67</v>
      </c>
      <c r="O17" s="67">
        <v>2</v>
      </c>
      <c r="P17" s="206">
        <f t="shared" si="5"/>
        <v>162.88934777633619</v>
      </c>
    </row>
    <row r="18" spans="1:16">
      <c r="A18">
        <v>10</v>
      </c>
      <c r="B18" s="183" t="s">
        <v>31</v>
      </c>
      <c r="C18" s="27" t="s">
        <v>26</v>
      </c>
      <c r="D18" s="186">
        <v>2014</v>
      </c>
      <c r="E18" s="68">
        <v>36.75</v>
      </c>
      <c r="F18" s="46">
        <v>17</v>
      </c>
      <c r="G18" s="47">
        <v>19</v>
      </c>
      <c r="H18" s="48">
        <v>21</v>
      </c>
      <c r="I18" s="198">
        <v>21</v>
      </c>
      <c r="J18" s="46">
        <v>22</v>
      </c>
      <c r="K18" s="47">
        <v>25</v>
      </c>
      <c r="L18" s="140">
        <v>27</v>
      </c>
      <c r="M18" s="66">
        <v>25</v>
      </c>
      <c r="N18" s="67">
        <f t="shared" si="4"/>
        <v>46</v>
      </c>
      <c r="O18" s="67">
        <v>5</v>
      </c>
      <c r="P18" s="14">
        <f t="shared" si="5"/>
        <v>109.44001859584831</v>
      </c>
    </row>
    <row r="19" spans="1:16">
      <c r="A19">
        <v>11</v>
      </c>
      <c r="B19" s="183" t="s">
        <v>32</v>
      </c>
      <c r="C19" s="27" t="s">
        <v>33</v>
      </c>
      <c r="D19" s="186">
        <v>2013</v>
      </c>
      <c r="E19" s="68">
        <v>39.450000000000003</v>
      </c>
      <c r="F19" s="46">
        <v>27</v>
      </c>
      <c r="G19" s="74">
        <v>29</v>
      </c>
      <c r="H19" s="48">
        <v>29</v>
      </c>
      <c r="I19" s="198">
        <v>29</v>
      </c>
      <c r="J19" s="46">
        <v>31</v>
      </c>
      <c r="K19" s="47">
        <v>33</v>
      </c>
      <c r="L19" s="140">
        <v>35</v>
      </c>
      <c r="M19" s="66">
        <v>33</v>
      </c>
      <c r="N19" s="67">
        <f t="shared" si="4"/>
        <v>62</v>
      </c>
      <c r="O19" s="67">
        <v>3</v>
      </c>
      <c r="P19" s="14">
        <f t="shared" si="5"/>
        <v>137.20683437943077</v>
      </c>
    </row>
    <row r="20" spans="1:16">
      <c r="A20">
        <v>12</v>
      </c>
      <c r="B20" s="183" t="s">
        <v>34</v>
      </c>
      <c r="C20" s="27" t="s">
        <v>26</v>
      </c>
      <c r="D20" s="184">
        <v>2015</v>
      </c>
      <c r="E20" s="68">
        <v>40</v>
      </c>
      <c r="F20" s="46">
        <v>17</v>
      </c>
      <c r="G20" s="47">
        <v>19</v>
      </c>
      <c r="H20" s="48">
        <v>21</v>
      </c>
      <c r="I20" s="198">
        <v>21</v>
      </c>
      <c r="J20" s="46">
        <v>25</v>
      </c>
      <c r="K20" s="47">
        <v>28</v>
      </c>
      <c r="L20" s="139">
        <v>30</v>
      </c>
      <c r="M20" s="66">
        <v>30</v>
      </c>
      <c r="N20" s="67">
        <f t="shared" si="4"/>
        <v>51</v>
      </c>
      <c r="O20" s="67">
        <v>4</v>
      </c>
      <c r="P20" s="14">
        <f t="shared" si="5"/>
        <v>111.32053970910361</v>
      </c>
    </row>
    <row r="21" spans="1:16">
      <c r="A21">
        <v>13</v>
      </c>
      <c r="B21" s="185" t="s">
        <v>35</v>
      </c>
      <c r="C21" s="12" t="s">
        <v>16</v>
      </c>
      <c r="D21" s="189">
        <v>2014</v>
      </c>
      <c r="E21" s="57">
        <v>35.6</v>
      </c>
      <c r="F21" s="58">
        <v>32</v>
      </c>
      <c r="G21" s="59">
        <v>34</v>
      </c>
      <c r="H21" s="71">
        <v>35</v>
      </c>
      <c r="I21" s="199">
        <v>34</v>
      </c>
      <c r="J21" s="58">
        <v>42</v>
      </c>
      <c r="K21" s="59">
        <v>45</v>
      </c>
      <c r="L21" s="60">
        <v>46</v>
      </c>
      <c r="M21" s="81">
        <v>46</v>
      </c>
      <c r="N21" s="82">
        <f t="shared" si="4"/>
        <v>80</v>
      </c>
      <c r="O21" s="82">
        <v>1</v>
      </c>
      <c r="P21" s="206">
        <f t="shared" si="5"/>
        <v>196.81118674317813</v>
      </c>
    </row>
    <row r="22" spans="1:16">
      <c r="B22" s="190" t="s">
        <v>36</v>
      </c>
      <c r="C22" s="32" t="s">
        <v>33</v>
      </c>
      <c r="D22" s="191">
        <v>2015</v>
      </c>
      <c r="E22" s="50">
        <v>38</v>
      </c>
      <c r="F22" s="54">
        <v>15</v>
      </c>
      <c r="G22" s="69">
        <v>16</v>
      </c>
      <c r="H22" s="70">
        <v>18</v>
      </c>
      <c r="I22" s="200">
        <v>18</v>
      </c>
      <c r="J22" s="54">
        <v>22</v>
      </c>
      <c r="K22" s="69">
        <v>25</v>
      </c>
      <c r="L22" s="70">
        <v>26</v>
      </c>
      <c r="M22" s="62">
        <v>26</v>
      </c>
      <c r="N22" s="63">
        <f t="shared" si="4"/>
        <v>44</v>
      </c>
      <c r="O22" s="63">
        <v>7</v>
      </c>
      <c r="P22" s="206">
        <f t="shared" si="5"/>
        <v>101.12764189635698</v>
      </c>
    </row>
    <row r="24" spans="1:16">
      <c r="B24" s="181"/>
      <c r="C24" s="23"/>
      <c r="D24" s="23"/>
      <c r="E24" s="23"/>
      <c r="F24" s="23"/>
      <c r="G24" s="23"/>
      <c r="H24" s="209" t="s">
        <v>37</v>
      </c>
      <c r="I24" s="209"/>
      <c r="J24" s="23"/>
      <c r="K24" s="23"/>
      <c r="L24" s="23"/>
      <c r="M24" s="23"/>
      <c r="N24" s="23"/>
      <c r="O24" s="23"/>
      <c r="P24" s="1"/>
    </row>
    <row r="25" spans="1:16">
      <c r="B25" s="182" t="s">
        <v>1</v>
      </c>
      <c r="C25" s="25" t="s">
        <v>2</v>
      </c>
      <c r="D25" s="25" t="s">
        <v>3</v>
      </c>
      <c r="E25" s="41" t="s">
        <v>4</v>
      </c>
      <c r="F25" s="42">
        <v>1</v>
      </c>
      <c r="G25" s="43">
        <v>2</v>
      </c>
      <c r="H25" s="44">
        <v>3</v>
      </c>
      <c r="I25" s="72" t="s">
        <v>5</v>
      </c>
      <c r="J25" s="42">
        <v>1</v>
      </c>
      <c r="K25" s="43">
        <v>2</v>
      </c>
      <c r="L25" s="44">
        <v>3</v>
      </c>
      <c r="M25" s="127" t="s">
        <v>5</v>
      </c>
      <c r="N25" s="153" t="s">
        <v>6</v>
      </c>
      <c r="O25" s="128" t="s">
        <v>7</v>
      </c>
      <c r="P25" s="208" t="s">
        <v>8</v>
      </c>
    </row>
    <row r="26" spans="1:16">
      <c r="A26">
        <v>14</v>
      </c>
      <c r="B26" s="192" t="s">
        <v>38</v>
      </c>
      <c r="C26" s="193" t="s">
        <v>33</v>
      </c>
      <c r="D26" s="194">
        <v>2012</v>
      </c>
      <c r="E26" s="154">
        <v>42.2</v>
      </c>
      <c r="F26" s="98">
        <v>30</v>
      </c>
      <c r="G26" s="99">
        <v>33</v>
      </c>
      <c r="H26" s="101">
        <v>35</v>
      </c>
      <c r="I26" s="188">
        <v>33</v>
      </c>
      <c r="J26" s="98">
        <v>42</v>
      </c>
      <c r="K26" s="201">
        <v>45</v>
      </c>
      <c r="L26" s="202">
        <v>45</v>
      </c>
      <c r="M26" s="118">
        <v>42</v>
      </c>
      <c r="N26" s="119">
        <f t="shared" ref="N26:N31" si="6">I26+M26</f>
        <v>75</v>
      </c>
      <c r="O26" s="120">
        <v>4</v>
      </c>
      <c r="P26" s="14">
        <f t="shared" ref="P26:P31" si="7">IF(I26=0,0,10^(0.722762521*LOG10(E26/193.609)^2)*N26)</f>
        <v>155.39515068698364</v>
      </c>
    </row>
    <row r="27" spans="1:16">
      <c r="A27">
        <v>15</v>
      </c>
      <c r="B27" s="183" t="s">
        <v>39</v>
      </c>
      <c r="C27" s="5" t="s">
        <v>16</v>
      </c>
      <c r="D27" s="184">
        <v>2016</v>
      </c>
      <c r="E27" s="68">
        <v>43</v>
      </c>
      <c r="F27" s="46">
        <v>24</v>
      </c>
      <c r="G27" s="47">
        <v>26</v>
      </c>
      <c r="H27" s="49">
        <v>28</v>
      </c>
      <c r="I27" s="198">
        <v>26</v>
      </c>
      <c r="J27" s="46">
        <v>30</v>
      </c>
      <c r="K27" s="47">
        <v>33</v>
      </c>
      <c r="L27" s="139">
        <v>35</v>
      </c>
      <c r="M27" s="66">
        <v>35</v>
      </c>
      <c r="N27" s="67">
        <f t="shared" si="6"/>
        <v>61</v>
      </c>
      <c r="O27" s="67">
        <v>5</v>
      </c>
      <c r="P27" s="14">
        <f t="shared" si="7"/>
        <v>124.15204749418982</v>
      </c>
    </row>
    <row r="28" spans="1:16" ht="15.75">
      <c r="A28">
        <v>17</v>
      </c>
      <c r="B28" s="170" t="s">
        <v>40</v>
      </c>
      <c r="C28" s="32" t="s">
        <v>20</v>
      </c>
      <c r="D28" s="33">
        <v>2011</v>
      </c>
      <c r="E28" s="53">
        <v>44</v>
      </c>
      <c r="F28" s="54">
        <v>32</v>
      </c>
      <c r="G28" s="69">
        <v>34</v>
      </c>
      <c r="H28" s="70">
        <v>35</v>
      </c>
      <c r="I28" s="200">
        <v>35</v>
      </c>
      <c r="J28" s="54">
        <v>42</v>
      </c>
      <c r="K28" s="69">
        <v>44</v>
      </c>
      <c r="L28" s="145">
        <v>45</v>
      </c>
      <c r="M28" s="66">
        <v>45</v>
      </c>
      <c r="N28" s="67">
        <f t="shared" si="6"/>
        <v>80</v>
      </c>
      <c r="O28" s="67">
        <v>3</v>
      </c>
      <c r="P28" s="14">
        <f t="shared" si="7"/>
        <v>159.35111458872757</v>
      </c>
    </row>
    <row r="29" spans="1:16" ht="15.75">
      <c r="A29">
        <v>18</v>
      </c>
      <c r="B29" s="170" t="s">
        <v>41</v>
      </c>
      <c r="C29" s="32" t="s">
        <v>16</v>
      </c>
      <c r="D29" s="171">
        <v>2014</v>
      </c>
      <c r="E29" s="53">
        <v>43.5</v>
      </c>
      <c r="F29" s="54">
        <v>23</v>
      </c>
      <c r="G29" s="69">
        <v>25</v>
      </c>
      <c r="H29" s="56">
        <v>26</v>
      </c>
      <c r="I29" s="200">
        <v>25</v>
      </c>
      <c r="J29" s="54">
        <v>27</v>
      </c>
      <c r="K29" s="69">
        <v>30</v>
      </c>
      <c r="L29" s="144">
        <v>32</v>
      </c>
      <c r="M29" s="66">
        <v>30</v>
      </c>
      <c r="N29" s="67">
        <f t="shared" si="6"/>
        <v>55</v>
      </c>
      <c r="O29" s="67">
        <v>6</v>
      </c>
      <c r="P29" s="14">
        <f t="shared" si="7"/>
        <v>110.7292526729793</v>
      </c>
    </row>
    <row r="30" spans="1:16">
      <c r="A30">
        <v>19</v>
      </c>
      <c r="B30" s="190" t="s">
        <v>42</v>
      </c>
      <c r="C30" s="32" t="s">
        <v>16</v>
      </c>
      <c r="D30" s="171">
        <v>2013</v>
      </c>
      <c r="E30" s="53">
        <v>45.1</v>
      </c>
      <c r="F30" s="54">
        <v>38</v>
      </c>
      <c r="G30" s="69">
        <v>40</v>
      </c>
      <c r="H30" s="56">
        <v>42</v>
      </c>
      <c r="I30" s="200">
        <v>40</v>
      </c>
      <c r="J30" s="54">
        <v>47</v>
      </c>
      <c r="K30" s="69">
        <v>49</v>
      </c>
      <c r="L30" s="144">
        <v>51</v>
      </c>
      <c r="M30" s="66">
        <v>49</v>
      </c>
      <c r="N30" s="67">
        <f t="shared" si="6"/>
        <v>89</v>
      </c>
      <c r="O30" s="67">
        <v>1</v>
      </c>
      <c r="P30" s="14">
        <f t="shared" si="7"/>
        <v>173.2859591510867</v>
      </c>
    </row>
    <row r="31" spans="1:16">
      <c r="A31">
        <v>20</v>
      </c>
      <c r="B31" s="185" t="s">
        <v>43</v>
      </c>
      <c r="C31" s="12" t="s">
        <v>16</v>
      </c>
      <c r="D31" s="173">
        <v>2012</v>
      </c>
      <c r="E31" s="155">
        <v>45</v>
      </c>
      <c r="F31" s="58">
        <v>34</v>
      </c>
      <c r="G31" s="59">
        <v>36</v>
      </c>
      <c r="H31" s="60">
        <v>38</v>
      </c>
      <c r="I31" s="199">
        <v>38</v>
      </c>
      <c r="J31" s="58">
        <v>44</v>
      </c>
      <c r="K31" s="59">
        <v>46</v>
      </c>
      <c r="L31" s="203">
        <v>47</v>
      </c>
      <c r="M31" s="81">
        <v>47</v>
      </c>
      <c r="N31" s="82">
        <f t="shared" si="6"/>
        <v>85</v>
      </c>
      <c r="O31" s="82">
        <v>2</v>
      </c>
      <c r="P31" s="14">
        <f t="shared" si="7"/>
        <v>165.83443595919752</v>
      </c>
    </row>
    <row r="32" spans="1:16">
      <c r="N32" s="52"/>
      <c r="P32" s="208"/>
    </row>
    <row r="34" spans="14:14">
      <c r="N34" s="188"/>
    </row>
  </sheetData>
  <mergeCells count="4">
    <mergeCell ref="H2:I2"/>
    <mergeCell ref="H8:I8"/>
    <mergeCell ref="H14:I14"/>
    <mergeCell ref="H24:I24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26"/>
  <sheetViews>
    <sheetView zoomScale="90" zoomScaleNormal="90" workbookViewId="0">
      <selection activeCell="C17" sqref="C17"/>
    </sheetView>
  </sheetViews>
  <sheetFormatPr defaultColWidth="8.7109375" defaultRowHeight="15"/>
  <cols>
    <col min="2" max="2" width="18.28515625" customWidth="1"/>
    <col min="19" max="19" width="11" customWidth="1"/>
  </cols>
  <sheetData>
    <row r="3" spans="1:19">
      <c r="B3" s="23"/>
      <c r="C3" s="23"/>
      <c r="D3" s="23"/>
      <c r="E3" s="23"/>
      <c r="F3" s="23"/>
      <c r="G3" s="23"/>
      <c r="H3" s="209" t="s">
        <v>44</v>
      </c>
      <c r="I3" s="209"/>
      <c r="J3" s="23"/>
      <c r="K3" s="23"/>
      <c r="L3" s="23"/>
      <c r="M3" s="23"/>
      <c r="N3" s="23"/>
      <c r="O3" s="23"/>
      <c r="P3" s="23"/>
    </row>
    <row r="4" spans="1:19">
      <c r="B4" s="24" t="s">
        <v>1</v>
      </c>
      <c r="C4" s="25" t="s">
        <v>2</v>
      </c>
      <c r="D4" s="25" t="s">
        <v>3</v>
      </c>
      <c r="E4" s="41" t="s">
        <v>4</v>
      </c>
      <c r="F4" s="42">
        <v>1</v>
      </c>
      <c r="G4" s="43">
        <v>2</v>
      </c>
      <c r="H4" s="44">
        <v>3</v>
      </c>
      <c r="I4" s="72" t="s">
        <v>5</v>
      </c>
      <c r="J4" s="42">
        <v>1</v>
      </c>
      <c r="K4" s="43">
        <v>2</v>
      </c>
      <c r="L4" s="44">
        <v>3</v>
      </c>
      <c r="M4" s="24" t="s">
        <v>5</v>
      </c>
      <c r="N4" s="78" t="s">
        <v>6</v>
      </c>
      <c r="O4" s="25" t="s">
        <v>7</v>
      </c>
      <c r="P4" s="79" t="s">
        <v>8</v>
      </c>
      <c r="R4" s="1" t="s">
        <v>9</v>
      </c>
      <c r="S4" s="17" t="s">
        <v>10</v>
      </c>
    </row>
    <row r="5" spans="1:19">
      <c r="A5">
        <v>1</v>
      </c>
      <c r="B5" s="118" t="s">
        <v>45</v>
      </c>
      <c r="C5" s="13" t="s">
        <v>26</v>
      </c>
      <c r="D5" s="169">
        <v>2012</v>
      </c>
      <c r="E5" s="102">
        <v>47.55</v>
      </c>
      <c r="F5" s="103">
        <v>20</v>
      </c>
      <c r="G5" s="137">
        <v>23</v>
      </c>
      <c r="H5" s="105">
        <v>25</v>
      </c>
      <c r="I5" s="115">
        <v>25</v>
      </c>
      <c r="J5" s="103">
        <v>28</v>
      </c>
      <c r="K5" s="137">
        <v>31</v>
      </c>
      <c r="L5" s="105">
        <v>33</v>
      </c>
      <c r="M5" s="122">
        <v>33</v>
      </c>
      <c r="N5" s="119">
        <f>I5+M5</f>
        <v>58</v>
      </c>
      <c r="O5" s="119">
        <v>5</v>
      </c>
      <c r="P5" s="121">
        <f t="shared" ref="P5:P12" si="0">IF(I5=0,0,10^(0.722762521*LOG10(E5/193.609)^2)*N5)</f>
        <v>107.68856355792479</v>
      </c>
      <c r="R5" s="1" t="s">
        <v>13</v>
      </c>
      <c r="S5" s="18" t="s">
        <v>14</v>
      </c>
    </row>
    <row r="6" spans="1:19">
      <c r="A6">
        <v>2</v>
      </c>
      <c r="B6" s="26" t="s">
        <v>46</v>
      </c>
      <c r="C6" s="27" t="s">
        <v>47</v>
      </c>
      <c r="D6" s="90">
        <v>2010</v>
      </c>
      <c r="E6" s="45">
        <v>51.05</v>
      </c>
      <c r="F6" s="46">
        <v>53</v>
      </c>
      <c r="G6" s="47">
        <v>56</v>
      </c>
      <c r="H6" s="49">
        <v>58</v>
      </c>
      <c r="I6" s="73">
        <v>56</v>
      </c>
      <c r="J6" s="46">
        <v>67</v>
      </c>
      <c r="K6" s="74">
        <v>71</v>
      </c>
      <c r="L6" s="49">
        <v>71</v>
      </c>
      <c r="M6" s="66">
        <v>67</v>
      </c>
      <c r="N6" s="67">
        <f t="shared" ref="N6:N12" si="1">I6+M6</f>
        <v>123</v>
      </c>
      <c r="O6" s="67">
        <v>1</v>
      </c>
      <c r="P6" s="80">
        <f t="shared" si="0"/>
        <v>214.85525829376542</v>
      </c>
      <c r="R6" s="1" t="s">
        <v>17</v>
      </c>
      <c r="S6" s="19" t="s">
        <v>18</v>
      </c>
    </row>
    <row r="7" spans="1:19">
      <c r="A7">
        <v>3</v>
      </c>
      <c r="B7" s="26" t="s">
        <v>48</v>
      </c>
      <c r="C7" s="27" t="s">
        <v>26</v>
      </c>
      <c r="D7" s="30">
        <v>2013</v>
      </c>
      <c r="E7" s="45">
        <v>49.85</v>
      </c>
      <c r="F7" s="46">
        <v>33</v>
      </c>
      <c r="G7" s="47">
        <v>35</v>
      </c>
      <c r="H7" s="49">
        <v>37</v>
      </c>
      <c r="I7" s="73">
        <v>35</v>
      </c>
      <c r="J7" s="46">
        <v>43</v>
      </c>
      <c r="K7" s="47">
        <v>45</v>
      </c>
      <c r="L7" s="48">
        <v>47</v>
      </c>
      <c r="M7" s="66">
        <v>47</v>
      </c>
      <c r="N7" s="67">
        <f t="shared" si="1"/>
        <v>82</v>
      </c>
      <c r="O7" s="67">
        <v>3</v>
      </c>
      <c r="P7" s="80">
        <f t="shared" si="0"/>
        <v>146.1426871286514</v>
      </c>
      <c r="R7" s="1" t="s">
        <v>49</v>
      </c>
      <c r="S7" s="20" t="s">
        <v>50</v>
      </c>
    </row>
    <row r="8" spans="1:19">
      <c r="A8">
        <v>4</v>
      </c>
      <c r="B8" s="26" t="s">
        <v>51</v>
      </c>
      <c r="C8" s="5" t="s">
        <v>16</v>
      </c>
      <c r="D8" s="30">
        <v>2013</v>
      </c>
      <c r="E8" s="45">
        <v>49.4</v>
      </c>
      <c r="F8" s="150">
        <v>50</v>
      </c>
      <c r="G8" s="74">
        <v>52</v>
      </c>
      <c r="H8" s="48">
        <v>52</v>
      </c>
      <c r="I8" s="73">
        <v>52</v>
      </c>
      <c r="J8" s="46">
        <v>60</v>
      </c>
      <c r="K8" s="47">
        <v>63</v>
      </c>
      <c r="L8" s="49">
        <v>65</v>
      </c>
      <c r="M8" s="66">
        <v>63</v>
      </c>
      <c r="N8" s="67">
        <f t="shared" si="1"/>
        <v>115</v>
      </c>
      <c r="O8" s="67">
        <v>2</v>
      </c>
      <c r="P8" s="80">
        <f t="shared" si="0"/>
        <v>206.55077065859317</v>
      </c>
      <c r="R8" s="1" t="s">
        <v>21</v>
      </c>
      <c r="S8" s="21" t="s">
        <v>22</v>
      </c>
    </row>
    <row r="9" spans="1:19">
      <c r="B9" s="31" t="s">
        <v>52</v>
      </c>
      <c r="C9" s="32" t="s">
        <v>16</v>
      </c>
      <c r="D9" s="130">
        <v>2012</v>
      </c>
      <c r="E9" s="50">
        <v>47.2</v>
      </c>
      <c r="F9" s="54">
        <v>15</v>
      </c>
      <c r="G9" s="55">
        <v>16</v>
      </c>
      <c r="H9" s="56">
        <v>16</v>
      </c>
      <c r="I9" s="75">
        <v>15</v>
      </c>
      <c r="J9" s="54">
        <v>22</v>
      </c>
      <c r="K9" s="69">
        <v>24</v>
      </c>
      <c r="L9" s="70">
        <v>25</v>
      </c>
      <c r="M9" s="51">
        <v>25</v>
      </c>
      <c r="N9" s="67">
        <f t="shared" si="1"/>
        <v>40</v>
      </c>
      <c r="O9" s="52">
        <v>7</v>
      </c>
      <c r="P9" s="80">
        <f t="shared" si="0"/>
        <v>74.754468629113106</v>
      </c>
      <c r="R9" s="1"/>
      <c r="S9" s="21"/>
    </row>
    <row r="10" spans="1:19" ht="15.75">
      <c r="A10">
        <v>5</v>
      </c>
      <c r="B10" s="170" t="s">
        <v>53</v>
      </c>
      <c r="C10" s="32" t="s">
        <v>20</v>
      </c>
      <c r="D10" s="171">
        <v>2013</v>
      </c>
      <c r="E10" s="53">
        <v>47.2</v>
      </c>
      <c r="F10" s="54">
        <v>30</v>
      </c>
      <c r="G10" s="69">
        <v>33</v>
      </c>
      <c r="H10" s="56">
        <v>35</v>
      </c>
      <c r="I10" s="75">
        <v>33</v>
      </c>
      <c r="J10" s="54">
        <v>38</v>
      </c>
      <c r="K10" s="69">
        <v>40</v>
      </c>
      <c r="L10" s="144">
        <v>43</v>
      </c>
      <c r="M10" s="66">
        <v>40</v>
      </c>
      <c r="N10" s="67">
        <f t="shared" si="1"/>
        <v>73</v>
      </c>
      <c r="O10" s="67">
        <v>4</v>
      </c>
      <c r="P10" s="14">
        <f t="shared" si="0"/>
        <v>136.42690524813142</v>
      </c>
      <c r="R10" s="1"/>
      <c r="S10" s="21"/>
    </row>
    <row r="11" spans="1:19">
      <c r="B11" s="31" t="s">
        <v>54</v>
      </c>
      <c r="C11" s="32" t="s">
        <v>16</v>
      </c>
      <c r="D11" s="130">
        <v>2012</v>
      </c>
      <c r="E11" s="50">
        <v>49.2</v>
      </c>
      <c r="F11" s="106">
        <v>15</v>
      </c>
      <c r="G11" s="55">
        <v>15</v>
      </c>
      <c r="H11" s="70">
        <v>15</v>
      </c>
      <c r="I11" s="75">
        <v>15</v>
      </c>
      <c r="J11" s="54">
        <v>20</v>
      </c>
      <c r="K11" s="69">
        <v>22</v>
      </c>
      <c r="L11" s="70">
        <v>23</v>
      </c>
      <c r="M11" s="51">
        <v>23</v>
      </c>
      <c r="N11" s="52">
        <f t="shared" si="1"/>
        <v>38</v>
      </c>
      <c r="O11" s="52">
        <v>8</v>
      </c>
      <c r="P11" s="64">
        <f t="shared" si="0"/>
        <v>68.489748802581857</v>
      </c>
    </row>
    <row r="12" spans="1:19">
      <c r="A12">
        <v>6</v>
      </c>
      <c r="B12" s="35" t="s">
        <v>55</v>
      </c>
      <c r="C12" s="12" t="s">
        <v>16</v>
      </c>
      <c r="D12" s="172">
        <v>2015</v>
      </c>
      <c r="E12" s="57">
        <v>47.5</v>
      </c>
      <c r="F12" s="58">
        <v>17</v>
      </c>
      <c r="G12" s="59">
        <v>19</v>
      </c>
      <c r="H12" s="71">
        <v>21</v>
      </c>
      <c r="I12" s="76">
        <v>19</v>
      </c>
      <c r="J12" s="58">
        <v>25</v>
      </c>
      <c r="K12" s="59">
        <v>27</v>
      </c>
      <c r="L12" s="60">
        <v>28</v>
      </c>
      <c r="M12" s="81">
        <v>28</v>
      </c>
      <c r="N12" s="82">
        <f t="shared" si="1"/>
        <v>47</v>
      </c>
      <c r="O12" s="82">
        <v>6</v>
      </c>
      <c r="P12" s="123">
        <f t="shared" si="0"/>
        <v>87.345863333887337</v>
      </c>
    </row>
    <row r="15" spans="1:19">
      <c r="B15" s="23"/>
      <c r="C15" s="23"/>
      <c r="D15" s="23"/>
      <c r="E15" s="23"/>
      <c r="F15" s="23"/>
      <c r="G15" s="23"/>
      <c r="H15" s="209" t="s">
        <v>56</v>
      </c>
      <c r="I15" s="209"/>
      <c r="J15" s="23"/>
      <c r="K15" s="23"/>
      <c r="L15" s="23"/>
      <c r="M15" s="23"/>
      <c r="N15" s="23"/>
      <c r="O15" s="23"/>
      <c r="P15" s="23"/>
    </row>
    <row r="16" spans="1:19">
      <c r="B16" s="24" t="s">
        <v>1</v>
      </c>
      <c r="C16" s="25" t="s">
        <v>2</v>
      </c>
      <c r="D16" s="25" t="s">
        <v>3</v>
      </c>
      <c r="E16" s="41" t="s">
        <v>4</v>
      </c>
      <c r="F16" s="42">
        <v>1</v>
      </c>
      <c r="G16" s="43">
        <v>2</v>
      </c>
      <c r="H16" s="44">
        <v>3</v>
      </c>
      <c r="I16" s="72" t="s">
        <v>5</v>
      </c>
      <c r="J16" s="42">
        <v>1</v>
      </c>
      <c r="K16" s="43">
        <v>2</v>
      </c>
      <c r="L16" s="44">
        <v>3</v>
      </c>
      <c r="M16" s="24" t="s">
        <v>5</v>
      </c>
      <c r="N16" s="78" t="s">
        <v>6</v>
      </c>
      <c r="O16" s="25" t="s">
        <v>7</v>
      </c>
      <c r="P16" s="79" t="s">
        <v>8</v>
      </c>
    </row>
    <row r="17" spans="1:16">
      <c r="A17">
        <v>8</v>
      </c>
      <c r="B17" s="26" t="s">
        <v>57</v>
      </c>
      <c r="C17" s="27" t="s">
        <v>163</v>
      </c>
      <c r="D17" s="90">
        <v>2011</v>
      </c>
      <c r="E17" s="45"/>
      <c r="F17" s="66"/>
      <c r="G17" s="67"/>
      <c r="H17" s="68"/>
      <c r="I17" s="73"/>
      <c r="J17" s="66"/>
      <c r="K17" s="67"/>
      <c r="L17" s="68"/>
      <c r="M17" s="122"/>
      <c r="N17" s="119">
        <f t="shared" ref="N17:N22" si="2">I17+M17</f>
        <v>0</v>
      </c>
      <c r="O17" s="119"/>
      <c r="P17" s="121">
        <f t="shared" ref="P17:P22" si="3">IF(I17=0,0,10^(0.722762521*LOG10(E17/193.609)^2)*N17)</f>
        <v>0</v>
      </c>
    </row>
    <row r="18" spans="1:16">
      <c r="B18" s="26" t="s">
        <v>58</v>
      </c>
      <c r="C18" s="27" t="s">
        <v>16</v>
      </c>
      <c r="D18" s="90">
        <v>2013</v>
      </c>
      <c r="E18" s="45">
        <v>55.3</v>
      </c>
      <c r="F18" s="46">
        <v>15</v>
      </c>
      <c r="G18" s="47">
        <v>16</v>
      </c>
      <c r="H18" s="49">
        <v>18</v>
      </c>
      <c r="I18" s="73">
        <v>16</v>
      </c>
      <c r="J18" s="46">
        <v>25</v>
      </c>
      <c r="K18" s="47">
        <v>27</v>
      </c>
      <c r="L18" s="49">
        <v>29</v>
      </c>
      <c r="M18" s="62">
        <v>27</v>
      </c>
      <c r="N18" s="119">
        <f t="shared" si="2"/>
        <v>43</v>
      </c>
      <c r="O18" s="63">
        <v>4</v>
      </c>
      <c r="P18" s="121">
        <f t="shared" si="3"/>
        <v>70.391064016614351</v>
      </c>
    </row>
    <row r="19" spans="1:16">
      <c r="B19" s="26" t="s">
        <v>59</v>
      </c>
      <c r="C19" s="27" t="s">
        <v>16</v>
      </c>
      <c r="D19" s="90">
        <v>2012</v>
      </c>
      <c r="E19" s="45">
        <v>52.06</v>
      </c>
      <c r="F19" s="46">
        <v>14</v>
      </c>
      <c r="G19" s="74">
        <v>17</v>
      </c>
      <c r="H19" s="49">
        <v>19</v>
      </c>
      <c r="I19" s="73">
        <v>14</v>
      </c>
      <c r="J19" s="46">
        <v>25</v>
      </c>
      <c r="K19" s="47">
        <v>27</v>
      </c>
      <c r="L19" s="49">
        <v>29</v>
      </c>
      <c r="M19" s="62">
        <v>27</v>
      </c>
      <c r="N19" s="119">
        <f t="shared" si="2"/>
        <v>41</v>
      </c>
      <c r="O19" s="63">
        <v>5</v>
      </c>
      <c r="P19" s="121">
        <f t="shared" si="3"/>
        <v>70.462284931605808</v>
      </c>
    </row>
    <row r="20" spans="1:16">
      <c r="A20">
        <v>7</v>
      </c>
      <c r="B20" s="26" t="s">
        <v>60</v>
      </c>
      <c r="C20" s="27" t="s">
        <v>20</v>
      </c>
      <c r="D20" s="30">
        <v>2014</v>
      </c>
      <c r="E20" s="45">
        <v>56</v>
      </c>
      <c r="F20" s="46">
        <v>42</v>
      </c>
      <c r="G20" s="47">
        <v>45</v>
      </c>
      <c r="H20" s="48">
        <v>47</v>
      </c>
      <c r="I20" s="73">
        <v>47</v>
      </c>
      <c r="J20" s="46">
        <v>50</v>
      </c>
      <c r="K20" s="47">
        <v>55</v>
      </c>
      <c r="L20" s="48">
        <v>58</v>
      </c>
      <c r="M20" s="81">
        <v>58</v>
      </c>
      <c r="N20" s="82">
        <f t="shared" si="2"/>
        <v>105</v>
      </c>
      <c r="O20" s="82">
        <v>1</v>
      </c>
      <c r="P20" s="123">
        <f t="shared" si="3"/>
        <v>170.20116445404227</v>
      </c>
    </row>
    <row r="21" spans="1:16">
      <c r="A21">
        <v>8</v>
      </c>
      <c r="B21" s="31" t="s">
        <v>61</v>
      </c>
      <c r="C21" s="32" t="s">
        <v>20</v>
      </c>
      <c r="D21" s="130">
        <v>2012</v>
      </c>
      <c r="E21" s="50">
        <v>52.06</v>
      </c>
      <c r="F21" s="54">
        <v>38</v>
      </c>
      <c r="G21" s="69">
        <v>40</v>
      </c>
      <c r="H21" s="70">
        <v>42</v>
      </c>
      <c r="I21" s="75">
        <v>42</v>
      </c>
      <c r="J21" s="54">
        <v>50</v>
      </c>
      <c r="K21" s="55">
        <v>53</v>
      </c>
      <c r="L21" s="70">
        <v>53</v>
      </c>
      <c r="M21" s="51">
        <v>53</v>
      </c>
      <c r="N21" s="67">
        <f t="shared" si="2"/>
        <v>95</v>
      </c>
      <c r="O21" s="52">
        <v>2</v>
      </c>
      <c r="P21" s="80">
        <f t="shared" si="3"/>
        <v>163.26626996347687</v>
      </c>
    </row>
    <row r="22" spans="1:16">
      <c r="A22">
        <v>9</v>
      </c>
      <c r="B22" s="35" t="s">
        <v>62</v>
      </c>
      <c r="C22" s="12" t="s">
        <v>16</v>
      </c>
      <c r="D22" s="173">
        <v>2012</v>
      </c>
      <c r="E22" s="57">
        <v>52.1</v>
      </c>
      <c r="F22" s="58">
        <v>30</v>
      </c>
      <c r="G22" s="59">
        <v>33</v>
      </c>
      <c r="H22" s="60">
        <v>35</v>
      </c>
      <c r="I22" s="76">
        <v>35</v>
      </c>
      <c r="J22" s="58">
        <v>36</v>
      </c>
      <c r="K22" s="59">
        <v>38</v>
      </c>
      <c r="L22" s="60">
        <v>40</v>
      </c>
      <c r="M22" s="81">
        <v>40</v>
      </c>
      <c r="N22" s="82">
        <f t="shared" si="2"/>
        <v>75</v>
      </c>
      <c r="O22" s="82">
        <v>3</v>
      </c>
      <c r="P22" s="123">
        <f t="shared" si="3"/>
        <v>128.81284433001917</v>
      </c>
    </row>
    <row r="23" spans="1:16">
      <c r="B23" s="23"/>
      <c r="C23" s="23"/>
      <c r="D23" s="23"/>
      <c r="E23" s="23"/>
      <c r="F23" s="23"/>
      <c r="G23" s="23"/>
      <c r="H23" s="209" t="s">
        <v>63</v>
      </c>
      <c r="I23" s="209"/>
      <c r="J23" s="23"/>
      <c r="K23" s="23"/>
      <c r="L23" s="23"/>
      <c r="M23" s="23"/>
      <c r="N23" s="23"/>
      <c r="O23" s="23"/>
      <c r="P23" s="23"/>
    </row>
    <row r="24" spans="1:16">
      <c r="B24" s="24" t="s">
        <v>1</v>
      </c>
      <c r="C24" s="25" t="s">
        <v>2</v>
      </c>
      <c r="D24" s="25" t="s">
        <v>3</v>
      </c>
      <c r="E24" s="41" t="s">
        <v>4</v>
      </c>
      <c r="F24" s="42">
        <v>1</v>
      </c>
      <c r="G24" s="43">
        <v>2</v>
      </c>
      <c r="H24" s="44">
        <v>3</v>
      </c>
      <c r="I24" s="72" t="s">
        <v>5</v>
      </c>
      <c r="J24" s="42">
        <v>1</v>
      </c>
      <c r="K24" s="43">
        <v>2</v>
      </c>
      <c r="L24" s="44">
        <v>3</v>
      </c>
      <c r="M24" s="24" t="s">
        <v>5</v>
      </c>
      <c r="N24" s="78" t="s">
        <v>6</v>
      </c>
      <c r="O24" s="25" t="s">
        <v>7</v>
      </c>
      <c r="P24" s="79" t="s">
        <v>8</v>
      </c>
    </row>
    <row r="25" spans="1:16">
      <c r="B25" s="94" t="s">
        <v>64</v>
      </c>
      <c r="C25" s="174" t="s">
        <v>16</v>
      </c>
      <c r="D25" s="174">
        <v>2007</v>
      </c>
      <c r="E25" s="175">
        <v>58</v>
      </c>
      <c r="F25" s="108">
        <v>40</v>
      </c>
      <c r="G25" s="109" t="s">
        <v>65</v>
      </c>
      <c r="H25" s="110" t="s">
        <v>65</v>
      </c>
      <c r="I25" s="176">
        <v>0</v>
      </c>
      <c r="J25" s="108" t="s">
        <v>65</v>
      </c>
      <c r="K25" s="109" t="s">
        <v>65</v>
      </c>
      <c r="L25" s="110" t="s">
        <v>65</v>
      </c>
      <c r="M25" s="24">
        <v>0</v>
      </c>
      <c r="N25" s="119">
        <f>I25+M25</f>
        <v>0</v>
      </c>
      <c r="O25" s="25"/>
      <c r="P25" s="154"/>
    </row>
    <row r="26" spans="1:16">
      <c r="B26" s="35" t="s">
        <v>66</v>
      </c>
      <c r="C26" s="12" t="s">
        <v>16</v>
      </c>
      <c r="D26" s="40">
        <v>2010</v>
      </c>
      <c r="E26" s="57">
        <v>60</v>
      </c>
      <c r="F26" s="58">
        <v>60</v>
      </c>
      <c r="G26" s="59">
        <v>62</v>
      </c>
      <c r="H26" s="71">
        <v>64</v>
      </c>
      <c r="I26" s="76">
        <v>62</v>
      </c>
      <c r="J26" s="58">
        <v>72</v>
      </c>
      <c r="K26" s="113">
        <v>74</v>
      </c>
      <c r="L26" s="60">
        <v>75</v>
      </c>
      <c r="M26" s="177">
        <v>75</v>
      </c>
      <c r="N26" s="119">
        <f>I26+M26</f>
        <v>137</v>
      </c>
      <c r="O26" s="178">
        <v>1</v>
      </c>
      <c r="P26" s="121">
        <f t="shared" ref="P26" si="4">IF(I26=0,0,10^(0.722762521*LOG10(E26/193.609)^2)*N26)</f>
        <v>210.76989082871052</v>
      </c>
    </row>
  </sheetData>
  <mergeCells count="3">
    <mergeCell ref="H3:I3"/>
    <mergeCell ref="H15:I15"/>
    <mergeCell ref="H23:I23"/>
  </mergeCell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P26"/>
  <sheetViews>
    <sheetView topLeftCell="A4" zoomScale="135" zoomScaleNormal="135" workbookViewId="0">
      <selection activeCell="C12" sqref="C12"/>
    </sheetView>
  </sheetViews>
  <sheetFormatPr defaultColWidth="8.7109375" defaultRowHeight="15"/>
  <cols>
    <col min="1" max="1" width="6.7109375" customWidth="1"/>
    <col min="2" max="2" width="20" customWidth="1"/>
  </cols>
  <sheetData>
    <row r="3" spans="1:16">
      <c r="B3" s="23"/>
      <c r="C3" s="23"/>
      <c r="D3" s="23"/>
      <c r="E3" s="23"/>
      <c r="F3" s="23"/>
      <c r="G3" s="23"/>
      <c r="H3" s="209" t="s">
        <v>67</v>
      </c>
      <c r="I3" s="209"/>
      <c r="J3" s="23"/>
      <c r="K3" s="23"/>
      <c r="L3" s="23"/>
      <c r="M3" s="23"/>
      <c r="N3" s="23"/>
      <c r="O3" s="23"/>
      <c r="P3" s="23"/>
    </row>
    <row r="4" spans="1:16">
      <c r="B4" s="24" t="s">
        <v>1</v>
      </c>
      <c r="C4" s="25" t="s">
        <v>2</v>
      </c>
      <c r="D4" s="25" t="s">
        <v>3</v>
      </c>
      <c r="E4" s="41" t="s">
        <v>4</v>
      </c>
      <c r="F4" s="42">
        <v>1</v>
      </c>
      <c r="G4" s="43">
        <v>2</v>
      </c>
      <c r="H4" s="44">
        <v>3</v>
      </c>
      <c r="I4" s="72" t="s">
        <v>5</v>
      </c>
      <c r="J4" s="42">
        <v>1</v>
      </c>
      <c r="K4" s="43">
        <v>2</v>
      </c>
      <c r="L4" s="44">
        <v>3</v>
      </c>
      <c r="M4" s="24" t="s">
        <v>5</v>
      </c>
      <c r="N4" s="78" t="s">
        <v>6</v>
      </c>
      <c r="O4" s="25" t="s">
        <v>7</v>
      </c>
      <c r="P4" s="79" t="s">
        <v>8</v>
      </c>
    </row>
    <row r="5" spans="1:16">
      <c r="A5">
        <v>1</v>
      </c>
      <c r="B5" s="37" t="s">
        <v>68</v>
      </c>
      <c r="C5" s="38" t="s">
        <v>33</v>
      </c>
      <c r="D5" s="38">
        <v>2010</v>
      </c>
      <c r="E5" s="61">
        <v>56.9</v>
      </c>
      <c r="F5" s="161">
        <v>32</v>
      </c>
      <c r="G5" s="99">
        <v>32</v>
      </c>
      <c r="H5" s="101">
        <v>34</v>
      </c>
      <c r="I5" s="77">
        <v>32</v>
      </c>
      <c r="J5" s="98">
        <v>40</v>
      </c>
      <c r="K5" s="99">
        <v>42</v>
      </c>
      <c r="L5" s="101">
        <v>44</v>
      </c>
      <c r="M5" s="127">
        <v>42</v>
      </c>
      <c r="N5" s="153">
        <f>I5+M5</f>
        <v>74</v>
      </c>
      <c r="O5" s="128">
        <v>6</v>
      </c>
      <c r="P5" s="163">
        <f t="shared" ref="P5:P15" si="0">IF(I5=0,0,10^(0.787004341*LOG10(E5/153.757)^2)*N5)</f>
        <v>103.73303268597141</v>
      </c>
    </row>
    <row r="6" spans="1:16">
      <c r="A6">
        <v>2</v>
      </c>
      <c r="B6" s="31" t="s">
        <v>69</v>
      </c>
      <c r="C6" s="32" t="s">
        <v>16</v>
      </c>
      <c r="D6" s="32">
        <v>2016</v>
      </c>
      <c r="E6" s="65">
        <v>43.9</v>
      </c>
      <c r="F6" s="54">
        <v>22</v>
      </c>
      <c r="G6" s="69">
        <v>24</v>
      </c>
      <c r="H6" s="70">
        <v>25</v>
      </c>
      <c r="I6" s="75">
        <v>25</v>
      </c>
      <c r="J6" s="54">
        <v>29</v>
      </c>
      <c r="K6" s="69">
        <v>31</v>
      </c>
      <c r="L6" s="70">
        <v>32</v>
      </c>
      <c r="M6" s="31">
        <v>32</v>
      </c>
      <c r="N6" s="164">
        <f t="shared" ref="N6:N15" si="1">I6+M6</f>
        <v>57</v>
      </c>
      <c r="O6" s="84">
        <v>7</v>
      </c>
      <c r="P6" s="163">
        <f t="shared" si="0"/>
        <v>97.520297872643667</v>
      </c>
    </row>
    <row r="7" spans="1:16">
      <c r="A7">
        <v>3</v>
      </c>
      <c r="B7" s="26" t="s">
        <v>70</v>
      </c>
      <c r="C7" s="27" t="s">
        <v>26</v>
      </c>
      <c r="D7" s="91">
        <v>2011</v>
      </c>
      <c r="E7" s="45">
        <v>57.2</v>
      </c>
      <c r="F7" s="46">
        <v>22</v>
      </c>
      <c r="G7" s="47">
        <v>24</v>
      </c>
      <c r="H7" s="48">
        <v>26</v>
      </c>
      <c r="I7" s="73">
        <v>26</v>
      </c>
      <c r="J7" s="46">
        <v>27</v>
      </c>
      <c r="K7" s="47">
        <v>30</v>
      </c>
      <c r="L7" s="48">
        <v>32</v>
      </c>
      <c r="M7" s="66">
        <v>32</v>
      </c>
      <c r="N7" s="165">
        <f t="shared" si="1"/>
        <v>58</v>
      </c>
      <c r="O7" s="67">
        <v>8</v>
      </c>
      <c r="P7" s="163">
        <f t="shared" si="0"/>
        <v>81.015022422402964</v>
      </c>
    </row>
    <row r="8" spans="1:16">
      <c r="A8">
        <v>4</v>
      </c>
      <c r="B8" s="26" t="s">
        <v>71</v>
      </c>
      <c r="C8" s="27" t="s">
        <v>47</v>
      </c>
      <c r="D8" s="91">
        <v>2010</v>
      </c>
      <c r="E8" s="45">
        <v>72.099999999999994</v>
      </c>
      <c r="F8" s="46">
        <v>42</v>
      </c>
      <c r="G8" s="47">
        <v>44</v>
      </c>
      <c r="H8" s="49">
        <v>46</v>
      </c>
      <c r="I8" s="73">
        <v>44</v>
      </c>
      <c r="J8" s="46">
        <v>50</v>
      </c>
      <c r="K8" s="74">
        <v>53</v>
      </c>
      <c r="L8" s="49" t="s">
        <v>65</v>
      </c>
      <c r="M8" s="66">
        <v>50</v>
      </c>
      <c r="N8" s="165">
        <f t="shared" si="1"/>
        <v>94</v>
      </c>
      <c r="O8" s="67">
        <v>4</v>
      </c>
      <c r="P8" s="163">
        <f t="shared" si="0"/>
        <v>114.35680758258921</v>
      </c>
    </row>
    <row r="9" spans="1:16">
      <c r="A9">
        <v>5</v>
      </c>
      <c r="B9" s="26" t="s">
        <v>72</v>
      </c>
      <c r="C9" s="27" t="s">
        <v>47</v>
      </c>
      <c r="D9" s="91">
        <v>2012</v>
      </c>
      <c r="E9" s="45">
        <v>47.8</v>
      </c>
      <c r="F9" s="46">
        <v>42</v>
      </c>
      <c r="G9" s="74">
        <v>45</v>
      </c>
      <c r="H9" s="48">
        <v>45</v>
      </c>
      <c r="I9" s="73">
        <v>45</v>
      </c>
      <c r="J9" s="46">
        <v>53</v>
      </c>
      <c r="K9" s="74">
        <v>56</v>
      </c>
      <c r="L9" s="48">
        <v>56</v>
      </c>
      <c r="M9" s="66">
        <v>56</v>
      </c>
      <c r="N9" s="165">
        <f t="shared" si="1"/>
        <v>101</v>
      </c>
      <c r="O9" s="67">
        <v>2</v>
      </c>
      <c r="P9" s="163">
        <f t="shared" si="0"/>
        <v>161.044159169154</v>
      </c>
    </row>
    <row r="10" spans="1:16">
      <c r="A10">
        <v>6</v>
      </c>
      <c r="B10" s="26" t="s">
        <v>73</v>
      </c>
      <c r="C10" s="27" t="s">
        <v>26</v>
      </c>
      <c r="D10" s="91">
        <v>2013</v>
      </c>
      <c r="E10" s="45">
        <v>41.9</v>
      </c>
      <c r="F10" s="46">
        <v>14</v>
      </c>
      <c r="G10" s="47">
        <v>16</v>
      </c>
      <c r="H10" s="48">
        <v>18</v>
      </c>
      <c r="I10" s="73">
        <v>18</v>
      </c>
      <c r="J10" s="46">
        <v>20</v>
      </c>
      <c r="K10" s="47">
        <v>22</v>
      </c>
      <c r="L10" s="48">
        <v>24</v>
      </c>
      <c r="M10" s="66">
        <v>24</v>
      </c>
      <c r="N10" s="165">
        <f t="shared" si="1"/>
        <v>42</v>
      </c>
      <c r="O10" s="67">
        <v>9</v>
      </c>
      <c r="P10" s="163">
        <f t="shared" si="0"/>
        <v>74.84170998028749</v>
      </c>
    </row>
    <row r="11" spans="1:16">
      <c r="A11">
        <v>7</v>
      </c>
      <c r="B11" s="26" t="s">
        <v>74</v>
      </c>
      <c r="C11" s="5" t="s">
        <v>26</v>
      </c>
      <c r="D11" s="91">
        <v>2015</v>
      </c>
      <c r="E11" s="45">
        <v>35.200000000000003</v>
      </c>
      <c r="F11" s="46">
        <v>6</v>
      </c>
      <c r="G11" s="47">
        <v>7</v>
      </c>
      <c r="H11" s="48">
        <v>8</v>
      </c>
      <c r="I11" s="73">
        <v>8</v>
      </c>
      <c r="J11" s="46">
        <v>9</v>
      </c>
      <c r="K11" s="47">
        <v>10</v>
      </c>
      <c r="L11" s="48">
        <v>11</v>
      </c>
      <c r="M11" s="66">
        <v>11</v>
      </c>
      <c r="N11" s="165">
        <f t="shared" si="1"/>
        <v>19</v>
      </c>
      <c r="O11" s="67">
        <v>11</v>
      </c>
      <c r="P11" s="163">
        <f t="shared" si="0"/>
        <v>39.939721478602891</v>
      </c>
    </row>
    <row r="12" spans="1:16">
      <c r="A12">
        <v>8</v>
      </c>
      <c r="B12" s="158" t="s">
        <v>75</v>
      </c>
      <c r="C12" s="32" t="s">
        <v>163</v>
      </c>
      <c r="D12" s="39">
        <v>2010</v>
      </c>
      <c r="E12" s="50">
        <v>72.5</v>
      </c>
      <c r="F12" s="54">
        <v>44</v>
      </c>
      <c r="G12" s="69">
        <v>48</v>
      </c>
      <c r="H12" s="56">
        <v>51</v>
      </c>
      <c r="I12" s="75">
        <v>48</v>
      </c>
      <c r="J12" s="54">
        <v>54</v>
      </c>
      <c r="K12" s="69">
        <v>60</v>
      </c>
      <c r="L12" s="56">
        <v>65</v>
      </c>
      <c r="M12" s="51">
        <v>60</v>
      </c>
      <c r="N12" s="165">
        <f t="shared" si="1"/>
        <v>108</v>
      </c>
      <c r="O12" s="52">
        <v>3</v>
      </c>
      <c r="P12" s="163">
        <f t="shared" si="0"/>
        <v>131.01426682831789</v>
      </c>
    </row>
    <row r="13" spans="1:16">
      <c r="A13">
        <v>9</v>
      </c>
      <c r="B13" s="158" t="s">
        <v>76</v>
      </c>
      <c r="C13" s="32" t="s">
        <v>12</v>
      </c>
      <c r="D13" s="39">
        <v>2013</v>
      </c>
      <c r="E13" s="50">
        <v>62.2</v>
      </c>
      <c r="F13" s="54">
        <v>52</v>
      </c>
      <c r="G13" s="69">
        <v>55</v>
      </c>
      <c r="H13" s="70">
        <v>57</v>
      </c>
      <c r="I13" s="75">
        <v>57</v>
      </c>
      <c r="J13" s="54">
        <v>68</v>
      </c>
      <c r="K13" s="69">
        <v>71</v>
      </c>
      <c r="L13" s="70">
        <v>74</v>
      </c>
      <c r="M13" s="51">
        <v>74</v>
      </c>
      <c r="N13" s="165">
        <f t="shared" si="1"/>
        <v>131</v>
      </c>
      <c r="O13" s="52">
        <v>1</v>
      </c>
      <c r="P13" s="163">
        <f t="shared" si="0"/>
        <v>173.3208719325747</v>
      </c>
    </row>
    <row r="14" spans="1:16">
      <c r="A14">
        <v>10</v>
      </c>
      <c r="B14" s="158" t="s">
        <v>77</v>
      </c>
      <c r="C14" s="32" t="s">
        <v>33</v>
      </c>
      <c r="D14" s="39">
        <v>2012</v>
      </c>
      <c r="E14" s="50">
        <v>66.55</v>
      </c>
      <c r="F14" s="54">
        <v>34</v>
      </c>
      <c r="G14" s="69">
        <v>37</v>
      </c>
      <c r="H14" s="56">
        <v>40</v>
      </c>
      <c r="I14" s="75">
        <v>37</v>
      </c>
      <c r="J14" s="54">
        <v>42</v>
      </c>
      <c r="K14" s="69">
        <v>44</v>
      </c>
      <c r="L14" s="70">
        <v>46</v>
      </c>
      <c r="M14" s="51">
        <v>46</v>
      </c>
      <c r="N14" s="165">
        <f t="shared" si="1"/>
        <v>83</v>
      </c>
      <c r="O14" s="52">
        <v>5</v>
      </c>
      <c r="P14" s="163">
        <f t="shared" si="0"/>
        <v>105.48086275579182</v>
      </c>
    </row>
    <row r="15" spans="1:16">
      <c r="A15">
        <v>11</v>
      </c>
      <c r="B15" s="35" t="s">
        <v>78</v>
      </c>
      <c r="C15" s="12" t="s">
        <v>26</v>
      </c>
      <c r="D15" s="159">
        <v>2018</v>
      </c>
      <c r="E15" s="57">
        <v>26.55</v>
      </c>
      <c r="F15" s="58">
        <v>8</v>
      </c>
      <c r="G15" s="59">
        <v>9</v>
      </c>
      <c r="H15" s="60">
        <v>10</v>
      </c>
      <c r="I15" s="76">
        <v>10</v>
      </c>
      <c r="J15" s="58">
        <v>11</v>
      </c>
      <c r="K15" s="59">
        <v>12</v>
      </c>
      <c r="L15" s="60">
        <v>13</v>
      </c>
      <c r="M15" s="81">
        <v>13</v>
      </c>
      <c r="N15" s="166">
        <f t="shared" si="1"/>
        <v>23</v>
      </c>
      <c r="O15" s="82">
        <v>10</v>
      </c>
      <c r="P15" s="163">
        <f t="shared" si="0"/>
        <v>66.011808466411253</v>
      </c>
    </row>
    <row r="16" spans="1:16">
      <c r="P16" s="163"/>
    </row>
    <row r="17" spans="1:16">
      <c r="B17" s="23"/>
      <c r="C17" s="23"/>
      <c r="D17" s="23"/>
      <c r="E17" s="23"/>
      <c r="F17" s="23"/>
      <c r="G17" s="23"/>
      <c r="H17" s="209" t="s">
        <v>79</v>
      </c>
      <c r="I17" s="209"/>
      <c r="J17" s="23"/>
      <c r="K17" s="23"/>
      <c r="L17" s="23"/>
      <c r="M17" s="23"/>
      <c r="N17" s="23"/>
      <c r="O17" s="23"/>
      <c r="P17" s="163"/>
    </row>
    <row r="18" spans="1:16">
      <c r="B18" s="24" t="s">
        <v>1</v>
      </c>
      <c r="C18" s="25" t="s">
        <v>2</v>
      </c>
      <c r="D18" s="25" t="s">
        <v>3</v>
      </c>
      <c r="E18" s="41" t="s">
        <v>4</v>
      </c>
      <c r="F18" s="42">
        <v>1</v>
      </c>
      <c r="G18" s="43">
        <v>2</v>
      </c>
      <c r="H18" s="44">
        <v>3</v>
      </c>
      <c r="I18" s="72" t="s">
        <v>5</v>
      </c>
      <c r="J18" s="42">
        <v>1</v>
      </c>
      <c r="K18" s="43">
        <v>2</v>
      </c>
      <c r="L18" s="44">
        <v>3</v>
      </c>
      <c r="M18" s="127" t="s">
        <v>5</v>
      </c>
      <c r="N18" s="153" t="s">
        <v>6</v>
      </c>
      <c r="O18" s="128" t="s">
        <v>7</v>
      </c>
      <c r="P18" s="79" t="s">
        <v>8</v>
      </c>
    </row>
    <row r="19" spans="1:16">
      <c r="A19">
        <v>12</v>
      </c>
      <c r="B19" s="26" t="s">
        <v>80</v>
      </c>
      <c r="C19" s="27" t="s">
        <v>47</v>
      </c>
      <c r="D19" s="91">
        <v>2009</v>
      </c>
      <c r="E19" s="45">
        <v>99.95</v>
      </c>
      <c r="F19" s="46">
        <v>68</v>
      </c>
      <c r="G19" s="74">
        <v>71</v>
      </c>
      <c r="H19" s="48">
        <v>71</v>
      </c>
      <c r="I19" s="73">
        <v>71</v>
      </c>
      <c r="J19" s="46">
        <v>82</v>
      </c>
      <c r="K19" s="74">
        <v>86</v>
      </c>
      <c r="L19" s="140">
        <v>86</v>
      </c>
      <c r="M19" s="122">
        <v>82</v>
      </c>
      <c r="N19" s="167">
        <f>I19+M19</f>
        <v>153</v>
      </c>
      <c r="O19" s="119">
        <v>1</v>
      </c>
      <c r="P19" s="163">
        <f t="shared" ref="P19:P26" si="2">IF(I19=0,0,10^(0.787004341*LOG10(E19/153.757)^2)*N19)</f>
        <v>163.01498274607624</v>
      </c>
    </row>
    <row r="20" spans="1:16">
      <c r="A20">
        <v>13</v>
      </c>
      <c r="B20" s="26" t="s">
        <v>81</v>
      </c>
      <c r="C20" s="27" t="s">
        <v>33</v>
      </c>
      <c r="D20" s="91">
        <v>2009</v>
      </c>
      <c r="E20" s="45">
        <v>74.5</v>
      </c>
      <c r="F20" s="46">
        <v>40</v>
      </c>
      <c r="G20" s="47">
        <v>42</v>
      </c>
      <c r="H20" s="49">
        <v>44</v>
      </c>
      <c r="I20" s="73">
        <v>42</v>
      </c>
      <c r="J20" s="46">
        <v>50</v>
      </c>
      <c r="K20" s="162">
        <v>53</v>
      </c>
      <c r="L20" s="140">
        <v>55</v>
      </c>
      <c r="M20" s="66">
        <v>53</v>
      </c>
      <c r="N20" s="168">
        <f t="shared" ref="N20:N21" si="3">I20+M20</f>
        <v>95</v>
      </c>
      <c r="O20" s="67">
        <v>3</v>
      </c>
      <c r="P20" s="163">
        <f t="shared" si="2"/>
        <v>113.67235302147184</v>
      </c>
    </row>
    <row r="21" spans="1:16">
      <c r="A21">
        <v>14</v>
      </c>
      <c r="B21" s="26" t="s">
        <v>82</v>
      </c>
      <c r="C21" s="5" t="s">
        <v>33</v>
      </c>
      <c r="D21" s="91">
        <v>2009</v>
      </c>
      <c r="E21" s="45">
        <v>56.95</v>
      </c>
      <c r="F21" s="46">
        <v>45</v>
      </c>
      <c r="G21" s="47">
        <v>48</v>
      </c>
      <c r="H21" s="48">
        <v>50</v>
      </c>
      <c r="I21" s="73">
        <v>50</v>
      </c>
      <c r="J21" s="46">
        <v>58</v>
      </c>
      <c r="K21" s="47">
        <v>60</v>
      </c>
      <c r="L21" s="139">
        <v>62</v>
      </c>
      <c r="M21" s="66">
        <v>62</v>
      </c>
      <c r="N21" s="168">
        <f t="shared" si="3"/>
        <v>112</v>
      </c>
      <c r="O21" s="67">
        <v>2</v>
      </c>
      <c r="P21" s="163">
        <f t="shared" si="2"/>
        <v>156.90770688667726</v>
      </c>
    </row>
    <row r="22" spans="1:16">
      <c r="P22" s="163"/>
    </row>
    <row r="23" spans="1:16">
      <c r="B23" s="23"/>
      <c r="C23" s="23"/>
      <c r="D23" s="23"/>
      <c r="E23" s="23"/>
      <c r="F23" s="23"/>
      <c r="G23" s="23"/>
      <c r="H23" s="209" t="s">
        <v>83</v>
      </c>
      <c r="I23" s="209"/>
      <c r="J23" s="23"/>
      <c r="K23" s="23"/>
      <c r="L23" s="23"/>
      <c r="M23" s="23"/>
      <c r="N23" s="23"/>
      <c r="O23" s="23"/>
      <c r="P23" s="163"/>
    </row>
    <row r="24" spans="1:16">
      <c r="B24" s="24" t="s">
        <v>1</v>
      </c>
      <c r="C24" s="25" t="s">
        <v>2</v>
      </c>
      <c r="D24" s="25" t="s">
        <v>3</v>
      </c>
      <c r="E24" s="41" t="s">
        <v>4</v>
      </c>
      <c r="F24" s="42">
        <v>1</v>
      </c>
      <c r="G24" s="43">
        <v>2</v>
      </c>
      <c r="H24" s="44">
        <v>3</v>
      </c>
      <c r="I24" s="72" t="s">
        <v>5</v>
      </c>
      <c r="J24" s="42">
        <v>1</v>
      </c>
      <c r="K24" s="43">
        <v>2</v>
      </c>
      <c r="L24" s="44">
        <v>3</v>
      </c>
      <c r="M24" s="24" t="s">
        <v>5</v>
      </c>
      <c r="N24" s="78" t="s">
        <v>6</v>
      </c>
      <c r="O24" s="25" t="s">
        <v>7</v>
      </c>
      <c r="P24" s="79" t="s">
        <v>8</v>
      </c>
    </row>
    <row r="25" spans="1:16">
      <c r="A25">
        <v>17</v>
      </c>
      <c r="B25" s="26" t="s">
        <v>84</v>
      </c>
      <c r="C25" s="160" t="s">
        <v>26</v>
      </c>
      <c r="D25" s="67">
        <v>1983</v>
      </c>
      <c r="E25" s="45">
        <v>72</v>
      </c>
      <c r="F25" s="46">
        <v>35</v>
      </c>
      <c r="G25" s="47">
        <v>37</v>
      </c>
      <c r="H25" s="48">
        <v>39</v>
      </c>
      <c r="I25" s="73">
        <v>39</v>
      </c>
      <c r="J25" s="46">
        <v>48</v>
      </c>
      <c r="K25" s="74">
        <v>50</v>
      </c>
      <c r="L25" s="48">
        <v>50</v>
      </c>
      <c r="M25" s="66">
        <v>50</v>
      </c>
      <c r="N25" s="165">
        <f t="shared" ref="N25:N26" si="4">I25+M25</f>
        <v>89</v>
      </c>
      <c r="O25" s="67">
        <v>2</v>
      </c>
      <c r="P25" s="163">
        <f t="shared" si="2"/>
        <v>108.35189459156584</v>
      </c>
    </row>
    <row r="26" spans="1:16">
      <c r="A26">
        <v>21</v>
      </c>
      <c r="B26" s="26" t="s">
        <v>85</v>
      </c>
      <c r="C26" s="27" t="s">
        <v>16</v>
      </c>
      <c r="D26" s="91">
        <v>2006</v>
      </c>
      <c r="E26" s="45">
        <v>61.05</v>
      </c>
      <c r="F26" s="46">
        <v>64</v>
      </c>
      <c r="G26" s="47">
        <v>69</v>
      </c>
      <c r="H26" s="49">
        <v>73</v>
      </c>
      <c r="I26" s="73">
        <v>69</v>
      </c>
      <c r="J26" s="46">
        <v>82</v>
      </c>
      <c r="K26" s="47">
        <v>86</v>
      </c>
      <c r="L26" s="49">
        <v>88</v>
      </c>
      <c r="M26" s="122">
        <v>86</v>
      </c>
      <c r="N26" s="153">
        <f t="shared" si="4"/>
        <v>155</v>
      </c>
      <c r="O26" s="119">
        <v>1</v>
      </c>
      <c r="P26" s="163">
        <f t="shared" si="2"/>
        <v>207.4803588137826</v>
      </c>
    </row>
  </sheetData>
  <mergeCells count="3">
    <mergeCell ref="H3:I3"/>
    <mergeCell ref="H17:I17"/>
    <mergeCell ref="H23:I23"/>
  </mergeCells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7"/>
  <sheetViews>
    <sheetView zoomScale="67" zoomScaleNormal="67" workbookViewId="0">
      <selection activeCell="R25" sqref="R25"/>
    </sheetView>
  </sheetViews>
  <sheetFormatPr defaultColWidth="8.7109375" defaultRowHeight="15"/>
  <cols>
    <col min="2" max="2" width="17.7109375" customWidth="1"/>
    <col min="19" max="19" width="13.140625" customWidth="1"/>
  </cols>
  <sheetData>
    <row r="3" spans="1:19">
      <c r="B3" s="23"/>
      <c r="C3" s="23"/>
      <c r="D3" s="23"/>
      <c r="E3" s="23"/>
      <c r="F3" s="23"/>
      <c r="G3" s="23"/>
      <c r="H3" s="209" t="s">
        <v>86</v>
      </c>
      <c r="I3" s="209"/>
      <c r="J3" s="23"/>
      <c r="K3" s="23"/>
      <c r="L3" s="23"/>
      <c r="M3" s="23"/>
      <c r="N3" s="23"/>
      <c r="O3" s="23"/>
      <c r="P3" s="23"/>
    </row>
    <row r="4" spans="1:19">
      <c r="B4" s="127" t="s">
        <v>1</v>
      </c>
      <c r="C4" s="128" t="s">
        <v>2</v>
      </c>
      <c r="D4" s="128" t="s">
        <v>3</v>
      </c>
      <c r="E4" s="133" t="s">
        <v>4</v>
      </c>
      <c r="F4" s="134">
        <v>1</v>
      </c>
      <c r="G4" s="135">
        <v>2</v>
      </c>
      <c r="H4" s="136">
        <v>3</v>
      </c>
      <c r="I4" s="143" t="s">
        <v>5</v>
      </c>
      <c r="J4" s="134">
        <v>1</v>
      </c>
      <c r="K4" s="135">
        <v>2</v>
      </c>
      <c r="L4" s="136">
        <v>3</v>
      </c>
      <c r="M4" s="127" t="s">
        <v>5</v>
      </c>
      <c r="N4" s="153" t="s">
        <v>6</v>
      </c>
      <c r="O4" s="128" t="s">
        <v>7</v>
      </c>
      <c r="P4" s="154" t="s">
        <v>8</v>
      </c>
      <c r="R4" s="1" t="s">
        <v>9</v>
      </c>
      <c r="S4" s="17" t="s">
        <v>10</v>
      </c>
    </row>
    <row r="5" spans="1:19">
      <c r="A5">
        <v>1</v>
      </c>
      <c r="B5" s="118" t="s">
        <v>87</v>
      </c>
      <c r="C5" s="13" t="s">
        <v>88</v>
      </c>
      <c r="D5" s="129">
        <v>2011</v>
      </c>
      <c r="E5" s="102">
        <v>63.2</v>
      </c>
      <c r="F5" s="103">
        <v>33</v>
      </c>
      <c r="G5" s="137">
        <v>36</v>
      </c>
      <c r="H5" s="116">
        <v>38</v>
      </c>
      <c r="I5" s="115">
        <v>36</v>
      </c>
      <c r="J5" s="103">
        <v>45</v>
      </c>
      <c r="K5" s="104">
        <v>52</v>
      </c>
      <c r="L5" s="138">
        <v>52</v>
      </c>
      <c r="M5" s="122">
        <v>52</v>
      </c>
      <c r="N5" s="119">
        <f>I5+M5</f>
        <v>88</v>
      </c>
      <c r="O5" s="119">
        <v>3</v>
      </c>
      <c r="P5" s="121">
        <f t="shared" ref="P5:P7" si="0">IF(I5=0,0,10^(0.722762521*LOG10(E5/193.609)^2)*N5)</f>
        <v>130.41957206124772</v>
      </c>
      <c r="R5" s="1" t="s">
        <v>13</v>
      </c>
      <c r="S5" s="18" t="s">
        <v>14</v>
      </c>
    </row>
    <row r="6" spans="1:19">
      <c r="A6">
        <v>2</v>
      </c>
      <c r="B6" s="26" t="s">
        <v>89</v>
      </c>
      <c r="C6" s="27" t="s">
        <v>16</v>
      </c>
      <c r="D6" s="30">
        <v>2012</v>
      </c>
      <c r="E6" s="45">
        <v>62.55</v>
      </c>
      <c r="F6" s="46">
        <v>34</v>
      </c>
      <c r="G6" s="47">
        <v>37</v>
      </c>
      <c r="H6" s="48">
        <v>39</v>
      </c>
      <c r="I6" s="73">
        <v>39</v>
      </c>
      <c r="J6" s="46">
        <v>46</v>
      </c>
      <c r="K6" s="47">
        <v>49</v>
      </c>
      <c r="L6" s="140">
        <v>51</v>
      </c>
      <c r="M6" s="66">
        <v>49</v>
      </c>
      <c r="N6" s="119">
        <f t="shared" ref="N6:N13" si="1">I6+M6</f>
        <v>88</v>
      </c>
      <c r="O6" s="67">
        <v>2</v>
      </c>
      <c r="P6" s="68">
        <f t="shared" si="0"/>
        <v>131.37504131696639</v>
      </c>
      <c r="R6" s="1" t="s">
        <v>17</v>
      </c>
      <c r="S6" s="19" t="s">
        <v>18</v>
      </c>
    </row>
    <row r="7" spans="1:19">
      <c r="A7">
        <v>3</v>
      </c>
      <c r="B7" s="26" t="s">
        <v>90</v>
      </c>
      <c r="C7" s="5" t="s">
        <v>16</v>
      </c>
      <c r="D7" s="30">
        <v>2014</v>
      </c>
      <c r="E7" s="45">
        <v>64.2</v>
      </c>
      <c r="F7" s="46">
        <v>36</v>
      </c>
      <c r="G7" s="47">
        <v>38</v>
      </c>
      <c r="H7" s="49">
        <v>39</v>
      </c>
      <c r="I7" s="73">
        <v>38</v>
      </c>
      <c r="J7" s="46">
        <v>46</v>
      </c>
      <c r="K7" s="47">
        <v>48</v>
      </c>
      <c r="L7" s="139">
        <v>49</v>
      </c>
      <c r="M7" s="66">
        <v>49</v>
      </c>
      <c r="N7" s="119">
        <f t="shared" si="1"/>
        <v>87</v>
      </c>
      <c r="O7" s="67">
        <v>4</v>
      </c>
      <c r="P7" s="68">
        <f t="shared" si="0"/>
        <v>127.53257032903151</v>
      </c>
      <c r="R7" s="1" t="s">
        <v>49</v>
      </c>
      <c r="S7" s="20" t="s">
        <v>50</v>
      </c>
    </row>
    <row r="8" spans="1:19">
      <c r="B8" s="31" t="s">
        <v>91</v>
      </c>
      <c r="C8" s="32" t="s">
        <v>16</v>
      </c>
      <c r="D8" s="33">
        <v>2011</v>
      </c>
      <c r="E8" s="50">
        <v>63.1</v>
      </c>
      <c r="F8" s="54">
        <v>15</v>
      </c>
      <c r="G8" s="69">
        <v>16</v>
      </c>
      <c r="H8" s="56">
        <v>19</v>
      </c>
      <c r="I8" s="75">
        <v>16</v>
      </c>
      <c r="J8" s="54">
        <v>20</v>
      </c>
      <c r="K8" s="55">
        <v>22</v>
      </c>
      <c r="L8" s="144">
        <v>22</v>
      </c>
      <c r="M8" s="66">
        <v>20</v>
      </c>
      <c r="N8" s="119">
        <f t="shared" si="1"/>
        <v>36</v>
      </c>
      <c r="O8" s="67">
        <v>8</v>
      </c>
      <c r="P8" s="68">
        <f t="shared" ref="P8:P13" si="2">IF(I8=0,0,10^(0.722762521*LOG10(E8/193.609)^2)*N8)</f>
        <v>53.412916022474</v>
      </c>
      <c r="R8" s="1" t="s">
        <v>21</v>
      </c>
      <c r="S8" s="21" t="s">
        <v>22</v>
      </c>
    </row>
    <row r="9" spans="1:19">
      <c r="A9">
        <v>4</v>
      </c>
      <c r="B9" s="31" t="s">
        <v>92</v>
      </c>
      <c r="C9" s="32" t="s">
        <v>88</v>
      </c>
      <c r="D9" s="130">
        <v>2014</v>
      </c>
      <c r="E9" s="50">
        <v>62.7</v>
      </c>
      <c r="F9" s="54">
        <v>18</v>
      </c>
      <c r="G9" s="55">
        <v>21</v>
      </c>
      <c r="H9" s="70">
        <v>21</v>
      </c>
      <c r="I9" s="75">
        <v>21</v>
      </c>
      <c r="J9" s="54">
        <v>23</v>
      </c>
      <c r="K9" s="55">
        <v>25</v>
      </c>
      <c r="L9" s="145">
        <v>25</v>
      </c>
      <c r="M9" s="66">
        <v>25</v>
      </c>
      <c r="N9" s="119">
        <f t="shared" si="1"/>
        <v>46</v>
      </c>
      <c r="O9" s="67">
        <v>5</v>
      </c>
      <c r="P9" s="68">
        <f t="shared" si="2"/>
        <v>68.556866163244834</v>
      </c>
      <c r="R9" s="1"/>
      <c r="S9" s="21"/>
    </row>
    <row r="10" spans="1:19">
      <c r="B10" s="31" t="s">
        <v>93</v>
      </c>
      <c r="C10" s="32" t="s">
        <v>16</v>
      </c>
      <c r="D10" s="130">
        <v>2009</v>
      </c>
      <c r="E10" s="50">
        <v>65</v>
      </c>
      <c r="F10" s="54">
        <v>30</v>
      </c>
      <c r="G10" s="55" t="s">
        <v>65</v>
      </c>
      <c r="H10" s="56" t="s">
        <v>65</v>
      </c>
      <c r="I10" s="75">
        <v>30</v>
      </c>
      <c r="J10" s="106" t="s">
        <v>65</v>
      </c>
      <c r="K10" s="55" t="s">
        <v>65</v>
      </c>
      <c r="L10" s="144" t="s">
        <v>65</v>
      </c>
      <c r="M10" s="66">
        <v>0</v>
      </c>
      <c r="N10" s="119">
        <f t="shared" si="1"/>
        <v>30</v>
      </c>
      <c r="O10" s="67">
        <v>9</v>
      </c>
      <c r="P10" s="68">
        <f t="shared" si="2"/>
        <v>43.603062762625612</v>
      </c>
      <c r="R10" s="1"/>
      <c r="S10" s="21"/>
    </row>
    <row r="11" spans="1:19">
      <c r="B11" s="31" t="s">
        <v>94</v>
      </c>
      <c r="C11" s="32" t="s">
        <v>16</v>
      </c>
      <c r="D11" s="33">
        <v>2011</v>
      </c>
      <c r="E11" s="50">
        <v>65</v>
      </c>
      <c r="F11" s="54">
        <v>18</v>
      </c>
      <c r="G11" s="69">
        <v>20</v>
      </c>
      <c r="H11" s="56">
        <v>22</v>
      </c>
      <c r="I11" s="75">
        <v>20</v>
      </c>
      <c r="J11" s="54">
        <v>22</v>
      </c>
      <c r="K11" s="55">
        <v>24</v>
      </c>
      <c r="L11" s="144">
        <v>25</v>
      </c>
      <c r="M11" s="66">
        <v>22</v>
      </c>
      <c r="N11" s="119">
        <f t="shared" si="1"/>
        <v>42</v>
      </c>
      <c r="O11" s="67">
        <v>6</v>
      </c>
      <c r="P11" s="68">
        <f t="shared" si="2"/>
        <v>61.044287867675855</v>
      </c>
    </row>
    <row r="12" spans="1:19">
      <c r="B12" s="31" t="s">
        <v>95</v>
      </c>
      <c r="C12" s="32" t="s">
        <v>16</v>
      </c>
      <c r="D12" s="33">
        <v>2011</v>
      </c>
      <c r="E12" s="50">
        <v>64.8</v>
      </c>
      <c r="F12" s="54">
        <v>17</v>
      </c>
      <c r="G12" s="69">
        <v>19</v>
      </c>
      <c r="H12" s="56">
        <v>20</v>
      </c>
      <c r="I12" s="75">
        <v>19</v>
      </c>
      <c r="J12" s="54">
        <v>20</v>
      </c>
      <c r="K12" s="69">
        <v>21</v>
      </c>
      <c r="L12" s="144">
        <v>23</v>
      </c>
      <c r="M12" s="66">
        <v>21</v>
      </c>
      <c r="N12" s="119">
        <f t="shared" si="1"/>
        <v>40</v>
      </c>
      <c r="O12" s="67">
        <v>7</v>
      </c>
      <c r="P12" s="68">
        <f t="shared" si="2"/>
        <v>58.260480277586943</v>
      </c>
    </row>
    <row r="13" spans="1:19">
      <c r="A13">
        <v>5</v>
      </c>
      <c r="B13" s="35" t="s">
        <v>96</v>
      </c>
      <c r="C13" s="12" t="s">
        <v>16</v>
      </c>
      <c r="D13" s="40">
        <v>2010</v>
      </c>
      <c r="E13" s="57">
        <v>64.599999999999994</v>
      </c>
      <c r="F13" s="58">
        <v>86</v>
      </c>
      <c r="G13" s="59">
        <v>90</v>
      </c>
      <c r="H13" s="71">
        <v>93</v>
      </c>
      <c r="I13" s="76">
        <v>90</v>
      </c>
      <c r="J13" s="58">
        <v>106</v>
      </c>
      <c r="K13" s="113">
        <v>111</v>
      </c>
      <c r="L13" s="146">
        <v>111</v>
      </c>
      <c r="M13" s="81">
        <v>106</v>
      </c>
      <c r="N13" s="82">
        <f t="shared" si="1"/>
        <v>196</v>
      </c>
      <c r="O13" s="82">
        <v>1</v>
      </c>
      <c r="P13" s="155">
        <f t="shared" si="2"/>
        <v>286.0842232206677</v>
      </c>
    </row>
    <row r="14" spans="1:19">
      <c r="B14" s="23"/>
      <c r="C14" s="23"/>
      <c r="D14" s="23"/>
      <c r="E14" s="23"/>
      <c r="F14" s="23"/>
      <c r="G14" s="23"/>
      <c r="H14" s="209" t="s">
        <v>97</v>
      </c>
      <c r="I14" s="209"/>
      <c r="J14" s="23"/>
      <c r="K14" s="23"/>
      <c r="L14" s="23"/>
      <c r="M14" s="23"/>
      <c r="N14" s="23"/>
      <c r="O14" s="23"/>
      <c r="P14" s="23"/>
    </row>
    <row r="15" spans="1:19">
      <c r="B15" s="127" t="s">
        <v>1</v>
      </c>
      <c r="C15" s="128" t="s">
        <v>2</v>
      </c>
      <c r="D15" s="128" t="s">
        <v>3</v>
      </c>
      <c r="E15" s="133" t="s">
        <v>4</v>
      </c>
      <c r="F15" s="134">
        <v>1</v>
      </c>
      <c r="G15" s="135">
        <v>2</v>
      </c>
      <c r="H15" s="136">
        <v>3</v>
      </c>
      <c r="I15" s="143" t="s">
        <v>5</v>
      </c>
      <c r="J15" s="134">
        <v>1</v>
      </c>
      <c r="K15" s="135">
        <v>2</v>
      </c>
      <c r="L15" s="136">
        <v>3</v>
      </c>
      <c r="M15" s="127" t="s">
        <v>5</v>
      </c>
      <c r="N15" s="153" t="s">
        <v>6</v>
      </c>
      <c r="O15" s="128" t="s">
        <v>7</v>
      </c>
      <c r="P15" s="154" t="s">
        <v>8</v>
      </c>
    </row>
    <row r="16" spans="1:19">
      <c r="A16">
        <v>6</v>
      </c>
      <c r="B16" s="118" t="s">
        <v>98</v>
      </c>
      <c r="C16" s="3" t="s">
        <v>16</v>
      </c>
      <c r="D16" s="89">
        <v>2008</v>
      </c>
      <c r="E16" s="102">
        <v>71</v>
      </c>
      <c r="F16" s="103">
        <v>92</v>
      </c>
      <c r="G16" s="137">
        <v>95</v>
      </c>
      <c r="H16" s="138">
        <v>97</v>
      </c>
      <c r="I16" s="147">
        <v>97</v>
      </c>
      <c r="J16" s="103">
        <v>100</v>
      </c>
      <c r="K16" s="104">
        <v>105</v>
      </c>
      <c r="L16" s="148">
        <v>106</v>
      </c>
      <c r="M16" s="122">
        <v>100</v>
      </c>
      <c r="N16" s="119">
        <f>I16+M16</f>
        <v>197</v>
      </c>
      <c r="O16" s="119">
        <v>2</v>
      </c>
      <c r="P16" s="121">
        <f t="shared" ref="P16:P27" si="3">IF(I16=0,0,10^(0.722762521*LOG10(E16/193.609)^2)*N16)</f>
        <v>270.17852053841096</v>
      </c>
    </row>
    <row r="17" spans="1:16">
      <c r="A17">
        <v>7</v>
      </c>
      <c r="B17" s="26" t="s">
        <v>99</v>
      </c>
      <c r="C17" s="27" t="s">
        <v>26</v>
      </c>
      <c r="D17" s="28">
        <v>2009</v>
      </c>
      <c r="E17" s="45">
        <v>67.8</v>
      </c>
      <c r="F17" s="46">
        <v>50</v>
      </c>
      <c r="G17" s="47">
        <v>54</v>
      </c>
      <c r="H17" s="139">
        <v>57</v>
      </c>
      <c r="I17" s="149">
        <v>57</v>
      </c>
      <c r="J17" s="150">
        <v>72</v>
      </c>
      <c r="K17" s="74">
        <v>72</v>
      </c>
      <c r="L17" s="140">
        <v>72</v>
      </c>
      <c r="M17" s="66">
        <v>0</v>
      </c>
      <c r="N17" s="67">
        <f t="shared" ref="N17:N27" si="4">I17+M17</f>
        <v>57</v>
      </c>
      <c r="O17" s="67">
        <v>10</v>
      </c>
      <c r="P17" s="68">
        <f t="shared" si="3"/>
        <v>80.530943146908385</v>
      </c>
    </row>
    <row r="18" spans="1:16">
      <c r="A18">
        <v>8</v>
      </c>
      <c r="B18" s="26" t="s">
        <v>100</v>
      </c>
      <c r="C18" s="27" t="s">
        <v>12</v>
      </c>
      <c r="D18" s="90">
        <v>2011</v>
      </c>
      <c r="E18" s="45">
        <v>70.3</v>
      </c>
      <c r="F18" s="46">
        <v>57</v>
      </c>
      <c r="G18" s="47">
        <v>60</v>
      </c>
      <c r="H18" s="140">
        <v>62</v>
      </c>
      <c r="I18" s="149">
        <v>60</v>
      </c>
      <c r="J18" s="46">
        <v>70</v>
      </c>
      <c r="K18" s="47">
        <v>75</v>
      </c>
      <c r="L18" s="140">
        <v>80</v>
      </c>
      <c r="M18" s="66">
        <v>75</v>
      </c>
      <c r="N18" s="67">
        <f t="shared" si="4"/>
        <v>135</v>
      </c>
      <c r="O18" s="67">
        <v>8</v>
      </c>
      <c r="P18" s="68">
        <f t="shared" si="3"/>
        <v>186.31235275917319</v>
      </c>
    </row>
    <row r="19" spans="1:16">
      <c r="A19">
        <v>9</v>
      </c>
      <c r="B19" s="26" t="s">
        <v>101</v>
      </c>
      <c r="C19" s="27" t="s">
        <v>102</v>
      </c>
      <c r="D19" s="90">
        <v>2010</v>
      </c>
      <c r="E19" s="45">
        <v>70</v>
      </c>
      <c r="F19" s="46">
        <v>45</v>
      </c>
      <c r="G19" s="47">
        <v>48</v>
      </c>
      <c r="H19" s="139">
        <v>50</v>
      </c>
      <c r="I19" s="149">
        <v>50</v>
      </c>
      <c r="J19" s="46">
        <v>50</v>
      </c>
      <c r="K19" s="47">
        <v>54</v>
      </c>
      <c r="L19" s="139">
        <v>56</v>
      </c>
      <c r="M19" s="66">
        <v>56</v>
      </c>
      <c r="N19" s="67">
        <f t="shared" si="4"/>
        <v>106</v>
      </c>
      <c r="O19" s="67">
        <v>9</v>
      </c>
      <c r="P19" s="68">
        <f t="shared" si="3"/>
        <v>146.68896726347475</v>
      </c>
    </row>
    <row r="20" spans="1:16">
      <c r="A20">
        <v>10</v>
      </c>
      <c r="B20" s="26" t="s">
        <v>103</v>
      </c>
      <c r="C20" s="27" t="s">
        <v>102</v>
      </c>
      <c r="D20" s="90">
        <v>2010</v>
      </c>
      <c r="E20" s="45">
        <v>70.400000000000006</v>
      </c>
      <c r="F20" s="46">
        <v>65</v>
      </c>
      <c r="G20" s="47">
        <v>70</v>
      </c>
      <c r="H20" s="140">
        <v>73</v>
      </c>
      <c r="I20" s="149">
        <v>70</v>
      </c>
      <c r="J20" s="46">
        <v>80</v>
      </c>
      <c r="K20" s="47">
        <v>85</v>
      </c>
      <c r="L20" s="140">
        <v>90</v>
      </c>
      <c r="M20" s="66">
        <v>85</v>
      </c>
      <c r="N20" s="67">
        <f t="shared" si="4"/>
        <v>155</v>
      </c>
      <c r="O20" s="67">
        <v>6</v>
      </c>
      <c r="P20" s="68">
        <f t="shared" si="3"/>
        <v>213.72101999350991</v>
      </c>
    </row>
    <row r="21" spans="1:16">
      <c r="A21">
        <v>11</v>
      </c>
      <c r="B21" s="26" t="s">
        <v>104</v>
      </c>
      <c r="C21" s="27" t="s">
        <v>102</v>
      </c>
      <c r="D21" s="28">
        <v>2009</v>
      </c>
      <c r="E21" s="45">
        <v>70.75</v>
      </c>
      <c r="F21" s="46">
        <v>90</v>
      </c>
      <c r="G21" s="74">
        <v>95</v>
      </c>
      <c r="H21" s="139">
        <v>95</v>
      </c>
      <c r="I21" s="149">
        <v>95</v>
      </c>
      <c r="J21" s="46">
        <v>120</v>
      </c>
      <c r="K21" s="47">
        <v>125</v>
      </c>
      <c r="L21" s="140">
        <v>133</v>
      </c>
      <c r="M21" s="66">
        <v>125</v>
      </c>
      <c r="N21" s="67">
        <f t="shared" si="4"/>
        <v>220</v>
      </c>
      <c r="O21" s="67">
        <v>1</v>
      </c>
      <c r="P21" s="68">
        <f t="shared" si="3"/>
        <v>302.39437906880426</v>
      </c>
    </row>
    <row r="22" spans="1:16">
      <c r="A22">
        <v>12</v>
      </c>
      <c r="B22" s="26" t="s">
        <v>105</v>
      </c>
      <c r="C22" s="5" t="s">
        <v>20</v>
      </c>
      <c r="D22" s="28">
        <v>2008</v>
      </c>
      <c r="E22" s="45">
        <v>66</v>
      </c>
      <c r="F22" s="46">
        <v>75</v>
      </c>
      <c r="G22" s="47">
        <v>80</v>
      </c>
      <c r="H22" s="139">
        <v>84</v>
      </c>
      <c r="I22" s="149">
        <v>84</v>
      </c>
      <c r="J22" s="46">
        <v>90</v>
      </c>
      <c r="K22" s="74">
        <v>93</v>
      </c>
      <c r="L22" s="139">
        <v>93</v>
      </c>
      <c r="M22" s="66">
        <v>93</v>
      </c>
      <c r="N22" s="67">
        <f t="shared" si="4"/>
        <v>177</v>
      </c>
      <c r="O22" s="67">
        <v>3</v>
      </c>
      <c r="P22" s="68">
        <f t="shared" si="3"/>
        <v>254.59949286995902</v>
      </c>
    </row>
    <row r="23" spans="1:16">
      <c r="A23">
        <v>13</v>
      </c>
      <c r="B23" s="26" t="s">
        <v>106</v>
      </c>
      <c r="C23" s="27" t="s">
        <v>102</v>
      </c>
      <c r="D23" s="30">
        <v>2012</v>
      </c>
      <c r="E23" s="45">
        <v>70.2</v>
      </c>
      <c r="F23" s="46">
        <v>72</v>
      </c>
      <c r="G23" s="74">
        <v>76</v>
      </c>
      <c r="H23" s="139">
        <v>77</v>
      </c>
      <c r="I23" s="149">
        <v>77</v>
      </c>
      <c r="J23" s="46">
        <v>92</v>
      </c>
      <c r="K23" s="47">
        <v>97</v>
      </c>
      <c r="L23" s="140">
        <v>101</v>
      </c>
      <c r="M23" s="66">
        <v>97</v>
      </c>
      <c r="N23" s="67">
        <f t="shared" si="4"/>
        <v>174</v>
      </c>
      <c r="O23" s="67">
        <v>4</v>
      </c>
      <c r="P23" s="68">
        <f t="shared" si="3"/>
        <v>240.35357276440655</v>
      </c>
    </row>
    <row r="24" spans="1:16">
      <c r="A24">
        <v>14</v>
      </c>
      <c r="B24" s="26" t="s">
        <v>107</v>
      </c>
      <c r="C24" s="5" t="s">
        <v>12</v>
      </c>
      <c r="D24" s="28">
        <v>2008</v>
      </c>
      <c r="E24" s="45">
        <v>64.849999999999994</v>
      </c>
      <c r="F24" s="46">
        <v>73</v>
      </c>
      <c r="G24" s="74">
        <v>78</v>
      </c>
      <c r="H24" s="139">
        <v>78</v>
      </c>
      <c r="I24" s="149">
        <v>78</v>
      </c>
      <c r="J24" s="46">
        <v>90</v>
      </c>
      <c r="K24" s="74">
        <v>95</v>
      </c>
      <c r="L24" s="140">
        <v>95</v>
      </c>
      <c r="M24" s="66">
        <v>90</v>
      </c>
      <c r="N24" s="67">
        <f t="shared" si="4"/>
        <v>168</v>
      </c>
      <c r="O24" s="67">
        <v>5</v>
      </c>
      <c r="P24" s="68">
        <f t="shared" si="3"/>
        <v>244.56441198261427</v>
      </c>
    </row>
    <row r="25" spans="1:16">
      <c r="A25">
        <v>15</v>
      </c>
      <c r="B25" s="26" t="s">
        <v>108</v>
      </c>
      <c r="C25" s="5" t="s">
        <v>33</v>
      </c>
      <c r="D25" s="30">
        <v>2012</v>
      </c>
      <c r="E25" s="45">
        <v>68.55</v>
      </c>
      <c r="F25" s="46">
        <v>63</v>
      </c>
      <c r="G25" s="47">
        <v>66</v>
      </c>
      <c r="H25" s="139">
        <v>70</v>
      </c>
      <c r="I25" s="149">
        <v>70</v>
      </c>
      <c r="J25" s="46">
        <v>83</v>
      </c>
      <c r="K25" s="74">
        <v>86</v>
      </c>
      <c r="L25" s="151">
        <v>90</v>
      </c>
      <c r="M25" s="66">
        <v>83</v>
      </c>
      <c r="N25" s="67">
        <f t="shared" si="4"/>
        <v>153</v>
      </c>
      <c r="O25" s="67">
        <v>7</v>
      </c>
      <c r="P25" s="68">
        <f t="shared" si="3"/>
        <v>214.60935569241295</v>
      </c>
    </row>
    <row r="26" spans="1:16">
      <c r="A26">
        <v>16</v>
      </c>
      <c r="B26" s="26" t="s">
        <v>109</v>
      </c>
      <c r="C26" s="27" t="s">
        <v>26</v>
      </c>
      <c r="D26" s="30">
        <v>2012</v>
      </c>
      <c r="E26" s="45">
        <v>67.900000000000006</v>
      </c>
      <c r="F26" s="46">
        <v>16</v>
      </c>
      <c r="G26" s="47">
        <v>18</v>
      </c>
      <c r="H26" s="139">
        <v>20</v>
      </c>
      <c r="I26" s="149">
        <v>20</v>
      </c>
      <c r="J26" s="46">
        <v>24</v>
      </c>
      <c r="K26" s="47">
        <v>26</v>
      </c>
      <c r="L26" s="139">
        <v>28</v>
      </c>
      <c r="M26" s="66">
        <v>28</v>
      </c>
      <c r="N26" s="67">
        <f t="shared" si="4"/>
        <v>48</v>
      </c>
      <c r="O26" s="67">
        <v>11</v>
      </c>
      <c r="P26" s="68">
        <f t="shared" si="3"/>
        <v>67.749770690750239</v>
      </c>
    </row>
    <row r="27" spans="1:16">
      <c r="A27">
        <v>17</v>
      </c>
      <c r="B27" s="131" t="s">
        <v>110</v>
      </c>
      <c r="C27" s="12" t="s">
        <v>12</v>
      </c>
      <c r="D27" s="132">
        <v>2013</v>
      </c>
      <c r="E27" s="57">
        <v>70.8</v>
      </c>
      <c r="F27" s="58">
        <v>15</v>
      </c>
      <c r="G27" s="141">
        <v>17</v>
      </c>
      <c r="H27" s="142">
        <v>18</v>
      </c>
      <c r="I27" s="152">
        <v>18</v>
      </c>
      <c r="J27" s="58">
        <v>25</v>
      </c>
      <c r="K27" s="141">
        <v>27</v>
      </c>
      <c r="L27" s="142">
        <v>29</v>
      </c>
      <c r="M27" s="156">
        <v>29</v>
      </c>
      <c r="N27" s="82">
        <f t="shared" si="4"/>
        <v>47</v>
      </c>
      <c r="O27" s="157">
        <v>12</v>
      </c>
      <c r="P27" s="16">
        <f t="shared" si="3"/>
        <v>64.573608851112951</v>
      </c>
    </row>
  </sheetData>
  <mergeCells count="2">
    <mergeCell ref="H3:I3"/>
    <mergeCell ref="H14:I14"/>
  </mergeCell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S27"/>
  <sheetViews>
    <sheetView zoomScale="78" zoomScaleNormal="78" workbookViewId="0">
      <selection activeCell="C27" sqref="C27"/>
    </sheetView>
  </sheetViews>
  <sheetFormatPr defaultColWidth="8.7109375" defaultRowHeight="15"/>
  <cols>
    <col min="2" max="2" width="18.28515625" customWidth="1"/>
    <col min="19" max="19" width="13.28515625" customWidth="1"/>
  </cols>
  <sheetData>
    <row r="3" spans="1:19">
      <c r="B3" s="23"/>
      <c r="C3" s="23"/>
      <c r="D3" s="23"/>
      <c r="E3" s="23"/>
      <c r="F3" s="23"/>
      <c r="G3" s="23"/>
      <c r="H3" s="209" t="s">
        <v>111</v>
      </c>
      <c r="I3" s="209"/>
      <c r="J3" s="23"/>
      <c r="K3" s="23"/>
      <c r="L3" s="23"/>
      <c r="M3" s="23"/>
      <c r="N3" s="23"/>
      <c r="O3" s="23"/>
      <c r="P3" s="23"/>
      <c r="R3" s="1" t="s">
        <v>9</v>
      </c>
      <c r="S3" s="17" t="s">
        <v>10</v>
      </c>
    </row>
    <row r="4" spans="1:19">
      <c r="B4" s="24" t="s">
        <v>1</v>
      </c>
      <c r="C4" s="25" t="s">
        <v>2</v>
      </c>
      <c r="D4" s="25" t="s">
        <v>3</v>
      </c>
      <c r="E4" s="41" t="s">
        <v>4</v>
      </c>
      <c r="F4" s="42">
        <v>1</v>
      </c>
      <c r="G4" s="43">
        <v>2</v>
      </c>
      <c r="H4" s="44">
        <v>3</v>
      </c>
      <c r="I4" s="72" t="s">
        <v>5</v>
      </c>
      <c r="J4" s="42">
        <v>1</v>
      </c>
      <c r="K4" s="43">
        <v>2</v>
      </c>
      <c r="L4" s="44">
        <v>3</v>
      </c>
      <c r="M4" s="24" t="s">
        <v>5</v>
      </c>
      <c r="N4" s="78" t="s">
        <v>6</v>
      </c>
      <c r="O4" s="25" t="s">
        <v>7</v>
      </c>
      <c r="P4" s="79" t="s">
        <v>8</v>
      </c>
      <c r="R4" s="1" t="s">
        <v>13</v>
      </c>
      <c r="S4" s="18" t="s">
        <v>14</v>
      </c>
    </row>
    <row r="5" spans="1:19">
      <c r="A5">
        <v>1</v>
      </c>
      <c r="B5" s="26" t="s">
        <v>112</v>
      </c>
      <c r="C5" s="27" t="s">
        <v>26</v>
      </c>
      <c r="D5" s="30">
        <v>2012</v>
      </c>
      <c r="E5" s="45">
        <v>72.150000000000006</v>
      </c>
      <c r="F5" s="97">
        <v>26</v>
      </c>
      <c r="G5" s="47">
        <v>31</v>
      </c>
      <c r="H5" s="49">
        <v>32</v>
      </c>
      <c r="I5" s="73">
        <v>31</v>
      </c>
      <c r="J5" s="111">
        <v>37</v>
      </c>
      <c r="K5" s="47">
        <v>40</v>
      </c>
      <c r="L5" s="48">
        <v>42</v>
      </c>
      <c r="M5" s="66">
        <v>42</v>
      </c>
      <c r="N5" s="67">
        <f t="shared" ref="N5:N11" si="0">I5+M5</f>
        <v>73</v>
      </c>
      <c r="O5" s="67">
        <v>4</v>
      </c>
      <c r="P5" s="80">
        <f t="shared" ref="P5:P11" si="1">IF(I5=0,0,10^(0.722762521*LOG10(E5/193.609)^2)*N5)</f>
        <v>99.116996776839258</v>
      </c>
      <c r="R5" s="1" t="s">
        <v>17</v>
      </c>
      <c r="S5" s="19" t="s">
        <v>18</v>
      </c>
    </row>
    <row r="6" spans="1:19">
      <c r="A6">
        <v>3</v>
      </c>
      <c r="B6" s="26" t="s">
        <v>113</v>
      </c>
      <c r="C6" s="27" t="s">
        <v>47</v>
      </c>
      <c r="D6" s="29">
        <v>2006</v>
      </c>
      <c r="E6" s="45"/>
      <c r="F6" s="66"/>
      <c r="G6" s="67"/>
      <c r="H6" s="68"/>
      <c r="I6" s="73"/>
      <c r="J6" s="66"/>
      <c r="K6" s="67"/>
      <c r="L6" s="68"/>
      <c r="M6" s="66"/>
      <c r="N6" s="67">
        <f t="shared" si="0"/>
        <v>0</v>
      </c>
      <c r="O6" s="67"/>
      <c r="P6" s="80">
        <f t="shared" si="1"/>
        <v>0</v>
      </c>
      <c r="R6" s="1" t="s">
        <v>49</v>
      </c>
      <c r="S6" s="20" t="s">
        <v>50</v>
      </c>
    </row>
    <row r="7" spans="1:19">
      <c r="A7">
        <v>2</v>
      </c>
      <c r="B7" s="26" t="s">
        <v>114</v>
      </c>
      <c r="C7" s="27" t="s">
        <v>102</v>
      </c>
      <c r="D7" s="28">
        <v>2008</v>
      </c>
      <c r="E7" s="45">
        <v>74.3</v>
      </c>
      <c r="F7" s="46">
        <v>85</v>
      </c>
      <c r="G7" s="47">
        <v>90</v>
      </c>
      <c r="H7" s="49">
        <v>95</v>
      </c>
      <c r="I7" s="73">
        <v>90</v>
      </c>
      <c r="J7" s="46">
        <v>110</v>
      </c>
      <c r="K7" s="47">
        <v>115</v>
      </c>
      <c r="L7" s="49">
        <v>120</v>
      </c>
      <c r="M7" s="66">
        <v>115</v>
      </c>
      <c r="N7" s="67">
        <f t="shared" si="0"/>
        <v>205</v>
      </c>
      <c r="O7" s="67">
        <v>1</v>
      </c>
      <c r="P7" s="80">
        <f t="shared" si="1"/>
        <v>273.39729097000748</v>
      </c>
      <c r="R7" s="1" t="s">
        <v>21</v>
      </c>
      <c r="S7" s="21" t="s">
        <v>22</v>
      </c>
    </row>
    <row r="8" spans="1:19">
      <c r="A8">
        <v>5</v>
      </c>
      <c r="B8" s="26" t="s">
        <v>115</v>
      </c>
      <c r="C8" s="27" t="s">
        <v>33</v>
      </c>
      <c r="D8" s="30">
        <v>2012</v>
      </c>
      <c r="E8" s="45"/>
      <c r="F8" s="66"/>
      <c r="G8" s="67"/>
      <c r="H8" s="68"/>
      <c r="I8" s="73"/>
      <c r="J8" s="66"/>
      <c r="K8" s="67"/>
      <c r="L8" s="68"/>
      <c r="M8" s="66"/>
      <c r="N8" s="67">
        <f t="shared" si="0"/>
        <v>0</v>
      </c>
      <c r="O8" s="67"/>
      <c r="P8" s="80">
        <f t="shared" si="1"/>
        <v>0</v>
      </c>
    </row>
    <row r="9" spans="1:19">
      <c r="A9">
        <v>3</v>
      </c>
      <c r="B9" s="26" t="s">
        <v>116</v>
      </c>
      <c r="C9" s="27" t="s">
        <v>26</v>
      </c>
      <c r="D9" s="30">
        <v>2012</v>
      </c>
      <c r="E9" s="45">
        <v>79</v>
      </c>
      <c r="F9" s="46">
        <v>38</v>
      </c>
      <c r="G9" s="74">
        <v>40</v>
      </c>
      <c r="H9" s="49">
        <v>41</v>
      </c>
      <c r="I9" s="73">
        <v>38</v>
      </c>
      <c r="J9" s="46">
        <v>47</v>
      </c>
      <c r="K9" s="47">
        <v>50</v>
      </c>
      <c r="L9" s="48">
        <v>53</v>
      </c>
      <c r="M9" s="66">
        <v>53</v>
      </c>
      <c r="N9" s="67">
        <f t="shared" si="0"/>
        <v>91</v>
      </c>
      <c r="O9" s="67">
        <v>3</v>
      </c>
      <c r="P9" s="80">
        <f t="shared" si="1"/>
        <v>117.10580548566071</v>
      </c>
    </row>
    <row r="10" spans="1:19">
      <c r="A10">
        <v>4</v>
      </c>
      <c r="B10" s="37" t="s">
        <v>117</v>
      </c>
      <c r="C10" s="38" t="s">
        <v>118</v>
      </c>
      <c r="D10" s="86">
        <v>2006</v>
      </c>
      <c r="E10" s="61">
        <v>72</v>
      </c>
      <c r="F10" s="98">
        <v>62</v>
      </c>
      <c r="G10" s="99">
        <v>65</v>
      </c>
      <c r="H10" s="100">
        <v>67</v>
      </c>
      <c r="I10" s="77">
        <v>67</v>
      </c>
      <c r="J10" s="98">
        <v>74</v>
      </c>
      <c r="K10" s="99">
        <v>78</v>
      </c>
      <c r="L10" s="112">
        <v>83</v>
      </c>
      <c r="M10" s="118">
        <v>83</v>
      </c>
      <c r="N10" s="119">
        <f t="shared" si="0"/>
        <v>150</v>
      </c>
      <c r="O10" s="120">
        <v>2</v>
      </c>
      <c r="P10" s="121">
        <f t="shared" si="1"/>
        <v>203.92816706655535</v>
      </c>
    </row>
    <row r="11" spans="1:19">
      <c r="A11">
        <v>5</v>
      </c>
      <c r="B11" s="35" t="s">
        <v>119</v>
      </c>
      <c r="C11" s="12" t="s">
        <v>47</v>
      </c>
      <c r="D11" s="36">
        <v>2009</v>
      </c>
      <c r="E11" s="57">
        <v>75.599999999999994</v>
      </c>
      <c r="F11" s="58">
        <v>29</v>
      </c>
      <c r="G11" s="59">
        <v>31</v>
      </c>
      <c r="H11" s="71">
        <v>32</v>
      </c>
      <c r="I11" s="76">
        <v>31</v>
      </c>
      <c r="J11" s="58">
        <v>38</v>
      </c>
      <c r="K11" s="113">
        <v>41</v>
      </c>
      <c r="L11" s="60">
        <v>41</v>
      </c>
      <c r="M11" s="81">
        <v>41</v>
      </c>
      <c r="N11" s="67">
        <f t="shared" si="0"/>
        <v>72</v>
      </c>
      <c r="O11" s="82">
        <v>5</v>
      </c>
      <c r="P11" s="80">
        <f t="shared" si="1"/>
        <v>95.035239540150442</v>
      </c>
    </row>
    <row r="13" spans="1:19">
      <c r="B13" s="23"/>
      <c r="C13" s="23"/>
      <c r="D13" s="23"/>
      <c r="E13" s="23"/>
      <c r="F13" s="23"/>
      <c r="G13" s="23"/>
      <c r="H13" s="209" t="s">
        <v>120</v>
      </c>
      <c r="I13" s="209"/>
      <c r="J13" s="23"/>
      <c r="K13" s="23"/>
      <c r="L13" s="23"/>
      <c r="M13" s="23"/>
      <c r="N13" s="23"/>
      <c r="O13" s="23"/>
      <c r="P13" s="23"/>
    </row>
    <row r="14" spans="1:19">
      <c r="B14" s="24" t="s">
        <v>1</v>
      </c>
      <c r="C14" s="25" t="s">
        <v>2</v>
      </c>
      <c r="D14" s="25" t="s">
        <v>3</v>
      </c>
      <c r="E14" s="41" t="s">
        <v>4</v>
      </c>
      <c r="F14" s="42">
        <v>1</v>
      </c>
      <c r="G14" s="43">
        <v>2</v>
      </c>
      <c r="H14" s="44">
        <v>3</v>
      </c>
      <c r="I14" s="72" t="s">
        <v>5</v>
      </c>
      <c r="J14" s="42">
        <v>1</v>
      </c>
      <c r="K14" s="43">
        <v>2</v>
      </c>
      <c r="L14" s="44">
        <v>3</v>
      </c>
      <c r="M14" s="24" t="s">
        <v>5</v>
      </c>
      <c r="N14" s="78" t="s">
        <v>6</v>
      </c>
      <c r="O14" s="25" t="s">
        <v>7</v>
      </c>
      <c r="P14" s="79" t="s">
        <v>8</v>
      </c>
    </row>
    <row r="15" spans="1:19">
      <c r="B15" s="37" t="s">
        <v>121</v>
      </c>
      <c r="C15" s="83" t="s">
        <v>16</v>
      </c>
      <c r="D15" s="83">
        <v>2014</v>
      </c>
      <c r="E15" s="61">
        <v>85.9</v>
      </c>
      <c r="F15" s="98">
        <v>35</v>
      </c>
      <c r="G15" s="99">
        <v>38</v>
      </c>
      <c r="H15" s="101">
        <v>40</v>
      </c>
      <c r="I15" s="114">
        <v>38</v>
      </c>
      <c r="J15" s="98">
        <v>42</v>
      </c>
      <c r="K15" s="99">
        <v>45</v>
      </c>
      <c r="L15" s="100">
        <v>48</v>
      </c>
      <c r="M15" s="37">
        <v>48</v>
      </c>
      <c r="N15" s="67">
        <f t="shared" ref="N15:N27" si="2">I15+M15</f>
        <v>86</v>
      </c>
      <c r="O15" s="83">
        <v>8</v>
      </c>
      <c r="P15" s="80">
        <f t="shared" ref="P15:P27" si="3">IF(I15=0,0,10^(0.722762521*LOG10(E15/193.609)^2)*N15)</f>
        <v>105.80998772810902</v>
      </c>
    </row>
    <row r="16" spans="1:19">
      <c r="A16">
        <v>9</v>
      </c>
      <c r="B16" s="31" t="s">
        <v>122</v>
      </c>
      <c r="C16" s="87" t="s">
        <v>26</v>
      </c>
      <c r="D16" s="34">
        <v>2007</v>
      </c>
      <c r="E16" s="50">
        <v>86.3</v>
      </c>
      <c r="F16" s="54">
        <v>25</v>
      </c>
      <c r="G16" s="69">
        <v>28</v>
      </c>
      <c r="H16" s="70">
        <v>30</v>
      </c>
      <c r="I16" s="75">
        <v>30</v>
      </c>
      <c r="J16" s="54">
        <v>33</v>
      </c>
      <c r="K16" s="69">
        <v>37</v>
      </c>
      <c r="L16" s="70">
        <v>40</v>
      </c>
      <c r="M16" s="51">
        <v>40</v>
      </c>
      <c r="N16" s="52">
        <f t="shared" si="2"/>
        <v>70</v>
      </c>
      <c r="O16" s="52">
        <v>9</v>
      </c>
      <c r="P16" s="80">
        <f t="shared" si="3"/>
        <v>85.921105169810502</v>
      </c>
    </row>
    <row r="17" spans="1:16">
      <c r="A17">
        <v>6</v>
      </c>
      <c r="B17" s="88" t="s">
        <v>123</v>
      </c>
      <c r="C17" s="13" t="s">
        <v>102</v>
      </c>
      <c r="D17" s="89">
        <v>2009</v>
      </c>
      <c r="E17" s="102">
        <v>82.85</v>
      </c>
      <c r="F17" s="103">
        <v>90</v>
      </c>
      <c r="G17" s="104">
        <v>95</v>
      </c>
      <c r="H17" s="105">
        <v>96</v>
      </c>
      <c r="I17" s="115">
        <v>96</v>
      </c>
      <c r="J17" s="103">
        <v>120</v>
      </c>
      <c r="K17" s="104">
        <v>126</v>
      </c>
      <c r="L17" s="116">
        <v>130</v>
      </c>
      <c r="M17" s="122">
        <v>120</v>
      </c>
      <c r="N17" s="119">
        <f t="shared" si="2"/>
        <v>216</v>
      </c>
      <c r="O17" s="119">
        <v>2</v>
      </c>
      <c r="P17" s="121">
        <f t="shared" si="3"/>
        <v>270.81341533105467</v>
      </c>
    </row>
    <row r="18" spans="1:16">
      <c r="A18">
        <v>7</v>
      </c>
      <c r="B18" s="26" t="s">
        <v>124</v>
      </c>
      <c r="C18" s="27" t="s">
        <v>26</v>
      </c>
      <c r="D18" s="30">
        <v>2013</v>
      </c>
      <c r="E18" s="45">
        <v>88</v>
      </c>
      <c r="F18" s="46">
        <v>35</v>
      </c>
      <c r="G18" s="47">
        <v>38</v>
      </c>
      <c r="H18" s="48">
        <v>40</v>
      </c>
      <c r="I18" s="73">
        <v>40</v>
      </c>
      <c r="J18" s="46">
        <v>43</v>
      </c>
      <c r="K18" s="47">
        <v>45</v>
      </c>
      <c r="L18" s="48">
        <v>48</v>
      </c>
      <c r="M18" s="66">
        <v>48</v>
      </c>
      <c r="N18" s="67">
        <f t="shared" si="2"/>
        <v>88</v>
      </c>
      <c r="O18" s="67">
        <v>7</v>
      </c>
      <c r="P18" s="80">
        <f t="shared" si="3"/>
        <v>106.96432396711113</v>
      </c>
    </row>
    <row r="19" spans="1:16">
      <c r="A19">
        <v>12</v>
      </c>
      <c r="B19" s="26" t="s">
        <v>125</v>
      </c>
      <c r="C19" s="27" t="s">
        <v>102</v>
      </c>
      <c r="D19" s="90">
        <v>2010</v>
      </c>
      <c r="E19" s="45"/>
      <c r="F19" s="66"/>
      <c r="G19" s="67"/>
      <c r="H19" s="68"/>
      <c r="I19" s="73"/>
      <c r="J19" s="66"/>
      <c r="K19" s="67"/>
      <c r="L19" s="68"/>
      <c r="M19" s="66"/>
      <c r="N19" s="67">
        <f t="shared" si="2"/>
        <v>0</v>
      </c>
      <c r="O19" s="67"/>
      <c r="P19" s="80">
        <f t="shared" si="3"/>
        <v>0</v>
      </c>
    </row>
    <row r="20" spans="1:16">
      <c r="A20">
        <v>8</v>
      </c>
      <c r="B20" s="26" t="s">
        <v>126</v>
      </c>
      <c r="C20" s="27" t="s">
        <v>118</v>
      </c>
      <c r="D20" s="28">
        <v>2009</v>
      </c>
      <c r="E20" s="45">
        <v>83</v>
      </c>
      <c r="F20" s="46">
        <v>71</v>
      </c>
      <c r="G20" s="47">
        <v>75</v>
      </c>
      <c r="H20" s="48">
        <v>80</v>
      </c>
      <c r="I20" s="73">
        <v>80</v>
      </c>
      <c r="J20" s="46">
        <v>92</v>
      </c>
      <c r="K20" s="47">
        <v>97</v>
      </c>
      <c r="L20" s="48">
        <v>101</v>
      </c>
      <c r="M20" s="66">
        <v>101</v>
      </c>
      <c r="N20" s="67">
        <f t="shared" si="2"/>
        <v>181</v>
      </c>
      <c r="O20" s="67">
        <v>5</v>
      </c>
      <c r="P20" s="80">
        <f t="shared" si="3"/>
        <v>226.71321390250858</v>
      </c>
    </row>
    <row r="21" spans="1:16">
      <c r="A21">
        <v>9</v>
      </c>
      <c r="B21" s="26" t="s">
        <v>127</v>
      </c>
      <c r="C21" s="5" t="s">
        <v>26</v>
      </c>
      <c r="D21" s="91">
        <v>1998</v>
      </c>
      <c r="E21" s="45">
        <v>86.5</v>
      </c>
      <c r="F21" s="46">
        <v>125</v>
      </c>
      <c r="G21" s="47">
        <v>133</v>
      </c>
      <c r="H21" s="49">
        <v>140</v>
      </c>
      <c r="I21" s="73">
        <v>133</v>
      </c>
      <c r="J21" s="46">
        <v>160</v>
      </c>
      <c r="K21" s="47">
        <v>167</v>
      </c>
      <c r="L21" s="49">
        <v>175</v>
      </c>
      <c r="M21" s="66">
        <v>167</v>
      </c>
      <c r="N21" s="67">
        <f t="shared" si="2"/>
        <v>300</v>
      </c>
      <c r="O21" s="67">
        <v>1</v>
      </c>
      <c r="P21" s="80">
        <f t="shared" si="3"/>
        <v>367.80179909430541</v>
      </c>
    </row>
    <row r="22" spans="1:16">
      <c r="A22">
        <v>10</v>
      </c>
      <c r="B22" s="31" t="s">
        <v>128</v>
      </c>
      <c r="C22" s="32" t="s">
        <v>47</v>
      </c>
      <c r="D22" s="34">
        <v>2007</v>
      </c>
      <c r="E22" s="50">
        <v>81</v>
      </c>
      <c r="F22" s="54">
        <v>83</v>
      </c>
      <c r="G22" s="69">
        <v>88</v>
      </c>
      <c r="H22" s="70">
        <v>92</v>
      </c>
      <c r="I22" s="75">
        <v>92</v>
      </c>
      <c r="J22" s="54">
        <v>90</v>
      </c>
      <c r="K22" s="69">
        <v>95</v>
      </c>
      <c r="L22" s="70">
        <v>100</v>
      </c>
      <c r="M22" s="51">
        <v>100</v>
      </c>
      <c r="N22" s="67">
        <f t="shared" si="2"/>
        <v>192</v>
      </c>
      <c r="O22" s="52">
        <v>4</v>
      </c>
      <c r="P22" s="80">
        <f t="shared" si="3"/>
        <v>243.6762903457801</v>
      </c>
    </row>
    <row r="23" spans="1:16">
      <c r="B23" s="31" t="s">
        <v>129</v>
      </c>
      <c r="C23" s="32" t="s">
        <v>16</v>
      </c>
      <c r="D23" s="34">
        <v>2008</v>
      </c>
      <c r="E23" s="50">
        <v>87.9</v>
      </c>
      <c r="F23" s="106">
        <v>95</v>
      </c>
      <c r="G23" s="55" t="s">
        <v>65</v>
      </c>
      <c r="H23" s="56" t="s">
        <v>65</v>
      </c>
      <c r="I23" s="75">
        <v>0</v>
      </c>
      <c r="J23" s="106" t="s">
        <v>65</v>
      </c>
      <c r="K23" s="55" t="s">
        <v>65</v>
      </c>
      <c r="L23" s="56" t="s">
        <v>65</v>
      </c>
      <c r="M23" s="51"/>
      <c r="N23" s="67">
        <f t="shared" si="2"/>
        <v>0</v>
      </c>
      <c r="O23" s="52"/>
      <c r="P23" s="80">
        <f t="shared" si="3"/>
        <v>0</v>
      </c>
    </row>
    <row r="24" spans="1:16">
      <c r="A24">
        <v>11</v>
      </c>
      <c r="B24" s="31" t="s">
        <v>130</v>
      </c>
      <c r="C24" s="32" t="s">
        <v>102</v>
      </c>
      <c r="D24" s="92">
        <v>2011</v>
      </c>
      <c r="E24" s="50">
        <v>81.150000000000006</v>
      </c>
      <c r="F24" s="54">
        <v>67</v>
      </c>
      <c r="G24" s="69">
        <v>73</v>
      </c>
      <c r="H24" s="56">
        <v>77</v>
      </c>
      <c r="I24" s="75">
        <v>73</v>
      </c>
      <c r="J24" s="54">
        <v>87</v>
      </c>
      <c r="K24" s="69">
        <v>93</v>
      </c>
      <c r="L24" s="70">
        <v>98</v>
      </c>
      <c r="M24" s="51">
        <v>98</v>
      </c>
      <c r="N24" s="67">
        <f t="shared" si="2"/>
        <v>171</v>
      </c>
      <c r="O24" s="52">
        <v>6</v>
      </c>
      <c r="P24" s="80">
        <f t="shared" si="3"/>
        <v>216.8048878145683</v>
      </c>
    </row>
    <row r="25" spans="1:16">
      <c r="B25" s="31" t="s">
        <v>131</v>
      </c>
      <c r="C25" s="32" t="s">
        <v>163</v>
      </c>
      <c r="D25" s="93">
        <v>2009</v>
      </c>
      <c r="E25" s="50">
        <v>85</v>
      </c>
      <c r="F25" s="106">
        <v>85</v>
      </c>
      <c r="G25" s="55" t="s">
        <v>65</v>
      </c>
      <c r="H25" s="56" t="s">
        <v>65</v>
      </c>
      <c r="I25" s="75">
        <v>0</v>
      </c>
      <c r="J25" s="106" t="s">
        <v>65</v>
      </c>
      <c r="K25" s="55" t="s">
        <v>65</v>
      </c>
      <c r="L25" s="56" t="s">
        <v>65</v>
      </c>
      <c r="M25" s="51">
        <v>0</v>
      </c>
      <c r="N25" s="52">
        <f t="shared" si="2"/>
        <v>0</v>
      </c>
      <c r="O25" s="52"/>
      <c r="P25" s="80">
        <f t="shared" si="3"/>
        <v>0</v>
      </c>
    </row>
    <row r="26" spans="1:16">
      <c r="A26">
        <v>12</v>
      </c>
      <c r="B26" s="35" t="s">
        <v>132</v>
      </c>
      <c r="C26" s="12" t="s">
        <v>16</v>
      </c>
      <c r="D26" s="36">
        <v>2009</v>
      </c>
      <c r="E26" s="57">
        <v>82.5</v>
      </c>
      <c r="F26" s="58">
        <v>86</v>
      </c>
      <c r="G26" s="59">
        <v>90</v>
      </c>
      <c r="H26" s="60">
        <v>92</v>
      </c>
      <c r="I26" s="76">
        <v>92</v>
      </c>
      <c r="J26" s="58">
        <v>110</v>
      </c>
      <c r="K26" s="59">
        <v>115</v>
      </c>
      <c r="L26" s="71">
        <v>120</v>
      </c>
      <c r="M26" s="81">
        <v>115</v>
      </c>
      <c r="N26" s="82">
        <f t="shared" si="2"/>
        <v>207</v>
      </c>
      <c r="O26" s="82">
        <v>3</v>
      </c>
      <c r="P26" s="123">
        <f t="shared" si="3"/>
        <v>260.11711245014067</v>
      </c>
    </row>
    <row r="27" spans="1:16">
      <c r="A27">
        <v>17</v>
      </c>
      <c r="B27" s="94" t="s">
        <v>133</v>
      </c>
      <c r="C27" s="95" t="s">
        <v>163</v>
      </c>
      <c r="D27" s="96">
        <v>2009</v>
      </c>
      <c r="E27" s="107">
        <v>85</v>
      </c>
      <c r="F27" s="108">
        <v>85</v>
      </c>
      <c r="G27" s="109" t="s">
        <v>65</v>
      </c>
      <c r="H27" s="110" t="s">
        <v>65</v>
      </c>
      <c r="I27" s="117">
        <v>0</v>
      </c>
      <c r="J27" s="108" t="s">
        <v>65</v>
      </c>
      <c r="K27" s="109" t="s">
        <v>65</v>
      </c>
      <c r="L27" s="110" t="s">
        <v>65</v>
      </c>
      <c r="M27" s="124">
        <v>0</v>
      </c>
      <c r="N27" s="125">
        <f t="shared" si="2"/>
        <v>0</v>
      </c>
      <c r="O27" s="126"/>
      <c r="P27" s="80">
        <f t="shared" si="3"/>
        <v>0</v>
      </c>
    </row>
  </sheetData>
  <mergeCells count="2">
    <mergeCell ref="H3:I3"/>
    <mergeCell ref="H13:I13"/>
  </mergeCells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S25"/>
  <sheetViews>
    <sheetView zoomScale="83" zoomScaleNormal="83" workbookViewId="0">
      <selection activeCell="G35" sqref="G35"/>
    </sheetView>
  </sheetViews>
  <sheetFormatPr defaultColWidth="8.7109375" defaultRowHeight="15"/>
  <cols>
    <col min="2" max="2" width="17.7109375" customWidth="1"/>
    <col min="18" max="18" width="8.85546875" style="1"/>
  </cols>
  <sheetData>
    <row r="3" spans="1:19">
      <c r="B3" s="23"/>
      <c r="C3" s="23"/>
      <c r="D3" s="23"/>
      <c r="E3" s="23"/>
      <c r="F3" s="23"/>
      <c r="G3" s="23"/>
      <c r="H3" s="209" t="s">
        <v>134</v>
      </c>
      <c r="I3" s="209"/>
      <c r="J3" s="23"/>
      <c r="K3" s="23"/>
      <c r="L3" s="23"/>
      <c r="M3" s="23"/>
      <c r="N3" s="23"/>
      <c r="O3" s="23"/>
      <c r="P3" s="23"/>
      <c r="R3" s="1" t="s">
        <v>9</v>
      </c>
      <c r="S3" s="17" t="s">
        <v>10</v>
      </c>
    </row>
    <row r="4" spans="1:19">
      <c r="B4" s="24" t="s">
        <v>1</v>
      </c>
      <c r="C4" s="25" t="s">
        <v>2</v>
      </c>
      <c r="D4" s="25" t="s">
        <v>3</v>
      </c>
      <c r="E4" s="41" t="s">
        <v>4</v>
      </c>
      <c r="F4" s="42">
        <v>1</v>
      </c>
      <c r="G4" s="43">
        <v>2</v>
      </c>
      <c r="H4" s="44">
        <v>3</v>
      </c>
      <c r="I4" s="72" t="s">
        <v>5</v>
      </c>
      <c r="J4" s="42">
        <v>1</v>
      </c>
      <c r="K4" s="43">
        <v>2</v>
      </c>
      <c r="L4" s="44">
        <v>3</v>
      </c>
      <c r="M4" s="24" t="s">
        <v>5</v>
      </c>
      <c r="N4" s="78" t="s">
        <v>6</v>
      </c>
      <c r="O4" s="25" t="s">
        <v>7</v>
      </c>
      <c r="P4" s="79" t="s">
        <v>8</v>
      </c>
      <c r="R4" s="1" t="s">
        <v>13</v>
      </c>
      <c r="S4" s="18" t="s">
        <v>14</v>
      </c>
    </row>
    <row r="5" spans="1:19">
      <c r="A5">
        <v>1</v>
      </c>
      <c r="B5" s="26" t="s">
        <v>135</v>
      </c>
      <c r="C5" s="27" t="s">
        <v>26</v>
      </c>
      <c r="D5" s="28">
        <v>2009</v>
      </c>
      <c r="E5" s="45">
        <v>91.5</v>
      </c>
      <c r="F5" s="46">
        <v>15</v>
      </c>
      <c r="G5" s="47">
        <v>17</v>
      </c>
      <c r="H5" s="48">
        <v>20</v>
      </c>
      <c r="I5" s="73">
        <v>20</v>
      </c>
      <c r="J5" s="46">
        <v>25</v>
      </c>
      <c r="K5" s="47">
        <v>28</v>
      </c>
      <c r="L5" s="48">
        <v>30</v>
      </c>
      <c r="M5" s="66">
        <v>30</v>
      </c>
      <c r="N5" s="67">
        <f>I5+M5</f>
        <v>50</v>
      </c>
      <c r="O5" s="67">
        <v>6</v>
      </c>
      <c r="P5" s="80">
        <f t="shared" ref="P5:P11" si="0">IF(I5=0,0,10^(0.722762521*LOG10(E5/193.609)^2)*N5)</f>
        <v>59.641556215128901</v>
      </c>
      <c r="R5" s="1" t="s">
        <v>17</v>
      </c>
      <c r="S5" s="19" t="s">
        <v>18</v>
      </c>
    </row>
    <row r="6" spans="1:19">
      <c r="A6">
        <v>2</v>
      </c>
      <c r="B6" s="26" t="s">
        <v>136</v>
      </c>
      <c r="C6" s="27" t="s">
        <v>137</v>
      </c>
      <c r="D6" s="29">
        <v>2005</v>
      </c>
      <c r="E6" s="45">
        <v>92</v>
      </c>
      <c r="F6" s="46">
        <v>97</v>
      </c>
      <c r="G6" s="47">
        <v>102</v>
      </c>
      <c r="H6" s="48">
        <v>105</v>
      </c>
      <c r="I6" s="73">
        <v>105</v>
      </c>
      <c r="J6" s="46">
        <v>115</v>
      </c>
      <c r="K6" s="74">
        <v>120</v>
      </c>
      <c r="L6" s="48">
        <v>120</v>
      </c>
      <c r="M6" s="66">
        <v>120</v>
      </c>
      <c r="N6" s="67">
        <f t="shared" ref="N6:N11" si="1">I6+M6</f>
        <v>225</v>
      </c>
      <c r="O6" s="67">
        <v>2</v>
      </c>
      <c r="P6" s="80">
        <f t="shared" si="0"/>
        <v>267.7021889769785</v>
      </c>
      <c r="R6" s="1" t="s">
        <v>49</v>
      </c>
      <c r="S6" s="20" t="s">
        <v>50</v>
      </c>
    </row>
    <row r="7" spans="1:19">
      <c r="A7">
        <v>3</v>
      </c>
      <c r="B7" s="26" t="s">
        <v>138</v>
      </c>
      <c r="C7" s="27" t="s">
        <v>26</v>
      </c>
      <c r="D7" s="28">
        <v>2008</v>
      </c>
      <c r="E7" s="45">
        <v>90.3</v>
      </c>
      <c r="F7" s="46">
        <v>40</v>
      </c>
      <c r="G7" s="47">
        <v>45</v>
      </c>
      <c r="H7" s="48">
        <v>50</v>
      </c>
      <c r="I7" s="73">
        <v>50</v>
      </c>
      <c r="J7" s="46">
        <v>60</v>
      </c>
      <c r="K7" s="47">
        <v>65</v>
      </c>
      <c r="L7" s="48">
        <v>70</v>
      </c>
      <c r="M7" s="66">
        <v>70</v>
      </c>
      <c r="N7" s="67">
        <f t="shared" si="1"/>
        <v>120</v>
      </c>
      <c r="O7" s="67">
        <v>5</v>
      </c>
      <c r="P7" s="80">
        <f t="shared" si="0"/>
        <v>144.03951397680416</v>
      </c>
      <c r="R7" s="1" t="s">
        <v>21</v>
      </c>
      <c r="S7" s="21" t="s">
        <v>22</v>
      </c>
    </row>
    <row r="8" spans="1:19">
      <c r="A8">
        <v>4</v>
      </c>
      <c r="B8" s="26" t="s">
        <v>139</v>
      </c>
      <c r="C8" s="5" t="s">
        <v>16</v>
      </c>
      <c r="D8" s="30">
        <v>2012</v>
      </c>
      <c r="E8" s="45">
        <v>91.6</v>
      </c>
      <c r="F8" s="46">
        <v>75</v>
      </c>
      <c r="G8" s="47">
        <v>78</v>
      </c>
      <c r="H8" s="49">
        <v>81</v>
      </c>
      <c r="I8" s="73">
        <v>78</v>
      </c>
      <c r="J8" s="46">
        <v>87</v>
      </c>
      <c r="K8" s="47">
        <v>91</v>
      </c>
      <c r="L8" s="49">
        <v>94</v>
      </c>
      <c r="M8" s="66">
        <v>91</v>
      </c>
      <c r="N8" s="67">
        <f t="shared" si="1"/>
        <v>169</v>
      </c>
      <c r="O8" s="67">
        <v>4</v>
      </c>
      <c r="P8" s="80">
        <f t="shared" si="0"/>
        <v>201.48495489210541</v>
      </c>
      <c r="R8" s="1" t="s">
        <v>21</v>
      </c>
      <c r="S8" s="85" t="s">
        <v>22</v>
      </c>
    </row>
    <row r="9" spans="1:19">
      <c r="A9">
        <v>5</v>
      </c>
      <c r="B9" s="31" t="s">
        <v>140</v>
      </c>
      <c r="C9" s="32" t="s">
        <v>88</v>
      </c>
      <c r="D9" s="33">
        <v>2010</v>
      </c>
      <c r="E9" s="50"/>
      <c r="F9" s="51"/>
      <c r="G9" s="52"/>
      <c r="H9" s="53"/>
      <c r="I9" s="75"/>
      <c r="J9" s="51"/>
      <c r="K9" s="52"/>
      <c r="L9" s="53"/>
      <c r="M9" s="51"/>
      <c r="N9" s="67">
        <f t="shared" si="1"/>
        <v>0</v>
      </c>
      <c r="O9" s="52"/>
      <c r="P9" s="80">
        <f t="shared" si="0"/>
        <v>0</v>
      </c>
    </row>
    <row r="10" spans="1:19">
      <c r="A10">
        <v>6</v>
      </c>
      <c r="B10" s="31" t="s">
        <v>141</v>
      </c>
      <c r="C10" s="32" t="s">
        <v>16</v>
      </c>
      <c r="D10" s="34">
        <v>2006</v>
      </c>
      <c r="E10" s="50">
        <v>93.4</v>
      </c>
      <c r="F10" s="54">
        <v>125</v>
      </c>
      <c r="G10" s="55">
        <v>130</v>
      </c>
      <c r="H10" s="56">
        <v>132</v>
      </c>
      <c r="I10" s="75">
        <v>125</v>
      </c>
      <c r="J10" s="54">
        <v>150</v>
      </c>
      <c r="K10" s="69">
        <v>155</v>
      </c>
      <c r="L10" s="56">
        <v>161</v>
      </c>
      <c r="M10" s="51">
        <v>155</v>
      </c>
      <c r="N10" s="67">
        <f t="shared" si="1"/>
        <v>280</v>
      </c>
      <c r="O10" s="52">
        <v>1</v>
      </c>
      <c r="P10" s="80">
        <f t="shared" si="0"/>
        <v>330.82229790317615</v>
      </c>
    </row>
    <row r="11" spans="1:19">
      <c r="A11">
        <v>7</v>
      </c>
      <c r="B11" s="35" t="s">
        <v>142</v>
      </c>
      <c r="C11" s="12" t="s">
        <v>16</v>
      </c>
      <c r="D11" s="36">
        <v>2009</v>
      </c>
      <c r="E11" s="57">
        <v>93.9</v>
      </c>
      <c r="F11" s="58">
        <v>91</v>
      </c>
      <c r="G11" s="59">
        <v>95</v>
      </c>
      <c r="H11" s="60">
        <v>98</v>
      </c>
      <c r="I11" s="76">
        <v>98</v>
      </c>
      <c r="J11" s="58">
        <v>116</v>
      </c>
      <c r="K11" s="59">
        <v>120</v>
      </c>
      <c r="L11" s="71">
        <v>123</v>
      </c>
      <c r="M11" s="81">
        <v>120</v>
      </c>
      <c r="N11" s="67">
        <f t="shared" si="1"/>
        <v>218</v>
      </c>
      <c r="O11" s="82">
        <v>3</v>
      </c>
      <c r="P11" s="80">
        <f t="shared" si="0"/>
        <v>256.94254752125721</v>
      </c>
    </row>
    <row r="13" spans="1:19">
      <c r="B13" s="23"/>
      <c r="C13" s="23"/>
      <c r="D13" s="23"/>
      <c r="E13" s="23"/>
      <c r="F13" s="23"/>
      <c r="G13" s="23"/>
      <c r="H13" s="209" t="s">
        <v>143</v>
      </c>
      <c r="I13" s="209"/>
      <c r="J13" s="23"/>
      <c r="K13" s="23"/>
      <c r="L13" s="23"/>
      <c r="M13" s="23"/>
      <c r="N13" s="23"/>
      <c r="O13" s="23"/>
      <c r="P13" s="23"/>
    </row>
    <row r="14" spans="1:19">
      <c r="B14" s="24" t="s">
        <v>1</v>
      </c>
      <c r="C14" s="25" t="s">
        <v>2</v>
      </c>
      <c r="D14" s="25" t="s">
        <v>3</v>
      </c>
      <c r="E14" s="41" t="s">
        <v>4</v>
      </c>
      <c r="F14" s="42">
        <v>1</v>
      </c>
      <c r="G14" s="43">
        <v>2</v>
      </c>
      <c r="H14" s="44">
        <v>3</v>
      </c>
      <c r="I14" s="72" t="s">
        <v>5</v>
      </c>
      <c r="J14" s="42">
        <v>1</v>
      </c>
      <c r="K14" s="43">
        <v>2</v>
      </c>
      <c r="L14" s="44">
        <v>3</v>
      </c>
      <c r="M14" s="24" t="s">
        <v>5</v>
      </c>
      <c r="N14" s="78" t="s">
        <v>6</v>
      </c>
      <c r="O14" s="25" t="s">
        <v>7</v>
      </c>
      <c r="P14" s="79" t="s">
        <v>8</v>
      </c>
    </row>
    <row r="15" spans="1:19">
      <c r="A15">
        <v>8</v>
      </c>
      <c r="B15" s="37" t="s">
        <v>144</v>
      </c>
      <c r="C15" s="38" t="s">
        <v>47</v>
      </c>
      <c r="D15" s="38">
        <v>1998</v>
      </c>
      <c r="E15" s="61"/>
      <c r="F15" s="62"/>
      <c r="G15" s="63"/>
      <c r="H15" s="64"/>
      <c r="I15" s="77"/>
      <c r="J15" s="62"/>
      <c r="K15" s="63"/>
      <c r="L15" s="64"/>
      <c r="M15" s="62"/>
      <c r="N15" s="52">
        <f>I15+M15</f>
        <v>0</v>
      </c>
      <c r="O15" s="83"/>
      <c r="P15" s="64">
        <f t="shared" ref="P15:P25" si="2">IF(I15=0,0,10^(0.722762521*LOG10(E15/193.609)^2)*N15)</f>
        <v>0</v>
      </c>
    </row>
    <row r="16" spans="1:19">
      <c r="A16">
        <v>10</v>
      </c>
      <c r="B16" s="31" t="s">
        <v>145</v>
      </c>
      <c r="C16" s="32" t="s">
        <v>33</v>
      </c>
      <c r="D16" s="33">
        <v>2010</v>
      </c>
      <c r="E16" s="65"/>
      <c r="F16" s="51"/>
      <c r="G16" s="52"/>
      <c r="H16" s="53"/>
      <c r="I16" s="75"/>
      <c r="J16" s="51"/>
      <c r="K16" s="52"/>
      <c r="L16" s="53"/>
      <c r="M16" s="51"/>
      <c r="N16" s="67">
        <f t="shared" ref="N16:N25" si="3">I16+M16</f>
        <v>0</v>
      </c>
      <c r="O16" s="84"/>
      <c r="P16" s="80">
        <f t="shared" si="2"/>
        <v>0</v>
      </c>
    </row>
    <row r="17" spans="1:16">
      <c r="A17">
        <v>11</v>
      </c>
      <c r="B17" s="26" t="s">
        <v>146</v>
      </c>
      <c r="C17" s="27" t="s">
        <v>26</v>
      </c>
      <c r="D17" s="30">
        <v>2012</v>
      </c>
      <c r="E17" s="45">
        <v>123.5</v>
      </c>
      <c r="F17" s="46">
        <v>50</v>
      </c>
      <c r="G17" s="47">
        <v>54</v>
      </c>
      <c r="H17" s="49">
        <v>56</v>
      </c>
      <c r="I17" s="73">
        <v>54</v>
      </c>
      <c r="J17" s="46">
        <v>58</v>
      </c>
      <c r="K17" s="47">
        <v>61</v>
      </c>
      <c r="L17" s="48">
        <v>64</v>
      </c>
      <c r="M17" s="66">
        <v>64</v>
      </c>
      <c r="N17" s="67">
        <f t="shared" si="3"/>
        <v>118</v>
      </c>
      <c r="O17" s="67">
        <v>6</v>
      </c>
      <c r="P17" s="80">
        <f t="shared" si="2"/>
        <v>125.72973191497523</v>
      </c>
    </row>
    <row r="18" spans="1:16">
      <c r="A18">
        <v>12</v>
      </c>
      <c r="B18" s="26" t="s">
        <v>147</v>
      </c>
      <c r="C18" s="27" t="s">
        <v>102</v>
      </c>
      <c r="D18" s="29">
        <v>2007</v>
      </c>
      <c r="E18" s="45"/>
      <c r="F18" s="66"/>
      <c r="G18" s="67"/>
      <c r="H18" s="68"/>
      <c r="I18" s="73"/>
      <c r="J18" s="66"/>
      <c r="K18" s="67"/>
      <c r="L18" s="68"/>
      <c r="M18" s="66"/>
      <c r="N18" s="67">
        <f t="shared" si="3"/>
        <v>0</v>
      </c>
      <c r="O18" s="67"/>
      <c r="P18" s="80">
        <f t="shared" si="2"/>
        <v>0</v>
      </c>
    </row>
    <row r="19" spans="1:16">
      <c r="A19">
        <v>13</v>
      </c>
      <c r="B19" s="26" t="s">
        <v>148</v>
      </c>
      <c r="C19" s="27" t="s">
        <v>26</v>
      </c>
      <c r="D19" s="29">
        <v>2006</v>
      </c>
      <c r="E19" s="45">
        <v>106.9</v>
      </c>
      <c r="F19" s="46">
        <v>75</v>
      </c>
      <c r="G19" s="47">
        <v>81</v>
      </c>
      <c r="H19" s="48">
        <v>83</v>
      </c>
      <c r="I19" s="73">
        <v>83</v>
      </c>
      <c r="J19" s="46">
        <v>100</v>
      </c>
      <c r="K19" s="47">
        <v>106</v>
      </c>
      <c r="L19" s="48">
        <v>111</v>
      </c>
      <c r="M19" s="66">
        <v>111</v>
      </c>
      <c r="N19" s="67">
        <f t="shared" si="3"/>
        <v>194</v>
      </c>
      <c r="O19" s="67">
        <v>5</v>
      </c>
      <c r="P19" s="80">
        <f t="shared" si="2"/>
        <v>216.71663177524226</v>
      </c>
    </row>
    <row r="20" spans="1:16">
      <c r="A20">
        <v>14</v>
      </c>
      <c r="B20" s="26" t="s">
        <v>149</v>
      </c>
      <c r="C20" s="27" t="s">
        <v>102</v>
      </c>
      <c r="D20" s="28">
        <v>2009</v>
      </c>
      <c r="E20" s="45">
        <v>111.35</v>
      </c>
      <c r="F20" s="46">
        <v>98</v>
      </c>
      <c r="G20" s="47">
        <v>104</v>
      </c>
      <c r="H20" s="48">
        <v>110</v>
      </c>
      <c r="I20" s="73">
        <v>110</v>
      </c>
      <c r="J20" s="46">
        <v>118</v>
      </c>
      <c r="K20" s="47">
        <v>124</v>
      </c>
      <c r="L20" s="49">
        <v>131</v>
      </c>
      <c r="M20" s="66">
        <v>124</v>
      </c>
      <c r="N20" s="67">
        <f t="shared" si="3"/>
        <v>234</v>
      </c>
      <c r="O20" s="67">
        <v>3</v>
      </c>
      <c r="P20" s="80">
        <f t="shared" si="2"/>
        <v>257.58979734350913</v>
      </c>
    </row>
    <row r="21" spans="1:16">
      <c r="A21">
        <v>15</v>
      </c>
      <c r="B21" s="26" t="s">
        <v>150</v>
      </c>
      <c r="C21" s="27" t="s">
        <v>102</v>
      </c>
      <c r="D21" s="29">
        <v>2006</v>
      </c>
      <c r="E21" s="45"/>
      <c r="F21" s="66"/>
      <c r="G21" s="67"/>
      <c r="H21" s="68"/>
      <c r="I21" s="73"/>
      <c r="J21" s="66"/>
      <c r="K21" s="67"/>
      <c r="L21" s="68"/>
      <c r="M21" s="66"/>
      <c r="N21" s="67">
        <f t="shared" si="3"/>
        <v>0</v>
      </c>
      <c r="O21" s="67"/>
      <c r="P21" s="80">
        <f t="shared" si="2"/>
        <v>0</v>
      </c>
    </row>
    <row r="22" spans="1:16">
      <c r="A22">
        <v>16</v>
      </c>
      <c r="B22" s="26" t="s">
        <v>151</v>
      </c>
      <c r="C22" s="5" t="s">
        <v>163</v>
      </c>
      <c r="D22" s="28">
        <v>2008</v>
      </c>
      <c r="E22" s="45">
        <v>111</v>
      </c>
      <c r="F22" s="46">
        <v>95</v>
      </c>
      <c r="G22" s="47">
        <v>99</v>
      </c>
      <c r="H22" s="49">
        <v>102</v>
      </c>
      <c r="I22" s="73">
        <v>99</v>
      </c>
      <c r="J22" s="46">
        <v>110</v>
      </c>
      <c r="K22" s="47">
        <v>120</v>
      </c>
      <c r="L22" s="49" t="s">
        <v>152</v>
      </c>
      <c r="M22" s="66">
        <v>120</v>
      </c>
      <c r="N22" s="67">
        <f t="shared" si="3"/>
        <v>219</v>
      </c>
      <c r="O22" s="67">
        <v>4</v>
      </c>
      <c r="P22" s="80">
        <f t="shared" si="2"/>
        <v>241.34208649234861</v>
      </c>
    </row>
    <row r="23" spans="1:16">
      <c r="A23">
        <v>17</v>
      </c>
      <c r="B23" s="31" t="s">
        <v>153</v>
      </c>
      <c r="C23" s="32" t="s">
        <v>47</v>
      </c>
      <c r="D23" s="39">
        <v>1996</v>
      </c>
      <c r="E23" s="50">
        <v>99.5</v>
      </c>
      <c r="F23" s="54">
        <v>105</v>
      </c>
      <c r="G23" s="69">
        <v>110</v>
      </c>
      <c r="H23" s="70">
        <v>115</v>
      </c>
      <c r="I23" s="75">
        <v>115</v>
      </c>
      <c r="J23" s="54">
        <v>125</v>
      </c>
      <c r="K23" s="69">
        <v>135</v>
      </c>
      <c r="L23" s="70">
        <v>145</v>
      </c>
      <c r="M23" s="51">
        <v>145</v>
      </c>
      <c r="N23" s="67">
        <f t="shared" si="3"/>
        <v>260</v>
      </c>
      <c r="O23" s="52">
        <v>2</v>
      </c>
      <c r="P23" s="80">
        <f t="shared" si="2"/>
        <v>298.80097335524795</v>
      </c>
    </row>
    <row r="24" spans="1:16">
      <c r="A24">
        <v>18</v>
      </c>
      <c r="B24" s="31" t="s">
        <v>154</v>
      </c>
      <c r="C24" s="32" t="s">
        <v>163</v>
      </c>
      <c r="D24" s="39">
        <v>1998</v>
      </c>
      <c r="E24" s="50">
        <v>108.6</v>
      </c>
      <c r="F24" s="54">
        <v>132</v>
      </c>
      <c r="G24" s="55">
        <v>142</v>
      </c>
      <c r="H24" s="56">
        <v>142</v>
      </c>
      <c r="I24" s="75">
        <v>132</v>
      </c>
      <c r="J24" s="54">
        <v>177</v>
      </c>
      <c r="K24" s="55">
        <v>190</v>
      </c>
      <c r="L24" s="56">
        <v>190</v>
      </c>
      <c r="M24" s="51">
        <v>177</v>
      </c>
      <c r="N24" s="67">
        <f t="shared" si="3"/>
        <v>309</v>
      </c>
      <c r="O24" s="52">
        <v>1</v>
      </c>
      <c r="P24" s="80">
        <f t="shared" si="2"/>
        <v>343.18474618705119</v>
      </c>
    </row>
    <row r="25" spans="1:16">
      <c r="A25">
        <v>19</v>
      </c>
      <c r="B25" s="35" t="s">
        <v>155</v>
      </c>
      <c r="C25" s="12" t="s">
        <v>88</v>
      </c>
      <c r="D25" s="40">
        <v>2011</v>
      </c>
      <c r="E25" s="57">
        <v>108.2</v>
      </c>
      <c r="F25" s="58">
        <v>35</v>
      </c>
      <c r="G25" s="59">
        <v>40</v>
      </c>
      <c r="H25" s="71">
        <v>43</v>
      </c>
      <c r="I25" s="76">
        <v>40</v>
      </c>
      <c r="J25" s="58">
        <v>45</v>
      </c>
      <c r="K25" s="59">
        <v>50</v>
      </c>
      <c r="L25" s="71">
        <v>55</v>
      </c>
      <c r="M25" s="81">
        <v>50</v>
      </c>
      <c r="N25" s="67">
        <f t="shared" si="3"/>
        <v>90</v>
      </c>
      <c r="O25" s="82">
        <v>7</v>
      </c>
      <c r="P25" s="80">
        <f t="shared" si="2"/>
        <v>100.0911173474985</v>
      </c>
    </row>
  </sheetData>
  <mergeCells count="2">
    <mergeCell ref="H3:I3"/>
    <mergeCell ref="H13:I13"/>
  </mergeCells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3"/>
  <sheetViews>
    <sheetView tabSelected="1" workbookViewId="0">
      <selection activeCell="N18" sqref="N18"/>
    </sheetView>
  </sheetViews>
  <sheetFormatPr defaultColWidth="8.7109375" defaultRowHeight="15"/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>
      <c r="A2" s="2"/>
      <c r="B2" s="3" t="s">
        <v>16</v>
      </c>
      <c r="C2" s="3" t="s">
        <v>26</v>
      </c>
      <c r="D2" s="3" t="s">
        <v>12</v>
      </c>
      <c r="E2" s="3" t="s">
        <v>102</v>
      </c>
      <c r="F2" s="3" t="s">
        <v>20</v>
      </c>
      <c r="G2" s="3" t="s">
        <v>33</v>
      </c>
      <c r="H2" s="3" t="s">
        <v>163</v>
      </c>
      <c r="I2" s="13" t="s">
        <v>88</v>
      </c>
      <c r="J2" s="3" t="s">
        <v>118</v>
      </c>
      <c r="K2" s="14" t="s">
        <v>47</v>
      </c>
      <c r="L2" s="1"/>
      <c r="M2" s="1"/>
      <c r="N2" s="1"/>
    </row>
    <row r="3" spans="1:18">
      <c r="A3" s="4" t="s">
        <v>9</v>
      </c>
      <c r="B3" s="5">
        <v>1</v>
      </c>
      <c r="C3" s="5">
        <v>3</v>
      </c>
      <c r="D3" s="5">
        <v>5</v>
      </c>
      <c r="E3" s="5">
        <v>6</v>
      </c>
      <c r="F3" s="5">
        <v>2</v>
      </c>
      <c r="G3" s="5">
        <v>4</v>
      </c>
      <c r="H3" s="5">
        <v>6</v>
      </c>
      <c r="I3" s="5">
        <v>6</v>
      </c>
      <c r="J3" s="5">
        <v>6</v>
      </c>
      <c r="K3" s="15">
        <v>6</v>
      </c>
      <c r="L3" s="1" t="s">
        <v>164</v>
      </c>
      <c r="M3" s="1" t="s">
        <v>16</v>
      </c>
      <c r="N3" s="1" t="s">
        <v>9</v>
      </c>
      <c r="O3" s="17" t="s">
        <v>10</v>
      </c>
    </row>
    <row r="4" spans="1:18">
      <c r="A4" s="6" t="s">
        <v>13</v>
      </c>
      <c r="B4" s="5">
        <v>3</v>
      </c>
      <c r="C4" s="5">
        <v>6</v>
      </c>
      <c r="D4" s="5">
        <v>5</v>
      </c>
      <c r="E4" s="5">
        <v>1</v>
      </c>
      <c r="F4" s="5">
        <v>4</v>
      </c>
      <c r="G4" s="5">
        <v>2</v>
      </c>
      <c r="H4" s="5">
        <v>7</v>
      </c>
      <c r="I4" s="5">
        <v>7</v>
      </c>
      <c r="J4" s="5">
        <v>7</v>
      </c>
      <c r="K4" s="15">
        <v>7</v>
      </c>
      <c r="L4" s="1" t="s">
        <v>156</v>
      </c>
      <c r="M4" s="1" t="s">
        <v>102</v>
      </c>
      <c r="N4" s="1" t="s">
        <v>13</v>
      </c>
      <c r="O4" s="18" t="s">
        <v>14</v>
      </c>
    </row>
    <row r="5" spans="1:18">
      <c r="A5" s="7" t="s">
        <v>17</v>
      </c>
      <c r="B5" s="5">
        <v>1</v>
      </c>
      <c r="C5" s="5">
        <v>7</v>
      </c>
      <c r="D5" s="5">
        <v>4</v>
      </c>
      <c r="E5" s="5">
        <v>2</v>
      </c>
      <c r="F5" s="5">
        <v>5</v>
      </c>
      <c r="G5" s="5">
        <v>7</v>
      </c>
      <c r="H5" s="5">
        <v>7</v>
      </c>
      <c r="I5" s="5">
        <v>6</v>
      </c>
      <c r="J5" s="5">
        <v>7</v>
      </c>
      <c r="K5" s="15">
        <v>3</v>
      </c>
      <c r="L5" s="1" t="s">
        <v>165</v>
      </c>
      <c r="M5" s="1" t="s">
        <v>16</v>
      </c>
      <c r="N5" s="1" t="s">
        <v>17</v>
      </c>
      <c r="O5" s="19" t="s">
        <v>18</v>
      </c>
    </row>
    <row r="6" spans="1:18">
      <c r="A6" s="8" t="s">
        <v>49</v>
      </c>
      <c r="B6" s="5">
        <v>2</v>
      </c>
      <c r="C6" s="5">
        <v>8</v>
      </c>
      <c r="D6" s="5">
        <v>4</v>
      </c>
      <c r="E6" s="5">
        <v>1</v>
      </c>
      <c r="F6" s="5">
        <v>3</v>
      </c>
      <c r="G6" s="5">
        <v>9</v>
      </c>
      <c r="H6" s="5">
        <v>5</v>
      </c>
      <c r="I6" s="5">
        <v>6</v>
      </c>
      <c r="J6" s="5">
        <v>9</v>
      </c>
      <c r="K6" s="15">
        <v>7</v>
      </c>
      <c r="L6" s="1" t="s">
        <v>166</v>
      </c>
      <c r="M6" s="1" t="s">
        <v>102</v>
      </c>
      <c r="N6" s="1" t="s">
        <v>49</v>
      </c>
      <c r="O6" s="20" t="s">
        <v>50</v>
      </c>
    </row>
    <row r="7" spans="1:18">
      <c r="A7" s="9" t="s">
        <v>21</v>
      </c>
      <c r="B7" s="5">
        <v>1</v>
      </c>
      <c r="C7" s="5">
        <v>4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5">
        <v>2</v>
      </c>
      <c r="K7" s="15">
        <v>3</v>
      </c>
      <c r="L7" s="1" t="s">
        <v>167</v>
      </c>
      <c r="M7" s="1" t="s">
        <v>16</v>
      </c>
      <c r="N7" s="1" t="s">
        <v>21</v>
      </c>
      <c r="O7" s="21" t="s">
        <v>22</v>
      </c>
    </row>
    <row r="8" spans="1:18">
      <c r="A8" s="10" t="s">
        <v>157</v>
      </c>
      <c r="B8" s="5">
        <v>5</v>
      </c>
      <c r="C8" s="5">
        <v>6</v>
      </c>
      <c r="D8" s="5">
        <v>1</v>
      </c>
      <c r="E8" s="5">
        <v>7</v>
      </c>
      <c r="F8" s="5">
        <v>7</v>
      </c>
      <c r="G8" s="5">
        <v>4</v>
      </c>
      <c r="H8" s="5">
        <v>3</v>
      </c>
      <c r="I8" s="5">
        <v>7</v>
      </c>
      <c r="J8" s="5">
        <v>7</v>
      </c>
      <c r="K8" s="15">
        <v>2</v>
      </c>
      <c r="L8" s="1" t="s">
        <v>168</v>
      </c>
      <c r="M8" s="1" t="s">
        <v>158</v>
      </c>
      <c r="N8" s="1" t="s">
        <v>159</v>
      </c>
      <c r="P8" s="22" t="s">
        <v>169</v>
      </c>
      <c r="Q8" s="22" t="s">
        <v>12</v>
      </c>
      <c r="R8" s="22" t="s">
        <v>17</v>
      </c>
    </row>
    <row r="9" spans="1:18">
      <c r="A9" s="10" t="s">
        <v>160</v>
      </c>
      <c r="B9" s="5">
        <v>1</v>
      </c>
      <c r="C9" s="5">
        <v>4</v>
      </c>
      <c r="D9" s="5">
        <v>5</v>
      </c>
      <c r="E9" s="5">
        <v>5</v>
      </c>
      <c r="F9" s="5">
        <v>5</v>
      </c>
      <c r="G9" s="5">
        <v>3</v>
      </c>
      <c r="H9" s="5">
        <v>5</v>
      </c>
      <c r="I9" s="5">
        <v>5</v>
      </c>
      <c r="J9" s="5">
        <v>5</v>
      </c>
      <c r="K9" s="15">
        <v>2</v>
      </c>
      <c r="L9" s="1"/>
      <c r="M9" s="1"/>
      <c r="N9" s="1"/>
      <c r="P9" t="s">
        <v>170</v>
      </c>
      <c r="Q9" t="s">
        <v>16</v>
      </c>
      <c r="R9" t="s">
        <v>21</v>
      </c>
    </row>
    <row r="10" spans="1:18">
      <c r="A10" s="10"/>
      <c r="B10" s="5"/>
      <c r="C10" s="5"/>
      <c r="D10" s="5"/>
      <c r="E10" s="5"/>
      <c r="F10" s="5"/>
      <c r="G10" s="5"/>
      <c r="H10" s="5"/>
      <c r="I10" s="5"/>
      <c r="J10" s="5"/>
      <c r="K10" s="15"/>
      <c r="L10" s="1"/>
      <c r="M10" s="1"/>
      <c r="N10" s="1"/>
    </row>
    <row r="11" spans="1:18">
      <c r="A11" s="10" t="s">
        <v>161</v>
      </c>
      <c r="B11" s="5">
        <f>B3+B4+B5+B6+B7+B8+B9</f>
        <v>14</v>
      </c>
      <c r="C11" s="5">
        <f t="shared" ref="C11:K11" si="0">C3+C4+C5+C6+C7+C8+C9</f>
        <v>38</v>
      </c>
      <c r="D11" s="5">
        <f t="shared" si="0"/>
        <v>29</v>
      </c>
      <c r="E11" s="5">
        <f t="shared" si="0"/>
        <v>27</v>
      </c>
      <c r="F11" s="5">
        <f t="shared" si="0"/>
        <v>31</v>
      </c>
      <c r="G11" s="5">
        <f t="shared" si="0"/>
        <v>34</v>
      </c>
      <c r="H11" s="5">
        <f t="shared" si="0"/>
        <v>38</v>
      </c>
      <c r="I11" s="5">
        <f t="shared" si="0"/>
        <v>42</v>
      </c>
      <c r="J11" s="5">
        <f t="shared" si="0"/>
        <v>43</v>
      </c>
      <c r="K11" s="5">
        <f t="shared" si="0"/>
        <v>30</v>
      </c>
      <c r="L11" s="1"/>
      <c r="M11" s="1"/>
      <c r="N11" s="1"/>
    </row>
    <row r="12" spans="1:18">
      <c r="A12" s="11" t="s">
        <v>162</v>
      </c>
      <c r="B12" s="12">
        <v>1</v>
      </c>
      <c r="C12" s="12">
        <v>7</v>
      </c>
      <c r="D12" s="12">
        <v>3</v>
      </c>
      <c r="E12" s="12">
        <v>2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6">
        <v>4</v>
      </c>
      <c r="L12" s="1"/>
      <c r="M12" s="1"/>
      <c r="N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</sheetData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piektdiena</vt:lpstr>
      <vt:lpstr>1.plūsma</vt:lpstr>
      <vt:lpstr>2. plūsma</vt:lpstr>
      <vt:lpstr>3. plūsma</vt:lpstr>
      <vt:lpstr>4.plūsma</vt:lpstr>
      <vt:lpstr>5.plūsma</vt:lpstr>
      <vt:lpstr>komandu vērtējums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 Kozlovskis</dc:creator>
  <cp:lastModifiedBy>Deniss Žulins</cp:lastModifiedBy>
  <dcterms:created xsi:type="dcterms:W3CDTF">2015-06-05T18:19:34Z</dcterms:created>
  <dcterms:modified xsi:type="dcterms:W3CDTF">2025-08-12T05:03:43Z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D268C8BC167B9EC8CE189968EF97FF27_33</vt:lpwstr>
  </property>
  <property fmtid="{D5CDD505-2E9C-101B-9397-08002B2CF9AE}" pid="3" name="KSOProductBuildVer">
    <vt:lpwstr>2052-11.35.00</vt:lpwstr>
  </property>
</Properties>
</file>