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49D1F8CCF2EBDC08/Dokumendid/"/>
    </mc:Choice>
  </mc:AlternateContent>
  <xr:revisionPtr revIDLastSave="8" documentId="8_{93CF65B2-52B5-4D22-B57B-0EB1A064A2F5}" xr6:coauthVersionLast="47" xr6:coauthVersionMax="47" xr10:uidLastSave="{E0C7D52D-DC9C-45B2-990C-C53C66D7BE3D}"/>
  <bookViews>
    <workbookView xWindow="-120" yWindow="-120" windowWidth="24240" windowHeight="13140" tabRatio="500" xr2:uid="{82FCE995-76A5-4BAC-99BB-92234C77C9B8}"/>
  </bookViews>
  <sheets>
    <sheet name="Võistkondlik EMV &amp; Tallinna lah" sheetId="1" r:id="rId1"/>
    <sheet name="Kaalud" sheetId="2" r:id="rId2"/>
    <sheet name="Parameetri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7" i="1" l="1"/>
  <c r="T97" i="1"/>
  <c r="S97" i="1"/>
  <c r="U97" i="1"/>
  <c r="W97" i="1" s="1"/>
  <c r="F97" i="1"/>
  <c r="F71" i="1"/>
  <c r="T35" i="1"/>
  <c r="U35" i="1" s="1"/>
  <c r="W35" i="1" s="1"/>
  <c r="S15" i="1"/>
  <c r="T15" i="1"/>
  <c r="F15" i="1"/>
  <c r="F9" i="1"/>
  <c r="S9" i="1"/>
  <c r="T9" i="1"/>
  <c r="X9" i="1"/>
  <c r="F10" i="1"/>
  <c r="W10" i="1" s="1"/>
  <c r="S10" i="1"/>
  <c r="T10" i="1"/>
  <c r="X10" i="1"/>
  <c r="F12" i="1"/>
  <c r="S12" i="1"/>
  <c r="T12" i="1"/>
  <c r="X12" i="1"/>
  <c r="F13" i="1"/>
  <c r="W13" i="1" s="1"/>
  <c r="S13" i="1"/>
  <c r="T13" i="1"/>
  <c r="X13" i="1"/>
  <c r="F14" i="1"/>
  <c r="S14" i="1"/>
  <c r="T14" i="1"/>
  <c r="X14" i="1"/>
  <c r="F17" i="1"/>
  <c r="W17" i="1" s="1"/>
  <c r="S17" i="1"/>
  <c r="T17" i="1"/>
  <c r="X17" i="1"/>
  <c r="F18" i="1"/>
  <c r="S18" i="1"/>
  <c r="T18" i="1"/>
  <c r="X18" i="1"/>
  <c r="F20" i="1"/>
  <c r="W20" i="1" s="1"/>
  <c r="S20" i="1"/>
  <c r="T20" i="1"/>
  <c r="X20" i="1"/>
  <c r="F34" i="1"/>
  <c r="S34" i="1"/>
  <c r="T34" i="1"/>
  <c r="X34" i="1"/>
  <c r="F35" i="1"/>
  <c r="S35" i="1"/>
  <c r="X35" i="1"/>
  <c r="F36" i="1"/>
  <c r="S36" i="1"/>
  <c r="T36" i="1"/>
  <c r="X36" i="1"/>
  <c r="F37" i="1"/>
  <c r="S37" i="1"/>
  <c r="T37" i="1"/>
  <c r="X37" i="1"/>
  <c r="F38" i="1"/>
  <c r="S38" i="1"/>
  <c r="U38" i="1" s="1"/>
  <c r="W38" i="1" s="1"/>
  <c r="T38" i="1"/>
  <c r="X38" i="1"/>
  <c r="F40" i="1"/>
  <c r="S40" i="1"/>
  <c r="U40" i="1" s="1"/>
  <c r="W40" i="1" s="1"/>
  <c r="T40" i="1"/>
  <c r="X40" i="1"/>
  <c r="F41" i="1"/>
  <c r="S41" i="1"/>
  <c r="T41" i="1"/>
  <c r="X41" i="1"/>
  <c r="F43" i="1"/>
  <c r="S43" i="1"/>
  <c r="T43" i="1"/>
  <c r="X43" i="1"/>
  <c r="F44" i="1"/>
  <c r="S44" i="1"/>
  <c r="T44" i="1"/>
  <c r="X44" i="1"/>
  <c r="F62" i="1"/>
  <c r="S62" i="1"/>
  <c r="U62" i="1" s="1"/>
  <c r="W62" i="1" s="1"/>
  <c r="T62" i="1"/>
  <c r="X62" i="1"/>
  <c r="F63" i="1"/>
  <c r="S63" i="1"/>
  <c r="T63" i="1"/>
  <c r="X63" i="1"/>
  <c r="F64" i="1"/>
  <c r="S64" i="1"/>
  <c r="U64" i="1" s="1"/>
  <c r="W64" i="1" s="1"/>
  <c r="T64" i="1"/>
  <c r="X64" i="1"/>
  <c r="F66" i="1"/>
  <c r="S66" i="1"/>
  <c r="T66" i="1"/>
  <c r="X66" i="1"/>
  <c r="F67" i="1"/>
  <c r="S67" i="1"/>
  <c r="U67" i="1" s="1"/>
  <c r="W67" i="1" s="1"/>
  <c r="T67" i="1"/>
  <c r="X67" i="1"/>
  <c r="F68" i="1"/>
  <c r="S68" i="1"/>
  <c r="U68" i="1" s="1"/>
  <c r="W68" i="1" s="1"/>
  <c r="T68" i="1"/>
  <c r="X68" i="1"/>
  <c r="F69" i="1"/>
  <c r="S69" i="1"/>
  <c r="U69" i="1" s="1"/>
  <c r="W69" i="1" s="1"/>
  <c r="T69" i="1"/>
  <c r="X69" i="1"/>
  <c r="S71" i="1"/>
  <c r="T71" i="1"/>
  <c r="U71" i="1" s="1"/>
  <c r="W71" i="1" s="1"/>
  <c r="X71" i="1"/>
  <c r="F73" i="1"/>
  <c r="S73" i="1"/>
  <c r="T73" i="1"/>
  <c r="U73" i="1" s="1"/>
  <c r="W73" i="1" s="1"/>
  <c r="X73" i="1"/>
  <c r="F74" i="1"/>
  <c r="S74" i="1"/>
  <c r="T74" i="1"/>
  <c r="U74" i="1" s="1"/>
  <c r="W74" i="1" s="1"/>
  <c r="X74" i="1"/>
  <c r="F91" i="1"/>
  <c r="S91" i="1"/>
  <c r="T91" i="1"/>
  <c r="U91" i="1" s="1"/>
  <c r="W91" i="1" s="1"/>
  <c r="X91" i="1"/>
  <c r="F92" i="1"/>
  <c r="S92" i="1"/>
  <c r="T92" i="1"/>
  <c r="X92" i="1"/>
  <c r="F93" i="1"/>
  <c r="S93" i="1"/>
  <c r="T93" i="1"/>
  <c r="U93" i="1" s="1"/>
  <c r="W93" i="1" s="1"/>
  <c r="X93" i="1"/>
  <c r="F94" i="1"/>
  <c r="S94" i="1"/>
  <c r="T94" i="1"/>
  <c r="U94" i="1" s="1"/>
  <c r="W94" i="1" s="1"/>
  <c r="X94" i="1"/>
  <c r="F95" i="1"/>
  <c r="S95" i="1"/>
  <c r="T95" i="1"/>
  <c r="U95" i="1" s="1"/>
  <c r="W95" i="1" s="1"/>
  <c r="X95" i="1"/>
  <c r="F96" i="1"/>
  <c r="S96" i="1"/>
  <c r="T96" i="1"/>
  <c r="U96" i="1" s="1"/>
  <c r="W96" i="1" s="1"/>
  <c r="X96" i="1"/>
  <c r="F99" i="1"/>
  <c r="S99" i="1"/>
  <c r="T99" i="1"/>
  <c r="U99" i="1" s="1"/>
  <c r="W99" i="1" s="1"/>
  <c r="X99" i="1"/>
  <c r="F100" i="1"/>
  <c r="S100" i="1"/>
  <c r="T100" i="1"/>
  <c r="U100" i="1" s="1"/>
  <c r="W100" i="1" s="1"/>
  <c r="X100" i="1"/>
  <c r="F101" i="1"/>
  <c r="S101" i="1"/>
  <c r="T101" i="1"/>
  <c r="U101" i="1" s="1"/>
  <c r="W101" i="1" s="1"/>
  <c r="X101" i="1"/>
  <c r="F102" i="1"/>
  <c r="S102" i="1"/>
  <c r="T102" i="1"/>
  <c r="U102" i="1" s="1"/>
  <c r="W102" i="1" s="1"/>
  <c r="X102" i="1"/>
  <c r="F103" i="1"/>
  <c r="S103" i="1"/>
  <c r="T103" i="1"/>
  <c r="U103" i="1" s="1"/>
  <c r="W103" i="1" s="1"/>
  <c r="X103" i="1"/>
  <c r="F104" i="1"/>
  <c r="S104" i="1"/>
  <c r="T104" i="1"/>
  <c r="U104" i="1" s="1"/>
  <c r="W104" i="1" s="1"/>
  <c r="X104" i="1"/>
  <c r="F105" i="1"/>
  <c r="S105" i="1"/>
  <c r="T105" i="1"/>
  <c r="U105" i="1" s="1"/>
  <c r="W105" i="1" s="1"/>
  <c r="X105" i="1"/>
  <c r="F106" i="1"/>
  <c r="S106" i="1"/>
  <c r="T106" i="1"/>
  <c r="U106" i="1" s="1"/>
  <c r="W106" i="1" s="1"/>
  <c r="X106" i="1"/>
  <c r="U41" i="1"/>
  <c r="W41" i="1" s="1"/>
  <c r="U37" i="1"/>
  <c r="W37" i="1" s="1"/>
  <c r="U34" i="1"/>
  <c r="W34" i="1" s="1"/>
  <c r="U15" i="1"/>
  <c r="W15" i="1"/>
  <c r="U44" i="1"/>
  <c r="W44" i="1" s="1"/>
  <c r="U36" i="1"/>
  <c r="W36" i="1" s="1"/>
  <c r="U66" i="1"/>
  <c r="W66" i="1" s="1"/>
  <c r="U43" i="1"/>
  <c r="W43" i="1" s="1"/>
  <c r="U63" i="1"/>
  <c r="W63" i="1" s="1"/>
  <c r="U92" i="1"/>
  <c r="W92" i="1" s="1"/>
  <c r="U20" i="1"/>
  <c r="U18" i="1"/>
  <c r="W18" i="1" s="1"/>
  <c r="U17" i="1"/>
  <c r="U14" i="1"/>
  <c r="W14" i="1" s="1"/>
  <c r="U13" i="1"/>
  <c r="U12" i="1"/>
  <c r="W12" i="1" s="1"/>
  <c r="U10" i="1"/>
  <c r="U9" i="1"/>
  <c r="W9" i="1" s="1"/>
</calcChain>
</file>

<file path=xl/sharedStrings.xml><?xml version="1.0" encoding="utf-8"?>
<sst xmlns="http://schemas.openxmlformats.org/spreadsheetml/2006/main" count="536" uniqueCount="125">
  <si>
    <t>Eesti võistkondlikud MV &amp; Tallinna lahtised MV</t>
  </si>
  <si>
    <t>Tallinn</t>
  </si>
  <si>
    <t>I grupp: kaalumine 9.00-10.00 / võistlus 11.00</t>
  </si>
  <si>
    <t>Võistleja</t>
  </si>
  <si>
    <t>Võistluse käik</t>
  </si>
  <si>
    <t>Saavutatud tulemused</t>
  </si>
  <si>
    <t>Lot</t>
  </si>
  <si>
    <t>Nimi</t>
  </si>
  <si>
    <t>Sünniaeg</t>
  </si>
  <si>
    <t>Klubi</t>
  </si>
  <si>
    <t>Kehakaal</t>
  </si>
  <si>
    <t>Koef.</t>
  </si>
  <si>
    <t xml:space="preserve">         Rebimine</t>
  </si>
  <si>
    <t xml:space="preserve">      Tõukamine</t>
  </si>
  <si>
    <t>Rebimine</t>
  </si>
  <si>
    <t>Tõukamine</t>
  </si>
  <si>
    <t>Summa</t>
  </si>
  <si>
    <t>Koht</t>
  </si>
  <si>
    <t>Punktid</t>
  </si>
  <si>
    <t>N -53 kg</t>
  </si>
  <si>
    <t>Gerlyn Mäepea</t>
  </si>
  <si>
    <t>Sparta</t>
  </si>
  <si>
    <t>Mia Eleanora Nurmela</t>
  </si>
  <si>
    <t>SK +35 II</t>
  </si>
  <si>
    <t>N -58 kg</t>
  </si>
  <si>
    <t>Una Bassila</t>
  </si>
  <si>
    <t>Sparta/LAT</t>
  </si>
  <si>
    <t>Jana Kesvatera</t>
  </si>
  <si>
    <t>SK +35 I</t>
  </si>
  <si>
    <t>Ann Helen Eelmets</t>
  </si>
  <si>
    <t>Maret Koor</t>
  </si>
  <si>
    <t>CrossFit Peetri</t>
  </si>
  <si>
    <t>N -63 kg</t>
  </si>
  <si>
    <t>Marta Tõnurist</t>
  </si>
  <si>
    <t>EDU</t>
  </si>
  <si>
    <t>Anneli Vuks</t>
  </si>
  <si>
    <t>N -69 kg</t>
  </si>
  <si>
    <t>Sofia Merilo</t>
  </si>
  <si>
    <t>Žürii:</t>
  </si>
  <si>
    <t>Kohtunikud:</t>
  </si>
  <si>
    <t>Emma Kivirand</t>
  </si>
  <si>
    <t>Sekretär:</t>
  </si>
  <si>
    <t>Maria Merilo</t>
  </si>
  <si>
    <t>Mati Karbus</t>
  </si>
  <si>
    <t>Aeg:</t>
  </si>
  <si>
    <t>Merilyn Kalmus</t>
  </si>
  <si>
    <t>Teet Karbus</t>
  </si>
  <si>
    <t>II grupp: kaalumine 10.05-11.05 / võistlus 13.00</t>
  </si>
  <si>
    <t>N -77 kg</t>
  </si>
  <si>
    <t>Emely Raud</t>
  </si>
  <si>
    <t>Maigi Kaljuste</t>
  </si>
  <si>
    <t>Kati Kivikas</t>
  </si>
  <si>
    <t xml:space="preserve">Hanni Harjanne </t>
  </si>
  <si>
    <t>Helsinkin Herakles / FIN</t>
  </si>
  <si>
    <t>Helen Karu</t>
  </si>
  <si>
    <t>N -86 kg</t>
  </si>
  <si>
    <t>Alice Trei</t>
  </si>
  <si>
    <t>Anna Günter</t>
  </si>
  <si>
    <t>N +86 kg</t>
  </si>
  <si>
    <t>Merti Hein</t>
  </si>
  <si>
    <t>Agnes Rannaste</t>
  </si>
  <si>
    <t>SK +35</t>
  </si>
  <si>
    <t>Liisbeth Rosenstein</t>
  </si>
  <si>
    <t>Kaalumas/kohtunikke välja vahetada saab Emma/Erik?</t>
  </si>
  <si>
    <t>M -71 kg</t>
  </si>
  <si>
    <t>Tom Aunapuu</t>
  </si>
  <si>
    <t>Vargamäe</t>
  </si>
  <si>
    <t>Kaspar Möller</t>
  </si>
  <si>
    <t>Mäksa</t>
  </si>
  <si>
    <t>Gregor Vandel</t>
  </si>
  <si>
    <t>M -79 kg</t>
  </si>
  <si>
    <t>Tauno Ebarik</t>
  </si>
  <si>
    <t>Tanel Hirve</t>
  </si>
  <si>
    <t>Ivan Vorobjov</t>
  </si>
  <si>
    <t>Otso Harjanne</t>
  </si>
  <si>
    <t>M -94 kg</t>
  </si>
  <si>
    <t>Aimar Kiivits</t>
  </si>
  <si>
    <t>M +110 kg</t>
  </si>
  <si>
    <t>Roomet Väli</t>
  </si>
  <si>
    <t>Matjus Mäger</t>
  </si>
  <si>
    <t>IV grupp: kaalumine 14.00-15.00 / võistlus 16.30</t>
  </si>
  <si>
    <t>M -88 kg</t>
  </si>
  <si>
    <t>Gregor Kroon</t>
  </si>
  <si>
    <t>Taaniel Uleksin</t>
  </si>
  <si>
    <t>Tallinn CrossFit</t>
  </si>
  <si>
    <t>Kait Viks</t>
  </si>
  <si>
    <t>Lauri Naarits</t>
  </si>
  <si>
    <t>Leon Kann</t>
  </si>
  <si>
    <t>Artjom Jeršov</t>
  </si>
  <si>
    <t>M -110 kg</t>
  </si>
  <si>
    <t>Carlis Vaino</t>
  </si>
  <si>
    <t>Tristan Abel</t>
  </si>
  <si>
    <t>Märt Roosna</t>
  </si>
  <si>
    <t>Individuaal</t>
  </si>
  <si>
    <t>Lauri Rant</t>
  </si>
  <si>
    <t>Aleksei Kuzmin</t>
  </si>
  <si>
    <t>Tuudor Schuster</t>
  </si>
  <si>
    <t>Aivar Zarubin</t>
  </si>
  <si>
    <t>Naised</t>
  </si>
  <si>
    <t xml:space="preserve"> .+87</t>
  </si>
  <si>
    <t>Mehed</t>
  </si>
  <si>
    <t>.+109</t>
  </si>
  <si>
    <t>Sinclair</t>
  </si>
  <si>
    <t>Allikas:</t>
  </si>
  <si>
    <t>https://bcweightlifting.ca/sinclair-formula</t>
  </si>
  <si>
    <t>Koefitsient</t>
  </si>
  <si>
    <t>Max kehakaal</t>
  </si>
  <si>
    <t>Kettapoisid:</t>
  </si>
  <si>
    <t>Mart Kändma</t>
  </si>
  <si>
    <t>o</t>
  </si>
  <si>
    <t>x</t>
  </si>
  <si>
    <t>Trever Vandel</t>
  </si>
  <si>
    <t>Carl Peeter Piho</t>
  </si>
  <si>
    <t xml:space="preserve">Aivar Zarubin </t>
  </si>
  <si>
    <t>Kettapoisid</t>
  </si>
  <si>
    <t>I</t>
  </si>
  <si>
    <t>II</t>
  </si>
  <si>
    <t>V</t>
  </si>
  <si>
    <t>III</t>
  </si>
  <si>
    <t>IV</t>
  </si>
  <si>
    <t>Jaanus Hiiemäe</t>
  </si>
  <si>
    <t>VI</t>
  </si>
  <si>
    <t>VII</t>
  </si>
  <si>
    <t>VIII</t>
  </si>
  <si>
    <t>III grupp: kaalumine 12.00-13.00 / võistlus 14.45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</si>
</sst>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12" x14ac:knownFonts="1">
    <font>
      <sz val="10"/>
      <name val="Arial"/>
    </font>
    <font>
      <sz val="10"/>
      <name val="Arial"/>
      <family val="2"/>
    </font>
    <font>
      <b/>
      <sz val="10"/>
      <color indexed="62"/>
      <name val="Arial"/>
    </font>
    <font>
      <b/>
      <sz val="10"/>
      <color indexed="58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0"/>
      <name val="Arial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4"/>
        <bgColor indexed="13"/>
      </patternFill>
    </fill>
    <fill>
      <patternFill patternType="solid">
        <fgColor indexed="53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4"/>
        <bgColor indexed="22"/>
      </patternFill>
    </fill>
  </fills>
  <borders count="4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1">
      <alignment horizontal="center"/>
    </xf>
    <xf numFmtId="0" fontId="1" fillId="0" borderId="0"/>
    <xf numFmtId="0" fontId="2" fillId="2" borderId="1" applyNumberFormat="0" applyProtection="0">
      <alignment horizontal="center"/>
    </xf>
    <xf numFmtId="0" fontId="3" fillId="3" borderId="1" applyNumberFormat="0" applyProtection="0">
      <alignment horizontal="center"/>
    </xf>
  </cellStyleXfs>
  <cellXfs count="73">
    <xf numFmtId="0" fontId="0" fillId="0" borderId="1" xfId="0">
      <alignment horizontal="center"/>
    </xf>
    <xf numFmtId="0" fontId="0" fillId="0" borderId="0" xfId="0" applyBorder="1">
      <alignment horizontal="center"/>
    </xf>
    <xf numFmtId="2" fontId="0" fillId="0" borderId="0" xfId="0" applyNumberFormat="1" applyBorder="1">
      <alignment horizontal="center"/>
    </xf>
    <xf numFmtId="0" fontId="4" fillId="0" borderId="0" xfId="0" applyFont="1" applyBorder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0" xfId="0" applyFont="1" applyBorder="1">
      <alignment horizontal="center"/>
    </xf>
    <xf numFmtId="2" fontId="0" fillId="0" borderId="0" xfId="0" applyNumberFormat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4" borderId="1" xfId="0" applyFont="1" applyFill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2" fontId="1" fillId="0" borderId="2" xfId="0" applyNumberFormat="1" applyFont="1" applyBorder="1" applyAlignment="1" applyProtection="1">
      <alignment horizontal="center"/>
      <protection locked="0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0" fillId="0" borderId="2" xfId="0" applyBorder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5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0" fillId="0" borderId="0" xfId="0" applyNumberFormat="1" applyBorder="1">
      <alignment horizontal="center"/>
    </xf>
    <xf numFmtId="0" fontId="0" fillId="4" borderId="2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1" fillId="7" borderId="2" xfId="0" applyNumberFormat="1" applyFont="1" applyFill="1" applyBorder="1" applyAlignment="1">
      <alignment horizontal="center"/>
    </xf>
    <xf numFmtId="0" fontId="1" fillId="6" borderId="2" xfId="0" applyNumberFormat="1" applyFont="1" applyFill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1" fillId="0" borderId="0" xfId="0" applyFont="1" applyBorder="1" applyAlignment="1"/>
    <xf numFmtId="0" fontId="0" fillId="0" borderId="0" xfId="0" applyFill="1" applyBorder="1" applyAlignment="1"/>
    <xf numFmtId="0" fontId="1" fillId="0" borderId="0" xfId="0" applyFont="1" applyBorder="1" applyAlignment="1" applyProtection="1">
      <alignment horizontal="right"/>
      <protection locked="0"/>
    </xf>
    <xf numFmtId="0" fontId="0" fillId="0" borderId="0" xfId="0" applyBorder="1" applyAlignment="1"/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0" fillId="7" borderId="2" xfId="0" applyFont="1" applyFill="1" applyBorder="1" applyAlignment="1">
      <alignment horizontal="center"/>
    </xf>
    <xf numFmtId="0" fontId="9" fillId="0" borderId="2" xfId="0" applyNumberFormat="1" applyFont="1" applyBorder="1" applyAlignment="1">
      <alignment horizontal="center"/>
    </xf>
    <xf numFmtId="2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right"/>
    </xf>
    <xf numFmtId="2" fontId="1" fillId="0" borderId="0" xfId="0" applyNumberFormat="1" applyFont="1" applyFill="1" applyBorder="1" applyAlignment="1">
      <alignment horizontal="left"/>
    </xf>
    <xf numFmtId="2" fontId="0" fillId="0" borderId="0" xfId="0" applyNumberFormat="1" applyFill="1" applyBorder="1" applyAlignment="1">
      <alignment horizontal="center"/>
    </xf>
    <xf numFmtId="0" fontId="0" fillId="0" borderId="1" xfId="0" applyFont="1">
      <alignment horizontal="center"/>
    </xf>
    <xf numFmtId="0" fontId="10" fillId="0" borderId="1" xfId="0" applyFont="1">
      <alignment horizontal="center"/>
    </xf>
    <xf numFmtId="0" fontId="0" fillId="0" borderId="1" xfId="0" applyFont="1" applyAlignment="1">
      <alignment horizontal="left"/>
    </xf>
    <xf numFmtId="0" fontId="11" fillId="0" borderId="2" xfId="0" applyNumberFormat="1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2" fontId="7" fillId="0" borderId="2" xfId="0" applyNumberFormat="1" applyFont="1" applyBorder="1" applyAlignment="1">
      <alignment horizontal="center" vertical="center"/>
    </xf>
    <xf numFmtId="49" fontId="4" fillId="9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8" borderId="2" xfId="0" applyNumberFormat="1" applyFont="1" applyFill="1" applyBorder="1" applyAlignment="1">
      <alignment horizontal="center"/>
    </xf>
  </cellXfs>
  <cellStyles count="4">
    <cellStyle name="Normaallaad" xfId="0" builtinId="0"/>
    <cellStyle name="Normal 2" xfId="1" xr:uid="{DB6B368C-F3D5-4306-9B99-5AA085CCE17B}"/>
    <cellStyle name="Record" xfId="2" xr:uid="{D426A1BB-C957-4802-A74D-37799B70E555}"/>
    <cellStyle name="Success" xfId="3" xr:uid="{6AE21DE1-B1F2-4131-ACCD-4C3678645A62}"/>
  </cellStyles>
  <dxfs count="504"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DC"/>
      <rgbColor rgb="00808080"/>
      <rgbColor rgb="009999FF"/>
      <rgbColor rgb="00C9211E"/>
      <rgbColor rgb="00FFFFCC"/>
      <rgbColor rgb="00CCFFFF"/>
      <rgbColor rgb="00660066"/>
      <rgbColor rgb="00FF8080"/>
      <rgbColor rgb="000066CC"/>
      <rgbColor rgb="00BCE4E5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AFD095"/>
      <rgbColor rgb="00E8F2A1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D6D"/>
      <rgbColor rgb="00666699"/>
      <rgbColor rgb="00969696"/>
      <rgbColor rgb="00003366"/>
      <rgbColor rgb="00339966"/>
      <rgbColor rgb="0000381F"/>
      <rgbColor rgb="00333300"/>
      <rgbColor rgb="00993300"/>
      <rgbColor rgb="00993366"/>
      <rgbColor rgb="0021409A"/>
      <rgbColor rgb="0030303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D1D69-0528-48F3-82A2-562B26DBEF69}">
  <dimension ref="A1:AC114"/>
  <sheetViews>
    <sheetView tabSelected="1" zoomScale="160" zoomScaleNormal="160" workbookViewId="0">
      <selection activeCell="A58" sqref="A58:F58"/>
    </sheetView>
  </sheetViews>
  <sheetFormatPr defaultColWidth="8.7109375" defaultRowHeight="12.75" x14ac:dyDescent="0.2"/>
  <cols>
    <col min="1" max="1" width="4.42578125" style="1" customWidth="1"/>
    <col min="2" max="2" width="19.7109375" style="1" customWidth="1"/>
    <col min="3" max="3" width="11.85546875" style="1" customWidth="1"/>
    <col min="4" max="4" width="12.7109375" style="1" customWidth="1"/>
    <col min="5" max="5" width="7.5703125" style="2" customWidth="1"/>
    <col min="6" max="6" width="6.42578125" style="1" customWidth="1"/>
    <col min="7" max="7" width="4.7109375" style="1" customWidth="1"/>
    <col min="8" max="8" width="2.7109375" style="1" customWidth="1"/>
    <col min="9" max="9" width="4.7109375" style="1" customWidth="1"/>
    <col min="10" max="10" width="2.7109375" style="1" customWidth="1"/>
    <col min="11" max="11" width="4.7109375" style="1" customWidth="1"/>
    <col min="12" max="12" width="2.7109375" style="1" customWidth="1"/>
    <col min="13" max="13" width="4.7109375" style="1" customWidth="1"/>
    <col min="14" max="14" width="2.7109375" style="1" customWidth="1"/>
    <col min="15" max="15" width="4.7109375" style="1" customWidth="1"/>
    <col min="16" max="16" width="2.7109375" style="1" customWidth="1"/>
    <col min="17" max="17" width="4.7109375" style="1" customWidth="1"/>
    <col min="18" max="18" width="2.7109375" style="1" customWidth="1"/>
    <col min="19" max="19" width="7.42578125" style="1" customWidth="1"/>
    <col min="20" max="20" width="7.7109375" style="1" customWidth="1"/>
    <col min="21" max="21" width="7.140625" style="1" customWidth="1"/>
    <col min="22" max="22" width="7.140625" style="3" customWidth="1"/>
    <col min="23" max="23" width="7.42578125" style="1" customWidth="1"/>
    <col min="24" max="16384" width="8.7109375" style="1"/>
  </cols>
  <sheetData>
    <row r="1" spans="1:24" ht="18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4" ht="15.75" x14ac:dyDescent="0.25">
      <c r="A2" s="69">
        <v>45990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4" x14ac:dyDescent="0.2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1:24" x14ac:dyDescent="0.2">
      <c r="A4" s="5"/>
      <c r="B4" s="6" t="s">
        <v>2</v>
      </c>
      <c r="D4" s="7"/>
      <c r="E4" s="8"/>
      <c r="F4" s="5"/>
      <c r="G4" s="5"/>
      <c r="H4" s="5"/>
      <c r="I4" s="5"/>
      <c r="J4" s="5"/>
      <c r="K4" s="5"/>
      <c r="L4" s="5"/>
      <c r="M4" s="4"/>
      <c r="N4" s="4"/>
      <c r="O4" s="9"/>
      <c r="P4" s="9"/>
      <c r="Q4" s="9"/>
      <c r="R4" s="9"/>
      <c r="S4" s="10"/>
      <c r="T4" s="11"/>
      <c r="U4" s="11"/>
      <c r="V4" s="6"/>
      <c r="W4" s="11"/>
    </row>
    <row r="5" spans="1:24" x14ac:dyDescent="0.2">
      <c r="A5" s="71" t="s">
        <v>3</v>
      </c>
      <c r="B5" s="71"/>
      <c r="C5" s="71"/>
      <c r="D5" s="71"/>
      <c r="E5" s="71"/>
      <c r="F5" s="71"/>
      <c r="G5" s="71" t="s">
        <v>4</v>
      </c>
      <c r="H5" s="71"/>
      <c r="I5" s="71"/>
      <c r="J5" s="71"/>
      <c r="K5" s="71"/>
      <c r="L5" s="71"/>
      <c r="M5" s="71"/>
      <c r="N5" s="71"/>
      <c r="O5" s="71"/>
      <c r="P5" s="71"/>
      <c r="Q5" s="71"/>
      <c r="R5" s="12"/>
      <c r="S5" s="71" t="s">
        <v>5</v>
      </c>
      <c r="T5" s="71"/>
      <c r="U5" s="71"/>
      <c r="V5" s="71"/>
      <c r="W5" s="71"/>
    </row>
    <row r="6" spans="1:24" ht="12.75" customHeight="1" x14ac:dyDescent="0.2">
      <c r="A6" s="65" t="s">
        <v>6</v>
      </c>
      <c r="B6" s="65" t="s">
        <v>7</v>
      </c>
      <c r="C6" s="65" t="s">
        <v>8</v>
      </c>
      <c r="D6" s="65" t="s">
        <v>9</v>
      </c>
      <c r="E6" s="66" t="s">
        <v>10</v>
      </c>
      <c r="F6" s="67" t="s">
        <v>11</v>
      </c>
      <c r="G6" s="63" t="s">
        <v>12</v>
      </c>
      <c r="H6" s="63"/>
      <c r="I6" s="63"/>
      <c r="J6" s="63"/>
      <c r="K6" s="63"/>
      <c r="L6" s="13"/>
      <c r="M6" s="63" t="s">
        <v>13</v>
      </c>
      <c r="N6" s="63"/>
      <c r="O6" s="63"/>
      <c r="P6" s="63"/>
      <c r="Q6" s="63"/>
      <c r="R6" s="13"/>
      <c r="S6" s="63" t="s">
        <v>14</v>
      </c>
      <c r="T6" s="63" t="s">
        <v>15</v>
      </c>
      <c r="U6" s="63" t="s">
        <v>16</v>
      </c>
      <c r="V6" s="64" t="s">
        <v>17</v>
      </c>
      <c r="W6" s="59" t="s">
        <v>18</v>
      </c>
    </row>
    <row r="7" spans="1:24" x14ac:dyDescent="0.2">
      <c r="A7" s="65"/>
      <c r="B7" s="65"/>
      <c r="C7" s="65"/>
      <c r="D7" s="65"/>
      <c r="E7" s="66"/>
      <c r="F7" s="67"/>
      <c r="G7" s="13">
        <v>1</v>
      </c>
      <c r="H7" s="13"/>
      <c r="I7" s="13">
        <v>2</v>
      </c>
      <c r="J7" s="13"/>
      <c r="K7" s="13">
        <v>3</v>
      </c>
      <c r="L7" s="13"/>
      <c r="M7" s="13">
        <v>1</v>
      </c>
      <c r="N7" s="13"/>
      <c r="O7" s="13">
        <v>2</v>
      </c>
      <c r="P7" s="13"/>
      <c r="Q7" s="13">
        <v>3</v>
      </c>
      <c r="R7" s="13"/>
      <c r="S7" s="63"/>
      <c r="T7" s="63"/>
      <c r="U7" s="63"/>
      <c r="V7" s="64"/>
      <c r="W7" s="59"/>
    </row>
    <row r="8" spans="1:24" x14ac:dyDescent="0.2">
      <c r="A8" s="72" t="s">
        <v>19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</row>
    <row r="9" spans="1:24" x14ac:dyDescent="0.2">
      <c r="A9" s="14">
        <v>58</v>
      </c>
      <c r="B9" s="15" t="s">
        <v>20</v>
      </c>
      <c r="C9" s="16">
        <v>1993</v>
      </c>
      <c r="D9" s="17" t="s">
        <v>21</v>
      </c>
      <c r="E9" s="18">
        <v>52.05</v>
      </c>
      <c r="F9" s="19">
        <f>POWER(10,(Parameetrid!$C$2*(LOG10(E9/Parameetrid!$C$3))^2))</f>
        <v>1.4933299834203797</v>
      </c>
      <c r="G9" s="14">
        <v>48</v>
      </c>
      <c r="H9" s="20" t="s">
        <v>109</v>
      </c>
      <c r="I9" s="21">
        <v>51</v>
      </c>
      <c r="J9" s="20" t="s">
        <v>109</v>
      </c>
      <c r="K9" s="14">
        <v>53</v>
      </c>
      <c r="L9" s="20" t="s">
        <v>110</v>
      </c>
      <c r="M9" s="14">
        <v>55</v>
      </c>
      <c r="N9" s="20" t="s">
        <v>109</v>
      </c>
      <c r="O9" s="14">
        <v>60</v>
      </c>
      <c r="P9" s="20" t="s">
        <v>109</v>
      </c>
      <c r="Q9" s="14">
        <v>68</v>
      </c>
      <c r="R9" s="20" t="s">
        <v>110</v>
      </c>
      <c r="S9" s="22">
        <f>MAX(IF(H9="x",0,G9),IF(J9="x",0,I9),IF(L9="x",0,K9))</f>
        <v>51</v>
      </c>
      <c r="T9" s="22">
        <f>MAX(IF(N9="x",0,M9),IF(P9="x",0,O9),IF(R9="x",0,Q9))</f>
        <v>60</v>
      </c>
      <c r="U9" s="23">
        <f>S9+T9</f>
        <v>111</v>
      </c>
      <c r="V9" s="24" t="s">
        <v>115</v>
      </c>
      <c r="W9" s="25">
        <f>U9*F9</f>
        <v>165.75962815966216</v>
      </c>
      <c r="X9" s="26">
        <f>VLOOKUP(E9-0.01,Kaalud!A$2:B$11,2,TRUE)</f>
        <v>55</v>
      </c>
    </row>
    <row r="10" spans="1:24" x14ac:dyDescent="0.2">
      <c r="A10" s="14">
        <v>134</v>
      </c>
      <c r="B10" s="27" t="s">
        <v>22</v>
      </c>
      <c r="C10" s="16">
        <v>2009</v>
      </c>
      <c r="D10" s="28" t="s">
        <v>23</v>
      </c>
      <c r="E10" s="18">
        <v>51.65</v>
      </c>
      <c r="F10" s="19">
        <f>POWER(10,(Parameetrid!$C$2*(LOG10(E10/Parameetrid!$C$3))^2))</f>
        <v>1.5019150942275277</v>
      </c>
      <c r="G10" s="14">
        <v>40</v>
      </c>
      <c r="H10" s="20" t="s">
        <v>109</v>
      </c>
      <c r="I10" s="21">
        <v>42</v>
      </c>
      <c r="J10" s="20" t="s">
        <v>110</v>
      </c>
      <c r="K10" s="14">
        <v>42</v>
      </c>
      <c r="L10" s="20" t="s">
        <v>109</v>
      </c>
      <c r="M10" s="14">
        <v>48</v>
      </c>
      <c r="N10" s="20" t="s">
        <v>109</v>
      </c>
      <c r="O10" s="14">
        <v>51</v>
      </c>
      <c r="P10" s="20" t="s">
        <v>109</v>
      </c>
      <c r="Q10" s="14">
        <v>54</v>
      </c>
      <c r="R10" s="20" t="s">
        <v>109</v>
      </c>
      <c r="S10" s="22">
        <f>MAX(IF(H10="x",0,G10),IF(J10="x",0,I10),IF(L10="x",0,K10))</f>
        <v>42</v>
      </c>
      <c r="T10" s="22">
        <f>MAX(IF(N10="x",0,M10),IF(P10="x",0,O10),IF(R10="x",0,Q10))</f>
        <v>54</v>
      </c>
      <c r="U10" s="23">
        <f>S10+T10</f>
        <v>96</v>
      </c>
      <c r="V10" s="24" t="s">
        <v>116</v>
      </c>
      <c r="W10" s="25">
        <f>U10*F10</f>
        <v>144.18384904584266</v>
      </c>
      <c r="X10" s="26">
        <f>VLOOKUP(E10-0.01,Kaalud!A$2:B$11,2,TRUE)</f>
        <v>55</v>
      </c>
    </row>
    <row r="11" spans="1:24" x14ac:dyDescent="0.2">
      <c r="A11" s="72" t="s">
        <v>24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26"/>
    </row>
    <row r="12" spans="1:24" x14ac:dyDescent="0.2">
      <c r="A12" s="14">
        <v>22</v>
      </c>
      <c r="B12" s="29" t="s">
        <v>25</v>
      </c>
      <c r="C12" s="16">
        <v>1994</v>
      </c>
      <c r="D12" s="22" t="s">
        <v>26</v>
      </c>
      <c r="E12" s="18">
        <v>57.45</v>
      </c>
      <c r="F12" s="19">
        <f>POWER(10,(Parameetrid!$C$2*(LOG10(E12/Parameetrid!$C$3))^2))</f>
        <v>1.3927082619940621</v>
      </c>
      <c r="G12" s="14">
        <v>70</v>
      </c>
      <c r="H12" s="20" t="s">
        <v>110</v>
      </c>
      <c r="I12" s="21">
        <v>70</v>
      </c>
      <c r="J12" s="20" t="s">
        <v>109</v>
      </c>
      <c r="K12" s="14">
        <v>74</v>
      </c>
      <c r="L12" s="20" t="s">
        <v>110</v>
      </c>
      <c r="M12" s="14">
        <v>83</v>
      </c>
      <c r="N12" s="20" t="s">
        <v>109</v>
      </c>
      <c r="O12" s="14">
        <v>87</v>
      </c>
      <c r="P12" s="20" t="s">
        <v>110</v>
      </c>
      <c r="Q12" s="14">
        <v>89</v>
      </c>
      <c r="R12" s="20" t="s">
        <v>110</v>
      </c>
      <c r="S12" s="22">
        <f>MAX(IF(H12="x",0,G12),IF(J12="x",0,I12),IF(L12="x",0,K12))</f>
        <v>70</v>
      </c>
      <c r="T12" s="22">
        <f>MAX(IF(N12="x",0,M12),IF(P12="x",0,O12),IF(R12="x",0,Q12))</f>
        <v>83</v>
      </c>
      <c r="U12" s="23">
        <f>S12+T12</f>
        <v>153</v>
      </c>
      <c r="V12" s="24" t="s">
        <v>115</v>
      </c>
      <c r="W12" s="25">
        <f>U12*F12</f>
        <v>213.08436408509149</v>
      </c>
      <c r="X12" s="26">
        <f>VLOOKUP(E12-0.01,Kaalud!A$2:B$11,2,TRUE)</f>
        <v>59</v>
      </c>
    </row>
    <row r="13" spans="1:24" x14ac:dyDescent="0.2">
      <c r="A13" s="14">
        <v>53</v>
      </c>
      <c r="B13" s="27" t="s">
        <v>27</v>
      </c>
      <c r="C13" s="16">
        <v>1992</v>
      </c>
      <c r="D13" s="30" t="s">
        <v>28</v>
      </c>
      <c r="E13" s="18">
        <v>57.85</v>
      </c>
      <c r="F13" s="19">
        <f>POWER(10,(Parameetrid!$C$2*(LOG10(E13/Parameetrid!$C$3))^2))</f>
        <v>1.3862432657383847</v>
      </c>
      <c r="G13" s="14">
        <v>55</v>
      </c>
      <c r="H13" s="20" t="s">
        <v>109</v>
      </c>
      <c r="I13" s="21">
        <v>58</v>
      </c>
      <c r="J13" s="20" t="s">
        <v>109</v>
      </c>
      <c r="K13" s="14">
        <v>61</v>
      </c>
      <c r="L13" s="20" t="s">
        <v>109</v>
      </c>
      <c r="M13" s="14">
        <v>65</v>
      </c>
      <c r="N13" s="20" t="s">
        <v>109</v>
      </c>
      <c r="O13" s="14">
        <v>70</v>
      </c>
      <c r="P13" s="20" t="s">
        <v>109</v>
      </c>
      <c r="Q13" s="14">
        <v>75</v>
      </c>
      <c r="R13" s="20" t="s">
        <v>110</v>
      </c>
      <c r="S13" s="22">
        <f>MAX(IF(H13="x",0,G13),IF(J13="x",0,I13),IF(L13="x",0,K13))</f>
        <v>61</v>
      </c>
      <c r="T13" s="22">
        <f>MAX(IF(N13="x",0,M13),IF(P13="x",0,O13),IF(R13="x",0,Q13))</f>
        <v>70</v>
      </c>
      <c r="U13" s="23">
        <f>S13+T13</f>
        <v>131</v>
      </c>
      <c r="V13" s="24" t="s">
        <v>118</v>
      </c>
      <c r="W13" s="25">
        <f>U13*F13</f>
        <v>181.59786781172841</v>
      </c>
      <c r="X13" s="26">
        <f>VLOOKUP(E13-0.01,Kaalud!A$2:B$11,2,TRUE)</f>
        <v>59</v>
      </c>
    </row>
    <row r="14" spans="1:24" x14ac:dyDescent="0.2">
      <c r="A14" s="14">
        <v>96</v>
      </c>
      <c r="B14" s="27" t="s">
        <v>29</v>
      </c>
      <c r="C14" s="16">
        <v>2006</v>
      </c>
      <c r="D14" s="22" t="s">
        <v>21</v>
      </c>
      <c r="E14" s="18">
        <v>55.35</v>
      </c>
      <c r="F14" s="19">
        <f>POWER(10,(Parameetrid!$C$2*(LOG10(E14/Parameetrid!$C$3))^2))</f>
        <v>1.428727365250239</v>
      </c>
      <c r="G14" s="14">
        <v>55</v>
      </c>
      <c r="H14" s="20" t="s">
        <v>109</v>
      </c>
      <c r="I14" s="21">
        <v>60</v>
      </c>
      <c r="J14" s="20" t="s">
        <v>109</v>
      </c>
      <c r="K14" s="14">
        <v>62</v>
      </c>
      <c r="L14" s="20" t="s">
        <v>109</v>
      </c>
      <c r="M14" s="14">
        <v>72</v>
      </c>
      <c r="N14" s="20" t="s">
        <v>109</v>
      </c>
      <c r="O14" s="14">
        <v>76</v>
      </c>
      <c r="P14" s="20" t="s">
        <v>110</v>
      </c>
      <c r="Q14" s="14">
        <v>76</v>
      </c>
      <c r="R14" s="20" t="s">
        <v>109</v>
      </c>
      <c r="S14" s="22">
        <f>MAX(IF(H14="x",0,G14),IF(J14="x",0,I14),IF(L14="x",0,K14))</f>
        <v>62</v>
      </c>
      <c r="T14" s="22">
        <f>MAX(IF(N14="x",0,M14),IF(P14="x",0,O14),IF(R14="x",0,Q14))</f>
        <v>76</v>
      </c>
      <c r="U14" s="23">
        <f>S14+T14</f>
        <v>138</v>
      </c>
      <c r="V14" s="24" t="s">
        <v>116</v>
      </c>
      <c r="W14" s="25">
        <f>U14*F14</f>
        <v>197.16437640453299</v>
      </c>
      <c r="X14" s="26">
        <f>VLOOKUP(E14-0.01,Kaalud!A$2:B$11,2,TRUE)</f>
        <v>59</v>
      </c>
    </row>
    <row r="15" spans="1:24" x14ac:dyDescent="0.2">
      <c r="A15" s="14">
        <v>26</v>
      </c>
      <c r="B15" s="29" t="s">
        <v>30</v>
      </c>
      <c r="C15" s="16">
        <v>1984</v>
      </c>
      <c r="D15" s="57" t="s">
        <v>31</v>
      </c>
      <c r="E15" s="18">
        <v>56.95</v>
      </c>
      <c r="F15" s="19">
        <f>POWER(10,(Parameetrid!$C$2*(LOG10(E15/Parameetrid!$C$3))^2))</f>
        <v>1.4009616686310471</v>
      </c>
      <c r="G15" s="14">
        <v>45</v>
      </c>
      <c r="H15" s="20" t="s">
        <v>109</v>
      </c>
      <c r="I15" s="21">
        <v>48</v>
      </c>
      <c r="J15" s="20" t="s">
        <v>110</v>
      </c>
      <c r="K15" s="14">
        <v>48</v>
      </c>
      <c r="L15" s="20" t="s">
        <v>110</v>
      </c>
      <c r="M15" s="14">
        <v>60</v>
      </c>
      <c r="N15" s="20" t="s">
        <v>109</v>
      </c>
      <c r="O15" s="14">
        <v>63</v>
      </c>
      <c r="P15" s="20" t="s">
        <v>110</v>
      </c>
      <c r="Q15" s="14">
        <v>63</v>
      </c>
      <c r="R15" s="20" t="s">
        <v>109</v>
      </c>
      <c r="S15" s="22">
        <f>MAX(IF(H15="x",0,G15),IF(J15="x",0,I15),IF(L15="x",0,K15))</f>
        <v>45</v>
      </c>
      <c r="T15" s="22">
        <f>MAX(IF(N15="x",0,M15),IF(P15="x",0,O15),IF(R15="x",0,Q15))</f>
        <v>63</v>
      </c>
      <c r="U15" s="23">
        <f>S15+T15</f>
        <v>108</v>
      </c>
      <c r="V15" s="24" t="s">
        <v>119</v>
      </c>
      <c r="W15" s="25">
        <f>U15*F15</f>
        <v>151.3038602121531</v>
      </c>
      <c r="X15" s="26"/>
    </row>
    <row r="16" spans="1:24" x14ac:dyDescent="0.2">
      <c r="A16" s="72" t="s">
        <v>32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26"/>
    </row>
    <row r="17" spans="1:24" x14ac:dyDescent="0.2">
      <c r="A17" s="14">
        <v>126</v>
      </c>
      <c r="B17" s="27" t="s">
        <v>33</v>
      </c>
      <c r="C17" s="16">
        <v>2010</v>
      </c>
      <c r="D17" s="22" t="s">
        <v>34</v>
      </c>
      <c r="E17" s="18">
        <v>59.45</v>
      </c>
      <c r="F17" s="19">
        <f>POWER(10,(Parameetrid!$C$2*(LOG10(E17/Parameetrid!$C$3))^2))</f>
        <v>1.361546807819368</v>
      </c>
      <c r="G17" s="14">
        <v>48</v>
      </c>
      <c r="H17" s="20" t="s">
        <v>109</v>
      </c>
      <c r="I17" s="21">
        <v>51</v>
      </c>
      <c r="J17" s="20" t="s">
        <v>109</v>
      </c>
      <c r="K17" s="14">
        <v>53</v>
      </c>
      <c r="L17" s="20" t="s">
        <v>109</v>
      </c>
      <c r="M17" s="14">
        <v>58</v>
      </c>
      <c r="N17" s="20" t="s">
        <v>109</v>
      </c>
      <c r="O17" s="14">
        <v>60</v>
      </c>
      <c r="P17" s="20" t="s">
        <v>109</v>
      </c>
      <c r="Q17" s="14">
        <v>62</v>
      </c>
      <c r="R17" s="20" t="s">
        <v>110</v>
      </c>
      <c r="S17" s="22">
        <f>MAX(IF(H17="x",0,G17),IF(J17="x",0,I17),IF(L17="x",0,K17))</f>
        <v>53</v>
      </c>
      <c r="T17" s="22">
        <f>MAX(IF(N17="x",0,M17),IF(P17="x",0,O17),IF(R17="x",0,Q17))</f>
        <v>60</v>
      </c>
      <c r="U17" s="23">
        <f>S17+T17</f>
        <v>113</v>
      </c>
      <c r="V17" s="24" t="s">
        <v>116</v>
      </c>
      <c r="W17" s="25">
        <f>U17*F17</f>
        <v>153.85478928358859</v>
      </c>
      <c r="X17" s="26">
        <f>VLOOKUP(E17-0.01,Kaalud!A$2:B$11,2,TRUE)</f>
        <v>64</v>
      </c>
    </row>
    <row r="18" spans="1:24" x14ac:dyDescent="0.2">
      <c r="A18" s="14">
        <v>61</v>
      </c>
      <c r="B18" s="27" t="s">
        <v>35</v>
      </c>
      <c r="C18" s="16">
        <v>1994</v>
      </c>
      <c r="D18" s="30" t="s">
        <v>28</v>
      </c>
      <c r="E18" s="18">
        <v>61.25</v>
      </c>
      <c r="F18" s="19">
        <f>POWER(10,(Parameetrid!$C$2*(LOG10(E18/Parameetrid!$C$3))^2))</f>
        <v>1.3358263511713586</v>
      </c>
      <c r="G18" s="14">
        <v>47</v>
      </c>
      <c r="H18" s="20" t="s">
        <v>109</v>
      </c>
      <c r="I18" s="21">
        <v>50</v>
      </c>
      <c r="J18" s="20" t="s">
        <v>110</v>
      </c>
      <c r="K18" s="14">
        <v>50</v>
      </c>
      <c r="L18" s="20" t="s">
        <v>109</v>
      </c>
      <c r="M18" s="14">
        <v>70</v>
      </c>
      <c r="N18" s="20" t="s">
        <v>109</v>
      </c>
      <c r="O18" s="14">
        <v>75</v>
      </c>
      <c r="P18" s="20" t="s">
        <v>110</v>
      </c>
      <c r="Q18" s="14">
        <v>76</v>
      </c>
      <c r="R18" s="20" t="s">
        <v>109</v>
      </c>
      <c r="S18" s="22">
        <f>MAX(IF(H18="x",0,G18),IF(J18="x",0,I18),IF(L18="x",0,K18))</f>
        <v>50</v>
      </c>
      <c r="T18" s="22">
        <f>MAX(IF(N18="x",0,M18),IF(P18="x",0,O18),IF(R18="x",0,Q18))</f>
        <v>76</v>
      </c>
      <c r="U18" s="23">
        <f>S18+T18</f>
        <v>126</v>
      </c>
      <c r="V18" s="24" t="s">
        <v>115</v>
      </c>
      <c r="W18" s="25">
        <f>U18*F18</f>
        <v>168.31412024759118</v>
      </c>
      <c r="X18" s="26">
        <f>VLOOKUP(E18-0.01,Kaalud!A$2:B$11,2,TRUE)</f>
        <v>64</v>
      </c>
    </row>
    <row r="19" spans="1:24" x14ac:dyDescent="0.2">
      <c r="A19" s="72" t="s">
        <v>36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26"/>
    </row>
    <row r="20" spans="1:24" x14ac:dyDescent="0.2">
      <c r="A20" s="14">
        <v>125</v>
      </c>
      <c r="B20" s="27" t="s">
        <v>37</v>
      </c>
      <c r="C20" s="16">
        <v>2009</v>
      </c>
      <c r="D20" s="31" t="s">
        <v>23</v>
      </c>
      <c r="E20" s="18">
        <v>66.45</v>
      </c>
      <c r="F20" s="19">
        <f>POWER(10,(Parameetrid!$C$2*(LOG10(E20/Parameetrid!$C$3))^2))</f>
        <v>1.2719492005562307</v>
      </c>
      <c r="G20" s="14">
        <v>51</v>
      </c>
      <c r="H20" s="20" t="s">
        <v>109</v>
      </c>
      <c r="I20" s="21">
        <v>54</v>
      </c>
      <c r="J20" s="20" t="s">
        <v>110</v>
      </c>
      <c r="K20" s="14">
        <v>54</v>
      </c>
      <c r="L20" s="20" t="s">
        <v>110</v>
      </c>
      <c r="M20" s="14">
        <v>61</v>
      </c>
      <c r="N20" s="20" t="s">
        <v>109</v>
      </c>
      <c r="O20" s="14">
        <v>65</v>
      </c>
      <c r="P20" s="20" t="s">
        <v>109</v>
      </c>
      <c r="Q20" s="14">
        <v>68</v>
      </c>
      <c r="R20" s="20" t="s">
        <v>110</v>
      </c>
      <c r="S20" s="22">
        <f>MAX(IF(H20="x",0,G20),IF(J20="x",0,I20),IF(L20="x",0,K20))</f>
        <v>51</v>
      </c>
      <c r="T20" s="22">
        <f>MAX(IF(N20="x",0,M20),IF(P20="x",0,O20),IF(R20="x",0,Q20))</f>
        <v>65</v>
      </c>
      <c r="U20" s="23">
        <f>S20+T20</f>
        <v>116</v>
      </c>
      <c r="V20" s="24" t="s">
        <v>115</v>
      </c>
      <c r="W20" s="25">
        <f>U20*F20</f>
        <v>147.54610726452276</v>
      </c>
      <c r="X20" s="26">
        <f>VLOOKUP(E20-0.01,Kaalud!A$2:B$11,2,TRUE)</f>
        <v>71</v>
      </c>
    </row>
    <row r="21" spans="1:24" x14ac:dyDescent="0.2">
      <c r="A21" s="33"/>
      <c r="B21" s="33"/>
      <c r="C21" s="33"/>
      <c r="D21" s="34"/>
      <c r="E21" s="35"/>
      <c r="F21" s="36"/>
      <c r="G21" s="33"/>
      <c r="H21" s="33"/>
      <c r="I21" s="37"/>
      <c r="J21" s="37"/>
      <c r="K21" s="34"/>
      <c r="L21" s="34"/>
      <c r="M21" s="33"/>
      <c r="N21" s="33"/>
      <c r="O21" s="37"/>
      <c r="P21" s="37"/>
      <c r="Q21" s="37"/>
      <c r="R21" s="37"/>
      <c r="S21" s="34"/>
      <c r="T21" s="34"/>
      <c r="U21" s="34"/>
      <c r="V21" s="38"/>
      <c r="W21" s="39"/>
    </row>
    <row r="22" spans="1:24" x14ac:dyDescent="0.2">
      <c r="B22" s="40" t="s">
        <v>38</v>
      </c>
      <c r="C22" s="41"/>
      <c r="D22" s="42"/>
      <c r="E22" s="1"/>
      <c r="F22" s="43" t="s">
        <v>39</v>
      </c>
      <c r="G22" s="11" t="s">
        <v>40</v>
      </c>
      <c r="H22" s="41"/>
      <c r="I22" s="41"/>
      <c r="J22" s="41"/>
      <c r="K22" s="44"/>
      <c r="L22" s="44"/>
      <c r="M22" s="9"/>
      <c r="N22" s="9"/>
      <c r="O22" s="40" t="s">
        <v>41</v>
      </c>
      <c r="P22" s="45" t="s">
        <v>42</v>
      </c>
      <c r="Q22" s="40"/>
      <c r="R22" s="40"/>
      <c r="S22" s="46"/>
      <c r="T22" s="61" t="s">
        <v>107</v>
      </c>
      <c r="U22" s="61"/>
      <c r="V22" s="62" t="s">
        <v>108</v>
      </c>
      <c r="W22" s="62"/>
    </row>
    <row r="23" spans="1:24" x14ac:dyDescent="0.2">
      <c r="B23" s="40"/>
      <c r="C23" s="41"/>
      <c r="D23" s="42"/>
      <c r="E23" s="1"/>
      <c r="F23" s="43"/>
      <c r="G23" s="11" t="s">
        <v>43</v>
      </c>
      <c r="H23" s="41"/>
      <c r="I23" s="41"/>
      <c r="J23" s="41"/>
      <c r="K23" s="44"/>
      <c r="L23" s="44"/>
      <c r="M23" s="9"/>
      <c r="N23" s="9"/>
      <c r="O23" s="40" t="s">
        <v>44</v>
      </c>
      <c r="P23" s="45" t="s">
        <v>45</v>
      </c>
      <c r="Q23" s="40"/>
      <c r="R23" s="40"/>
      <c r="S23" s="46"/>
      <c r="T23" s="47"/>
      <c r="V23" s="62" t="s">
        <v>65</v>
      </c>
      <c r="W23" s="62"/>
    </row>
    <row r="24" spans="1:24" x14ac:dyDescent="0.2">
      <c r="B24" s="40"/>
      <c r="C24" s="41"/>
      <c r="D24" s="42"/>
      <c r="E24" s="1"/>
      <c r="F24" s="43"/>
      <c r="G24" s="11" t="s">
        <v>46</v>
      </c>
      <c r="H24" s="41"/>
      <c r="I24" s="41"/>
      <c r="J24" s="41"/>
      <c r="K24" s="44"/>
      <c r="L24" s="44"/>
      <c r="M24" s="9"/>
      <c r="N24" s="9"/>
      <c r="O24" s="40"/>
      <c r="P24" s="40"/>
      <c r="Q24" s="40"/>
      <c r="R24" s="40"/>
      <c r="S24" s="46"/>
      <c r="T24" s="47"/>
    </row>
    <row r="25" spans="1:24" x14ac:dyDescent="0.2">
      <c r="B25" s="40"/>
      <c r="C25" s="41"/>
      <c r="D25" s="42"/>
      <c r="E25" s="1"/>
      <c r="F25" s="43"/>
      <c r="G25" s="41"/>
      <c r="H25" s="41"/>
      <c r="I25" s="41"/>
      <c r="J25" s="41"/>
      <c r="K25" s="44"/>
      <c r="L25" s="44"/>
      <c r="M25" s="9"/>
      <c r="N25" s="9"/>
      <c r="O25" s="40"/>
      <c r="P25" s="40"/>
      <c r="Q25" s="40"/>
      <c r="R25" s="40"/>
      <c r="S25" s="46"/>
      <c r="T25" s="47"/>
    </row>
    <row r="26" spans="1:24" ht="18" x14ac:dyDescent="0.25">
      <c r="A26" s="68" t="s">
        <v>0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</row>
    <row r="27" spans="1:24" ht="15.75" x14ac:dyDescent="0.25">
      <c r="A27" s="69">
        <v>45990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</row>
    <row r="28" spans="1:24" x14ac:dyDescent="0.2">
      <c r="A28" s="70" t="s">
        <v>1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</row>
    <row r="29" spans="1:24" x14ac:dyDescent="0.2">
      <c r="A29" s="5"/>
      <c r="B29" s="6" t="s">
        <v>47</v>
      </c>
      <c r="D29" s="7"/>
      <c r="E29" s="8"/>
      <c r="F29" s="5"/>
      <c r="G29" s="5"/>
      <c r="H29" s="5"/>
      <c r="I29" s="5"/>
      <c r="J29" s="5"/>
      <c r="K29" s="5"/>
      <c r="L29" s="5"/>
      <c r="M29" s="4"/>
      <c r="N29" s="4"/>
      <c r="O29" s="9"/>
      <c r="P29" s="9"/>
      <c r="Q29" s="9"/>
      <c r="R29" s="9"/>
      <c r="S29" s="10"/>
      <c r="T29" s="11"/>
      <c r="U29" s="11"/>
      <c r="V29" s="6"/>
      <c r="W29" s="11"/>
    </row>
    <row r="30" spans="1:24" x14ac:dyDescent="0.2">
      <c r="A30" s="71" t="s">
        <v>3</v>
      </c>
      <c r="B30" s="71"/>
      <c r="C30" s="71"/>
      <c r="D30" s="71"/>
      <c r="E30" s="71"/>
      <c r="F30" s="71"/>
      <c r="G30" s="71" t="s">
        <v>4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12"/>
      <c r="S30" s="71" t="s">
        <v>5</v>
      </c>
      <c r="T30" s="71"/>
      <c r="U30" s="71"/>
      <c r="V30" s="71"/>
      <c r="W30" s="71"/>
    </row>
    <row r="31" spans="1:24" ht="12.75" customHeight="1" x14ac:dyDescent="0.2">
      <c r="A31" s="65" t="s">
        <v>6</v>
      </c>
      <c r="B31" s="65" t="s">
        <v>7</v>
      </c>
      <c r="C31" s="65" t="s">
        <v>8</v>
      </c>
      <c r="D31" s="65" t="s">
        <v>9</v>
      </c>
      <c r="E31" s="66" t="s">
        <v>10</v>
      </c>
      <c r="F31" s="67" t="s">
        <v>11</v>
      </c>
      <c r="G31" s="63" t="s">
        <v>12</v>
      </c>
      <c r="H31" s="63"/>
      <c r="I31" s="63"/>
      <c r="J31" s="63"/>
      <c r="K31" s="63"/>
      <c r="L31" s="13"/>
      <c r="M31" s="63" t="s">
        <v>13</v>
      </c>
      <c r="N31" s="63"/>
      <c r="O31" s="63"/>
      <c r="P31" s="63"/>
      <c r="Q31" s="63"/>
      <c r="R31" s="13"/>
      <c r="S31" s="63" t="s">
        <v>14</v>
      </c>
      <c r="T31" s="63" t="s">
        <v>15</v>
      </c>
      <c r="U31" s="63" t="s">
        <v>16</v>
      </c>
      <c r="V31" s="64" t="s">
        <v>17</v>
      </c>
      <c r="W31" s="59" t="s">
        <v>18</v>
      </c>
    </row>
    <row r="32" spans="1:24" x14ac:dyDescent="0.2">
      <c r="A32" s="65"/>
      <c r="B32" s="65"/>
      <c r="C32" s="65"/>
      <c r="D32" s="65"/>
      <c r="E32" s="66"/>
      <c r="F32" s="67"/>
      <c r="G32" s="13">
        <v>1</v>
      </c>
      <c r="H32" s="13"/>
      <c r="I32" s="13">
        <v>2</v>
      </c>
      <c r="J32" s="13"/>
      <c r="K32" s="13">
        <v>3</v>
      </c>
      <c r="L32" s="13"/>
      <c r="M32" s="13">
        <v>1</v>
      </c>
      <c r="N32" s="13"/>
      <c r="O32" s="13">
        <v>2</v>
      </c>
      <c r="P32" s="13"/>
      <c r="Q32" s="13">
        <v>3</v>
      </c>
      <c r="R32" s="13"/>
      <c r="S32" s="63"/>
      <c r="T32" s="63"/>
      <c r="U32" s="63"/>
      <c r="V32" s="64"/>
      <c r="W32" s="59"/>
    </row>
    <row r="33" spans="1:24" x14ac:dyDescent="0.2">
      <c r="A33" s="72" t="s">
        <v>48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</row>
    <row r="34" spans="1:24" x14ac:dyDescent="0.2">
      <c r="A34" s="14">
        <v>88</v>
      </c>
      <c r="B34" s="15" t="s">
        <v>49</v>
      </c>
      <c r="C34" s="16">
        <v>2006</v>
      </c>
      <c r="D34" s="17" t="s">
        <v>34</v>
      </c>
      <c r="E34" s="18">
        <v>71.55</v>
      </c>
      <c r="F34" s="19">
        <f>POWER(10,(Parameetrid!$C$2*(LOG10(E34/Parameetrid!$C$3))^2))</f>
        <v>1.2214185741286021</v>
      </c>
      <c r="G34" s="14">
        <v>57</v>
      </c>
      <c r="H34" s="20" t="s">
        <v>109</v>
      </c>
      <c r="I34" s="21">
        <v>60</v>
      </c>
      <c r="J34" s="20" t="s">
        <v>109</v>
      </c>
      <c r="K34" s="14">
        <v>62</v>
      </c>
      <c r="L34" s="20" t="s">
        <v>109</v>
      </c>
      <c r="M34" s="14">
        <v>76</v>
      </c>
      <c r="N34" s="20" t="s">
        <v>109</v>
      </c>
      <c r="O34" s="14">
        <v>79</v>
      </c>
      <c r="P34" s="20" t="s">
        <v>109</v>
      </c>
      <c r="Q34" s="14">
        <v>82</v>
      </c>
      <c r="R34" s="20" t="s">
        <v>110</v>
      </c>
      <c r="S34" s="22">
        <f>MAX(IF(H34="x",0,G34),IF(J34="x",0,I34),IF(L34="x",0,K34))</f>
        <v>62</v>
      </c>
      <c r="T34" s="22">
        <f>MAX(IF(N34="x",0,M34),IF(P34="x",0,O34),IF(R34="x",0,Q34))</f>
        <v>79</v>
      </c>
      <c r="U34" s="23">
        <f>S34+T34</f>
        <v>141</v>
      </c>
      <c r="V34" s="24" t="s">
        <v>116</v>
      </c>
      <c r="W34" s="25">
        <f>U34*F34</f>
        <v>172.2200189521329</v>
      </c>
      <c r="X34" s="26">
        <f>VLOOKUP(E34-0.01,Kaalud!A$2:B$11,2,TRUE)</f>
        <v>76</v>
      </c>
    </row>
    <row r="35" spans="1:24" x14ac:dyDescent="0.2">
      <c r="A35" s="14">
        <v>29</v>
      </c>
      <c r="B35" s="27" t="s">
        <v>50</v>
      </c>
      <c r="C35" s="16">
        <v>1984</v>
      </c>
      <c r="D35" s="48" t="s">
        <v>28</v>
      </c>
      <c r="E35" s="18">
        <v>74.150000000000006</v>
      </c>
      <c r="F35" s="19">
        <f>POWER(10,(Parameetrid!$C$2*(LOG10(E35/Parameetrid!$C$3))^2))</f>
        <v>1.1993543015214301</v>
      </c>
      <c r="G35" s="14">
        <v>50</v>
      </c>
      <c r="H35" s="20" t="s">
        <v>109</v>
      </c>
      <c r="I35" s="21">
        <v>53</v>
      </c>
      <c r="J35" s="20" t="s">
        <v>109</v>
      </c>
      <c r="K35" s="14">
        <v>56</v>
      </c>
      <c r="L35" s="20" t="s">
        <v>110</v>
      </c>
      <c r="M35" s="14">
        <v>77</v>
      </c>
      <c r="N35" s="20" t="s">
        <v>109</v>
      </c>
      <c r="O35" s="14">
        <v>80</v>
      </c>
      <c r="P35" s="20" t="s">
        <v>109</v>
      </c>
      <c r="Q35" s="14">
        <v>82</v>
      </c>
      <c r="R35" s="20" t="s">
        <v>110</v>
      </c>
      <c r="S35" s="22">
        <f>MAX(IF(H35="x",0,G35),IF(J35="x",0,I35),IF(L35="x",0,K35))</f>
        <v>53</v>
      </c>
      <c r="T35" s="22">
        <f>MAX(IF(N35="x",0,M35),IF(P35="x",0,O35),IF(R35="x",0,Q35))</f>
        <v>80</v>
      </c>
      <c r="U35" s="23">
        <f>S35+T35</f>
        <v>133</v>
      </c>
      <c r="V35" s="24" t="s">
        <v>119</v>
      </c>
      <c r="W35" s="25">
        <f>U35*F35</f>
        <v>159.5141221023502</v>
      </c>
      <c r="X35" s="26">
        <f>VLOOKUP(E35-0.01,Kaalud!A$2:B$11,2,TRUE)</f>
        <v>76</v>
      </c>
    </row>
    <row r="36" spans="1:24" x14ac:dyDescent="0.2">
      <c r="A36" s="14">
        <v>65</v>
      </c>
      <c r="B36" s="29" t="s">
        <v>51</v>
      </c>
      <c r="C36" s="16">
        <v>1984</v>
      </c>
      <c r="D36" s="22" t="s">
        <v>21</v>
      </c>
      <c r="E36" s="18">
        <v>73.05</v>
      </c>
      <c r="F36" s="19">
        <f>POWER(10,(Parameetrid!$C$2*(LOG10(E36/Parameetrid!$C$3))^2))</f>
        <v>1.2084162443407456</v>
      </c>
      <c r="G36" s="14">
        <v>45</v>
      </c>
      <c r="H36" s="20" t="s">
        <v>109</v>
      </c>
      <c r="I36" s="21">
        <v>48</v>
      </c>
      <c r="J36" s="20" t="s">
        <v>110</v>
      </c>
      <c r="K36" s="14">
        <v>48</v>
      </c>
      <c r="L36" s="20" t="s">
        <v>110</v>
      </c>
      <c r="M36" s="14">
        <v>55</v>
      </c>
      <c r="N36" s="20" t="s">
        <v>110</v>
      </c>
      <c r="O36" s="14">
        <v>55</v>
      </c>
      <c r="P36" s="20" t="s">
        <v>109</v>
      </c>
      <c r="Q36" s="14">
        <v>58</v>
      </c>
      <c r="R36" s="20" t="s">
        <v>110</v>
      </c>
      <c r="S36" s="22">
        <f>MAX(IF(H36="x",0,G36),IF(J36="x",0,I36),IF(L36="x",0,K36))</f>
        <v>45</v>
      </c>
      <c r="T36" s="22">
        <f>MAX(IF(N36="x",0,M36),IF(P36="x",0,O36),IF(R36="x",0,Q36))</f>
        <v>55</v>
      </c>
      <c r="U36" s="23">
        <f>S36+T36</f>
        <v>100</v>
      </c>
      <c r="V36" s="24" t="s">
        <v>117</v>
      </c>
      <c r="W36" s="25">
        <f>U36*F36</f>
        <v>120.84162443407456</v>
      </c>
      <c r="X36" s="26">
        <f>VLOOKUP(E36-0.01,Kaalud!A$2:B$11,2,TRUE)</f>
        <v>76</v>
      </c>
    </row>
    <row r="37" spans="1:24" x14ac:dyDescent="0.2">
      <c r="A37" s="14">
        <v>15</v>
      </c>
      <c r="B37" s="29" t="s">
        <v>52</v>
      </c>
      <c r="C37" s="16">
        <v>2003</v>
      </c>
      <c r="D37" s="49" t="s">
        <v>53</v>
      </c>
      <c r="E37" s="18">
        <v>75.45</v>
      </c>
      <c r="F37" s="19">
        <f>POWER(10,(Parameetrid!$C$2*(LOG10(E37/Parameetrid!$C$3))^2))</f>
        <v>1.189130224108923</v>
      </c>
      <c r="G37" s="14">
        <v>60</v>
      </c>
      <c r="H37" s="20" t="s">
        <v>109</v>
      </c>
      <c r="I37" s="21">
        <v>65</v>
      </c>
      <c r="J37" s="20" t="s">
        <v>109</v>
      </c>
      <c r="K37" s="14">
        <v>70</v>
      </c>
      <c r="L37" s="20" t="s">
        <v>109</v>
      </c>
      <c r="M37" s="14">
        <v>78</v>
      </c>
      <c r="N37" s="20" t="s">
        <v>109</v>
      </c>
      <c r="O37" s="14">
        <v>82</v>
      </c>
      <c r="P37" s="20" t="s">
        <v>110</v>
      </c>
      <c r="Q37" s="14">
        <v>82</v>
      </c>
      <c r="R37" s="20" t="s">
        <v>109</v>
      </c>
      <c r="S37" s="22">
        <f>MAX(IF(H37="x",0,G37),IF(J37="x",0,I37),IF(L37="x",0,K37))</f>
        <v>70</v>
      </c>
      <c r="T37" s="22">
        <f>MAX(IF(N37="x",0,M37),IF(P37="x",0,O37),IF(R37="x",0,Q37))</f>
        <v>82</v>
      </c>
      <c r="U37" s="23">
        <f>S37+T37</f>
        <v>152</v>
      </c>
      <c r="V37" s="24" t="s">
        <v>115</v>
      </c>
      <c r="W37" s="25">
        <f>U37*F37</f>
        <v>180.7477940645563</v>
      </c>
      <c r="X37" s="26">
        <f>VLOOKUP(E37-0.01,Kaalud!A$2:B$11,2,TRUE)</f>
        <v>76</v>
      </c>
    </row>
    <row r="38" spans="1:24" x14ac:dyDescent="0.2">
      <c r="A38" s="14">
        <v>33</v>
      </c>
      <c r="B38" s="29" t="s">
        <v>54</v>
      </c>
      <c r="C38" s="16">
        <v>1982</v>
      </c>
      <c r="D38" s="22" t="s">
        <v>31</v>
      </c>
      <c r="E38" s="18">
        <v>74.25</v>
      </c>
      <c r="F38" s="19">
        <f>POWER(10,(Parameetrid!$C$2*(LOG10(E38/Parameetrid!$C$3))^2))</f>
        <v>1.1985495085458349</v>
      </c>
      <c r="G38" s="14">
        <v>50</v>
      </c>
      <c r="H38" s="20" t="s">
        <v>110</v>
      </c>
      <c r="I38" s="21">
        <v>50</v>
      </c>
      <c r="J38" s="20" t="s">
        <v>109</v>
      </c>
      <c r="K38" s="14">
        <v>54</v>
      </c>
      <c r="L38" s="20" t="s">
        <v>109</v>
      </c>
      <c r="M38" s="14">
        <v>73</v>
      </c>
      <c r="N38" s="20" t="s">
        <v>109</v>
      </c>
      <c r="O38" s="14">
        <v>77</v>
      </c>
      <c r="P38" s="20" t="s">
        <v>109</v>
      </c>
      <c r="Q38" s="14">
        <v>80</v>
      </c>
      <c r="R38" s="20" t="s">
        <v>109</v>
      </c>
      <c r="S38" s="22">
        <f>MAX(IF(H38="x",0,G38),IF(J38="x",0,I38),IF(L38="x",0,K38))</f>
        <v>54</v>
      </c>
      <c r="T38" s="22">
        <f>MAX(IF(N38="x",0,M38),IF(P38="x",0,O38),IF(R38="x",0,Q38))</f>
        <v>80</v>
      </c>
      <c r="U38" s="23">
        <f>S38+T38</f>
        <v>134</v>
      </c>
      <c r="V38" s="24" t="s">
        <v>118</v>
      </c>
      <c r="W38" s="25">
        <f>U38*F38</f>
        <v>160.60563414514186</v>
      </c>
      <c r="X38" s="26">
        <f>VLOOKUP(E38-0.01,Kaalud!A$2:B$11,2,TRUE)</f>
        <v>76</v>
      </c>
    </row>
    <row r="39" spans="1:24" x14ac:dyDescent="0.2">
      <c r="A39" s="72" t="s">
        <v>55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26"/>
    </row>
    <row r="40" spans="1:24" x14ac:dyDescent="0.2">
      <c r="A40" s="14">
        <v>10</v>
      </c>
      <c r="B40" s="27" t="s">
        <v>56</v>
      </c>
      <c r="C40" s="16">
        <v>2008</v>
      </c>
      <c r="D40" s="22" t="s">
        <v>21</v>
      </c>
      <c r="E40" s="18">
        <v>78.55</v>
      </c>
      <c r="F40" s="19">
        <f>POWER(10,(Parameetrid!$C$2*(LOG10(E40/Parameetrid!$C$3))^2))</f>
        <v>1.1667025337285544</v>
      </c>
      <c r="G40" s="14">
        <v>63</v>
      </c>
      <c r="H40" s="20" t="s">
        <v>109</v>
      </c>
      <c r="I40" s="21">
        <v>67</v>
      </c>
      <c r="J40" s="20" t="s">
        <v>109</v>
      </c>
      <c r="K40" s="14">
        <v>70</v>
      </c>
      <c r="L40" s="20" t="s">
        <v>110</v>
      </c>
      <c r="M40" s="14">
        <v>82</v>
      </c>
      <c r="N40" s="20" t="s">
        <v>110</v>
      </c>
      <c r="O40" s="14">
        <v>82</v>
      </c>
      <c r="P40" s="20" t="s">
        <v>110</v>
      </c>
      <c r="Q40" s="14">
        <v>82</v>
      </c>
      <c r="R40" s="20" t="s">
        <v>109</v>
      </c>
      <c r="S40" s="22">
        <f>MAX(IF(H40="x",0,G40),IF(J40="x",0,I40),IF(L40="x",0,K40))</f>
        <v>67</v>
      </c>
      <c r="T40" s="22">
        <f>MAX(IF(N40="x",0,M40),IF(P40="x",0,O40),IF(R40="x",0,Q40))</f>
        <v>82</v>
      </c>
      <c r="U40" s="23">
        <f>S40+T40</f>
        <v>149</v>
      </c>
      <c r="V40" s="24" t="s">
        <v>115</v>
      </c>
      <c r="W40" s="25">
        <f>U40*F40</f>
        <v>173.8386775255546</v>
      </c>
      <c r="X40" s="26">
        <f>VLOOKUP(E40-0.01,Kaalud!A$2:B$11,2,TRUE)</f>
        <v>81</v>
      </c>
    </row>
    <row r="41" spans="1:24" x14ac:dyDescent="0.2">
      <c r="A41" s="14">
        <v>123</v>
      </c>
      <c r="B41" s="27" t="s">
        <v>57</v>
      </c>
      <c r="C41" s="16">
        <v>1979</v>
      </c>
      <c r="D41" s="31" t="s">
        <v>23</v>
      </c>
      <c r="E41" s="18">
        <v>82.95</v>
      </c>
      <c r="F41" s="19">
        <f>POWER(10,(Parameetrid!$C$2*(LOG10(E41/Parameetrid!$C$3))^2))</f>
        <v>1.1390259188685155</v>
      </c>
      <c r="G41" s="14">
        <v>50</v>
      </c>
      <c r="H41" s="20" t="s">
        <v>109</v>
      </c>
      <c r="I41" s="21">
        <v>53</v>
      </c>
      <c r="J41" s="20" t="s">
        <v>109</v>
      </c>
      <c r="K41" s="14">
        <v>56</v>
      </c>
      <c r="L41" s="20" t="s">
        <v>109</v>
      </c>
      <c r="M41" s="14">
        <v>68</v>
      </c>
      <c r="N41" s="20" t="s">
        <v>110</v>
      </c>
      <c r="O41" s="14">
        <v>68</v>
      </c>
      <c r="P41" s="20" t="s">
        <v>110</v>
      </c>
      <c r="Q41" s="14">
        <v>68</v>
      </c>
      <c r="R41" s="20" t="s">
        <v>109</v>
      </c>
      <c r="S41" s="22">
        <f>MAX(IF(H41="x",0,G41),IF(J41="x",0,I41),IF(L41="x",0,K41))</f>
        <v>56</v>
      </c>
      <c r="T41" s="22">
        <f>MAX(IF(N41="x",0,M41),IF(P41="x",0,O41),IF(R41="x",0,Q41))</f>
        <v>68</v>
      </c>
      <c r="U41" s="23">
        <f>S41+T41</f>
        <v>124</v>
      </c>
      <c r="V41" s="24" t="s">
        <v>116</v>
      </c>
      <c r="W41" s="25">
        <f>U41*F41</f>
        <v>141.23921393969593</v>
      </c>
      <c r="X41" s="26">
        <f>VLOOKUP(E41-0.01,Kaalud!A$2:B$11,2,TRUE)</f>
        <v>87</v>
      </c>
    </row>
    <row r="42" spans="1:24" x14ac:dyDescent="0.2">
      <c r="A42" s="72" t="s">
        <v>58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26"/>
    </row>
    <row r="43" spans="1:24" x14ac:dyDescent="0.2">
      <c r="A43" s="14">
        <v>128</v>
      </c>
      <c r="B43" s="27" t="s">
        <v>59</v>
      </c>
      <c r="C43" s="16">
        <v>2010</v>
      </c>
      <c r="D43" s="22" t="s">
        <v>34</v>
      </c>
      <c r="E43" s="18">
        <v>106.55</v>
      </c>
      <c r="F43" s="19">
        <f>POWER(10,(Parameetrid!$C$2*(LOG10(E43/Parameetrid!$C$3))^2))</f>
        <v>1.0470483940416084</v>
      </c>
      <c r="G43" s="14">
        <v>47</v>
      </c>
      <c r="H43" s="20" t="s">
        <v>109</v>
      </c>
      <c r="I43" s="21">
        <v>50</v>
      </c>
      <c r="J43" s="20" t="s">
        <v>110</v>
      </c>
      <c r="K43" s="14">
        <v>50</v>
      </c>
      <c r="L43" s="20" t="s">
        <v>110</v>
      </c>
      <c r="M43" s="14">
        <v>65</v>
      </c>
      <c r="N43" s="20" t="s">
        <v>109</v>
      </c>
      <c r="O43" s="14">
        <v>68</v>
      </c>
      <c r="P43" s="20" t="s">
        <v>109</v>
      </c>
      <c r="Q43" s="14">
        <v>70</v>
      </c>
      <c r="R43" s="20" t="s">
        <v>110</v>
      </c>
      <c r="S43" s="22">
        <f>MAX(IF(H43="x",0,G43),IF(J43="x",0,I43),IF(L43="x",0,K43))</f>
        <v>47</v>
      </c>
      <c r="T43" s="22">
        <f>MAX(IF(N43="x",0,M43),IF(P43="x",0,O43),IF(R43="x",0,Q43))</f>
        <v>68</v>
      </c>
      <c r="U43" s="23">
        <f>S43+T43</f>
        <v>115</v>
      </c>
      <c r="V43" s="24" t="s">
        <v>116</v>
      </c>
      <c r="W43" s="25">
        <f>U43*F43</f>
        <v>120.41056531478498</v>
      </c>
      <c r="X43" s="26" t="str">
        <f>VLOOKUP(E43-0.01,Kaalud!A$2:B$11,2,TRUE)</f>
        <v xml:space="preserve"> .+87</v>
      </c>
    </row>
    <row r="44" spans="1:24" x14ac:dyDescent="0.2">
      <c r="A44" s="14">
        <v>37</v>
      </c>
      <c r="B44" s="29" t="s">
        <v>60</v>
      </c>
      <c r="C44" s="16">
        <v>1984</v>
      </c>
      <c r="D44" s="22" t="s">
        <v>61</v>
      </c>
      <c r="E44" s="18">
        <v>104.05</v>
      </c>
      <c r="F44" s="19">
        <f>POWER(10,(Parameetrid!$C$2*(LOG10(E44/Parameetrid!$C$3))^2))</f>
        <v>1.0535025715336293</v>
      </c>
      <c r="G44" s="14">
        <v>55</v>
      </c>
      <c r="H44" s="20" t="s">
        <v>109</v>
      </c>
      <c r="I44" s="21">
        <v>61</v>
      </c>
      <c r="J44" s="20" t="s">
        <v>109</v>
      </c>
      <c r="K44" s="14">
        <v>64</v>
      </c>
      <c r="L44" s="20" t="s">
        <v>110</v>
      </c>
      <c r="M44" s="14">
        <v>75</v>
      </c>
      <c r="N44" s="20" t="s">
        <v>109</v>
      </c>
      <c r="O44" s="14">
        <v>80</v>
      </c>
      <c r="P44" s="20" t="s">
        <v>109</v>
      </c>
      <c r="Q44" s="14">
        <v>85</v>
      </c>
      <c r="R44" s="20" t="s">
        <v>110</v>
      </c>
      <c r="S44" s="22">
        <f>MAX(IF(H44="x",0,G44),IF(J44="x",0,I44),IF(L44="x",0,K44))</f>
        <v>61</v>
      </c>
      <c r="T44" s="22">
        <f>MAX(IF(N44="x",0,M44),IF(P44="x",0,O44),IF(R44="x",0,Q44))</f>
        <v>80</v>
      </c>
      <c r="U44" s="23">
        <f>S44+T44</f>
        <v>141</v>
      </c>
      <c r="V44" s="24" t="s">
        <v>115</v>
      </c>
      <c r="W44" s="25">
        <f>U44*F44</f>
        <v>148.54386258624172</v>
      </c>
      <c r="X44" s="26" t="str">
        <f>VLOOKUP(E44-0.01,Kaalud!A$2:B$11,2,TRUE)</f>
        <v xml:space="preserve"> .+87</v>
      </c>
    </row>
    <row r="45" spans="1:24" x14ac:dyDescent="0.2">
      <c r="A45" s="33"/>
      <c r="B45" s="33">
        <v>9</v>
      </c>
      <c r="C45" s="33"/>
      <c r="D45" s="34"/>
      <c r="E45" s="35"/>
      <c r="F45" s="36"/>
      <c r="G45" s="33"/>
      <c r="H45" s="33"/>
      <c r="I45" s="37"/>
      <c r="J45" s="37"/>
      <c r="K45" s="34"/>
      <c r="L45" s="34"/>
      <c r="M45" s="33"/>
      <c r="N45" s="33"/>
      <c r="O45" s="37"/>
      <c r="P45" s="37"/>
      <c r="Q45" s="37"/>
      <c r="R45" s="37"/>
      <c r="S45" s="34"/>
      <c r="T45" s="34"/>
      <c r="U45" s="34"/>
      <c r="V45" s="38"/>
      <c r="W45" s="39"/>
    </row>
    <row r="46" spans="1:24" x14ac:dyDescent="0.2">
      <c r="B46" s="40" t="s">
        <v>38</v>
      </c>
      <c r="C46" s="41"/>
      <c r="D46" s="42"/>
      <c r="E46" s="1"/>
      <c r="F46" s="43" t="s">
        <v>39</v>
      </c>
      <c r="G46" s="11" t="s">
        <v>62</v>
      </c>
      <c r="H46" s="41"/>
      <c r="I46" s="41"/>
      <c r="J46" s="41"/>
      <c r="K46" s="44"/>
      <c r="L46" s="44"/>
      <c r="M46" s="9"/>
      <c r="N46" s="9"/>
      <c r="O46" s="40" t="s">
        <v>41</v>
      </c>
      <c r="P46" s="45" t="s">
        <v>42</v>
      </c>
      <c r="Q46" s="40"/>
      <c r="R46" s="40"/>
      <c r="S46" s="46"/>
      <c r="T46" s="47" t="s">
        <v>107</v>
      </c>
      <c r="U46" s="7"/>
      <c r="V46" s="7" t="s">
        <v>108</v>
      </c>
      <c r="W46" s="7"/>
    </row>
    <row r="47" spans="1:24" x14ac:dyDescent="0.2">
      <c r="B47" s="33"/>
      <c r="C47" s="41"/>
      <c r="D47" s="42"/>
      <c r="E47" s="50"/>
      <c r="F47" s="10"/>
      <c r="G47" s="11" t="s">
        <v>46</v>
      </c>
      <c r="H47" s="41"/>
      <c r="I47" s="41"/>
      <c r="J47" s="41"/>
      <c r="K47" s="44"/>
      <c r="L47" s="44"/>
      <c r="M47" s="9"/>
      <c r="N47" s="9"/>
      <c r="O47" s="51" t="s">
        <v>44</v>
      </c>
      <c r="P47" s="45" t="s">
        <v>45</v>
      </c>
      <c r="R47" s="51"/>
      <c r="S47" s="46"/>
      <c r="T47" s="7"/>
      <c r="U47" s="7"/>
      <c r="V47" s="7" t="s">
        <v>111</v>
      </c>
      <c r="W47" s="7"/>
    </row>
    <row r="48" spans="1:24" x14ac:dyDescent="0.2">
      <c r="G48" s="45" t="s">
        <v>43</v>
      </c>
    </row>
    <row r="49" spans="1:24" x14ac:dyDescent="0.2">
      <c r="B49" s="40"/>
      <c r="C49" s="41"/>
      <c r="D49" s="42"/>
      <c r="E49" s="1"/>
      <c r="F49" s="43"/>
      <c r="G49" s="41"/>
      <c r="H49" s="41"/>
      <c r="I49" s="41"/>
      <c r="J49" s="41"/>
      <c r="K49" s="44"/>
      <c r="L49" s="44"/>
      <c r="M49" s="9"/>
      <c r="N49" s="9"/>
      <c r="O49" s="45" t="s">
        <v>63</v>
      </c>
      <c r="P49" s="40"/>
      <c r="Q49" s="40"/>
      <c r="R49" s="40"/>
      <c r="S49" s="46"/>
      <c r="T49" s="47"/>
    </row>
    <row r="50" spans="1:24" x14ac:dyDescent="0.2">
      <c r="B50" s="40"/>
      <c r="C50" s="41"/>
      <c r="D50" s="42"/>
      <c r="E50" s="1"/>
      <c r="F50" s="43"/>
      <c r="G50" s="41"/>
      <c r="H50" s="41"/>
      <c r="I50" s="41"/>
      <c r="J50" s="41"/>
      <c r="K50" s="44"/>
      <c r="L50" s="44"/>
      <c r="M50" s="9"/>
      <c r="N50" s="9"/>
      <c r="O50" s="40"/>
      <c r="P50" s="40"/>
      <c r="Q50" s="40"/>
      <c r="R50" s="40"/>
      <c r="S50" s="46"/>
      <c r="T50" s="47"/>
    </row>
    <row r="54" spans="1:24" ht="18" x14ac:dyDescent="0.25">
      <c r="A54" s="68" t="s">
        <v>0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4" ht="15.75" x14ac:dyDescent="0.25">
      <c r="A55" s="69">
        <v>45990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</row>
    <row r="56" spans="1:24" x14ac:dyDescent="0.2">
      <c r="A56" s="70" t="s">
        <v>1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</row>
    <row r="57" spans="1:24" x14ac:dyDescent="0.2">
      <c r="A57" s="33"/>
      <c r="B57" s="6" t="s">
        <v>124</v>
      </c>
      <c r="C57" s="52"/>
      <c r="D57" s="53"/>
      <c r="M57" s="3"/>
      <c r="N57" s="3"/>
    </row>
    <row r="58" spans="1:24" x14ac:dyDescent="0.2">
      <c r="A58" s="71" t="s">
        <v>3</v>
      </c>
      <c r="B58" s="71"/>
      <c r="C58" s="71"/>
      <c r="D58" s="71"/>
      <c r="E58" s="71"/>
      <c r="F58" s="71"/>
      <c r="G58" s="71" t="s">
        <v>4</v>
      </c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12"/>
      <c r="S58" s="71" t="s">
        <v>5</v>
      </c>
      <c r="T58" s="71"/>
      <c r="U58" s="71"/>
      <c r="V58" s="71"/>
      <c r="W58" s="71"/>
    </row>
    <row r="59" spans="1:24" ht="12.95" customHeight="1" x14ac:dyDescent="0.2">
      <c r="A59" s="65" t="s">
        <v>6</v>
      </c>
      <c r="B59" s="65" t="s">
        <v>7</v>
      </c>
      <c r="C59" s="65" t="s">
        <v>8</v>
      </c>
      <c r="D59" s="65" t="s">
        <v>9</v>
      </c>
      <c r="E59" s="66" t="s">
        <v>10</v>
      </c>
      <c r="F59" s="67" t="s">
        <v>11</v>
      </c>
      <c r="G59" s="63" t="s">
        <v>12</v>
      </c>
      <c r="H59" s="63"/>
      <c r="I59" s="63"/>
      <c r="J59" s="63"/>
      <c r="K59" s="63"/>
      <c r="L59" s="13"/>
      <c r="M59" s="63" t="s">
        <v>13</v>
      </c>
      <c r="N59" s="63"/>
      <c r="O59" s="63"/>
      <c r="P59" s="63"/>
      <c r="Q59" s="63"/>
      <c r="R59" s="13"/>
      <c r="S59" s="63" t="s">
        <v>14</v>
      </c>
      <c r="T59" s="63" t="s">
        <v>15</v>
      </c>
      <c r="U59" s="63" t="s">
        <v>16</v>
      </c>
      <c r="V59" s="64" t="s">
        <v>17</v>
      </c>
      <c r="W59" s="59" t="s">
        <v>18</v>
      </c>
    </row>
    <row r="60" spans="1:24" x14ac:dyDescent="0.2">
      <c r="A60" s="65"/>
      <c r="B60" s="65"/>
      <c r="C60" s="65"/>
      <c r="D60" s="65"/>
      <c r="E60" s="66"/>
      <c r="F60" s="67"/>
      <c r="G60" s="13">
        <v>1</v>
      </c>
      <c r="H60" s="13"/>
      <c r="I60" s="13">
        <v>2</v>
      </c>
      <c r="J60" s="13"/>
      <c r="K60" s="13">
        <v>3</v>
      </c>
      <c r="L60" s="13"/>
      <c r="M60" s="13">
        <v>1</v>
      </c>
      <c r="N60" s="13"/>
      <c r="O60" s="13">
        <v>2</v>
      </c>
      <c r="P60" s="13"/>
      <c r="Q60" s="13">
        <v>3</v>
      </c>
      <c r="R60" s="13"/>
      <c r="S60" s="63"/>
      <c r="T60" s="63"/>
      <c r="U60" s="63"/>
      <c r="V60" s="64"/>
      <c r="W60" s="59"/>
    </row>
    <row r="61" spans="1:24" x14ac:dyDescent="0.2">
      <c r="A61" s="60" t="s">
        <v>64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pans="1:24" x14ac:dyDescent="0.2">
      <c r="A62" s="14">
        <v>43</v>
      </c>
      <c r="B62" s="27" t="s">
        <v>65</v>
      </c>
      <c r="C62" s="16">
        <v>2003</v>
      </c>
      <c r="D62" s="22" t="s">
        <v>66</v>
      </c>
      <c r="E62" s="18">
        <v>70.349999999999994</v>
      </c>
      <c r="F62" s="32">
        <f>POWER(10,(Parameetrid!$B$2*(LOG10(E62/Parameetrid!$B$3))^2))</f>
        <v>1.3794678152136535</v>
      </c>
      <c r="G62" s="14">
        <v>90</v>
      </c>
      <c r="H62" s="20" t="s">
        <v>110</v>
      </c>
      <c r="I62" s="21">
        <v>90</v>
      </c>
      <c r="J62" s="20" t="s">
        <v>109</v>
      </c>
      <c r="K62" s="14">
        <v>95</v>
      </c>
      <c r="L62" s="20" t="s">
        <v>110</v>
      </c>
      <c r="M62" s="14">
        <v>105</v>
      </c>
      <c r="N62" s="20" t="s">
        <v>109</v>
      </c>
      <c r="O62" s="20" t="s">
        <v>110</v>
      </c>
      <c r="P62" s="20"/>
      <c r="Q62" s="20" t="s">
        <v>110</v>
      </c>
      <c r="R62" s="20"/>
      <c r="S62" s="22">
        <f>MAX(IF(H62="x",0,G62),IF(J62="x",0,I62),IF(L62="x",0,K62))</f>
        <v>90</v>
      </c>
      <c r="T62" s="22">
        <f>MAX(IF(N62="x",0,M62),IF(P62="x",0,O62),IF(R62="x",0,Q62))</f>
        <v>105</v>
      </c>
      <c r="U62" s="23">
        <f>S62+T62</f>
        <v>195</v>
      </c>
      <c r="V62" s="24" t="s">
        <v>115</v>
      </c>
      <c r="W62" s="25">
        <f>U62*F62</f>
        <v>268.9962239666624</v>
      </c>
      <c r="X62" s="1">
        <f>VLOOKUP(E62-0.01,Kaalud!A$15:B$24,2,TRUE)</f>
        <v>73</v>
      </c>
    </row>
    <row r="63" spans="1:24" x14ac:dyDescent="0.2">
      <c r="A63" s="14">
        <v>21</v>
      </c>
      <c r="B63" s="29" t="s">
        <v>67</v>
      </c>
      <c r="C63" s="16">
        <v>2008</v>
      </c>
      <c r="D63" s="22" t="s">
        <v>68</v>
      </c>
      <c r="E63" s="18">
        <v>67.25</v>
      </c>
      <c r="F63" s="32">
        <f>POWER(10,(Parameetrid!$B$2*(LOG10(E63/Parameetrid!$B$3))^2))</f>
        <v>1.4204538640830211</v>
      </c>
      <c r="G63" s="14">
        <v>57</v>
      </c>
      <c r="H63" s="20" t="s">
        <v>109</v>
      </c>
      <c r="I63" s="21">
        <v>62</v>
      </c>
      <c r="J63" s="20" t="s">
        <v>110</v>
      </c>
      <c r="K63" s="14">
        <v>62</v>
      </c>
      <c r="L63" s="20" t="s">
        <v>109</v>
      </c>
      <c r="M63" s="14">
        <v>75</v>
      </c>
      <c r="N63" s="20" t="s">
        <v>109</v>
      </c>
      <c r="O63" s="14">
        <v>80</v>
      </c>
      <c r="P63" s="20" t="s">
        <v>109</v>
      </c>
      <c r="Q63" s="14">
        <v>82</v>
      </c>
      <c r="R63" s="20" t="s">
        <v>110</v>
      </c>
      <c r="S63" s="22">
        <f>MAX(IF(H63="x",0,G63),IF(J63="x",0,I63),IF(L63="x",0,K63))</f>
        <v>62</v>
      </c>
      <c r="T63" s="22">
        <f>MAX(IF(N63="x",0,M63),IF(P63="x",0,O63),IF(R63="x",0,Q63))</f>
        <v>80</v>
      </c>
      <c r="U63" s="23">
        <f>S63+T63</f>
        <v>142</v>
      </c>
      <c r="V63" s="24" t="s">
        <v>116</v>
      </c>
      <c r="W63" s="25">
        <f>U63*F63</f>
        <v>201.704448699789</v>
      </c>
      <c r="X63" s="1">
        <f>VLOOKUP(E63-0.01,Kaalud!A$15:B$24,2,TRUE)</f>
        <v>73</v>
      </c>
    </row>
    <row r="64" spans="1:24" x14ac:dyDescent="0.2">
      <c r="A64" s="14">
        <v>145</v>
      </c>
      <c r="B64" s="29" t="s">
        <v>69</v>
      </c>
      <c r="C64" s="16">
        <v>2013</v>
      </c>
      <c r="D64" s="22" t="s">
        <v>21</v>
      </c>
      <c r="E64" s="18">
        <v>66.650000000000006</v>
      </c>
      <c r="F64" s="32">
        <f>POWER(10,(Parameetrid!$B$2*(LOG10(E64/Parameetrid!$B$3))^2))</f>
        <v>1.4289657175333013</v>
      </c>
      <c r="G64" s="14">
        <v>35</v>
      </c>
      <c r="H64" s="20" t="s">
        <v>109</v>
      </c>
      <c r="I64" s="21">
        <v>40</v>
      </c>
      <c r="J64" s="20" t="s">
        <v>110</v>
      </c>
      <c r="K64" s="14">
        <v>40</v>
      </c>
      <c r="L64" s="20" t="s">
        <v>109</v>
      </c>
      <c r="M64" s="14">
        <v>45</v>
      </c>
      <c r="N64" s="20" t="s">
        <v>109</v>
      </c>
      <c r="O64" s="14">
        <v>50</v>
      </c>
      <c r="P64" s="20" t="s">
        <v>110</v>
      </c>
      <c r="Q64" s="14">
        <v>52</v>
      </c>
      <c r="R64" s="20" t="s">
        <v>110</v>
      </c>
      <c r="S64" s="22">
        <f>MAX(IF(H64="x",0,G64),IF(J64="x",0,I64),IF(L64="x",0,K64))</f>
        <v>40</v>
      </c>
      <c r="T64" s="22">
        <f>MAX(IF(N64="x",0,M64),IF(P64="x",0,O64),IF(R64="x",0,Q64))</f>
        <v>45</v>
      </c>
      <c r="U64" s="23">
        <f>S64+T64</f>
        <v>85</v>
      </c>
      <c r="V64" s="24" t="s">
        <v>118</v>
      </c>
      <c r="W64" s="25">
        <f>U64*F64</f>
        <v>121.46208599033061</v>
      </c>
      <c r="X64" s="1">
        <f>VLOOKUP(E64-0.01,Kaalud!A$15:B$24,2,TRUE)</f>
        <v>67</v>
      </c>
    </row>
    <row r="65" spans="1:24" x14ac:dyDescent="0.2">
      <c r="A65" s="60" t="s">
        <v>70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1:24" x14ac:dyDescent="0.2">
      <c r="A66" s="14">
        <v>135</v>
      </c>
      <c r="B66" s="58" t="s">
        <v>112</v>
      </c>
      <c r="C66" s="16">
        <v>1994</v>
      </c>
      <c r="D66" s="22" t="s">
        <v>21</v>
      </c>
      <c r="E66" s="18">
        <v>77.75</v>
      </c>
      <c r="F66" s="32">
        <f>POWER(10,(Parameetrid!$B$2*(LOG10(E66/Parameetrid!$B$3))^2))</f>
        <v>1.2985827899892994</v>
      </c>
      <c r="G66" s="14">
        <v>65</v>
      </c>
      <c r="H66" s="20" t="s">
        <v>109</v>
      </c>
      <c r="I66" s="21">
        <v>68</v>
      </c>
      <c r="J66" s="20" t="s">
        <v>109</v>
      </c>
      <c r="K66" s="14">
        <v>70</v>
      </c>
      <c r="L66" s="20" t="s">
        <v>110</v>
      </c>
      <c r="M66" s="14">
        <v>95</v>
      </c>
      <c r="N66" s="20" t="s">
        <v>109</v>
      </c>
      <c r="O66" s="14">
        <v>100</v>
      </c>
      <c r="P66" s="20" t="s">
        <v>110</v>
      </c>
      <c r="Q66" s="14">
        <v>100</v>
      </c>
      <c r="R66" s="20" t="s">
        <v>109</v>
      </c>
      <c r="S66" s="22">
        <f>MAX(IF(H66="x",0,G66),IF(J66="x",0,I66),IF(L66="x",0,K66))</f>
        <v>68</v>
      </c>
      <c r="T66" s="22">
        <f>MAX(IF(N66="x",0,M66),IF(P66="x",0,O66),IF(R66="x",0,Q66))</f>
        <v>100</v>
      </c>
      <c r="U66" s="23">
        <f>S66+T66</f>
        <v>168</v>
      </c>
      <c r="V66" s="24" t="s">
        <v>116</v>
      </c>
      <c r="W66" s="25">
        <f>U66*F66</f>
        <v>218.16190871820231</v>
      </c>
      <c r="X66" s="1">
        <f>VLOOKUP(E66-0.01,Kaalud!A$15:B$24,2,TRUE)</f>
        <v>81</v>
      </c>
    </row>
    <row r="67" spans="1:24" x14ac:dyDescent="0.2">
      <c r="A67" s="14">
        <v>95</v>
      </c>
      <c r="B67" s="29" t="s">
        <v>71</v>
      </c>
      <c r="C67" s="16">
        <v>1981</v>
      </c>
      <c r="D67" s="22" t="s">
        <v>21</v>
      </c>
      <c r="E67" s="18">
        <v>76.349999999999994</v>
      </c>
      <c r="F67" s="32">
        <f>POWER(10,(Parameetrid!$B$2*(LOG10(E67/Parameetrid!$B$3))^2))</f>
        <v>1.3123040005190589</v>
      </c>
      <c r="G67" s="14">
        <v>65</v>
      </c>
      <c r="H67" s="20" t="s">
        <v>109</v>
      </c>
      <c r="I67" s="21">
        <v>70</v>
      </c>
      <c r="J67" s="20" t="s">
        <v>110</v>
      </c>
      <c r="K67" s="14">
        <v>70</v>
      </c>
      <c r="L67" s="20" t="s">
        <v>109</v>
      </c>
      <c r="M67" s="14">
        <v>90</v>
      </c>
      <c r="N67" s="20" t="s">
        <v>109</v>
      </c>
      <c r="O67" s="14">
        <v>95</v>
      </c>
      <c r="P67" s="20" t="s">
        <v>110</v>
      </c>
      <c r="Q67" s="14">
        <v>95</v>
      </c>
      <c r="R67" s="20" t="s">
        <v>110</v>
      </c>
      <c r="S67" s="22">
        <f>MAX(IF(H67="x",0,G67),IF(J67="x",0,I67),IF(L67="x",0,K67))</f>
        <v>70</v>
      </c>
      <c r="T67" s="22">
        <f>MAX(IF(N67="x",0,M67),IF(P67="x",0,O67),IF(R67="x",0,Q67))</f>
        <v>90</v>
      </c>
      <c r="U67" s="23">
        <f>S67+T67</f>
        <v>160</v>
      </c>
      <c r="V67" s="24" t="s">
        <v>118</v>
      </c>
      <c r="W67" s="25">
        <f>U67*F67</f>
        <v>209.96864008304942</v>
      </c>
      <c r="X67" s="1">
        <f>VLOOKUP(E67-0.01,Kaalud!A$15:B$24,2,TRUE)</f>
        <v>81</v>
      </c>
    </row>
    <row r="68" spans="1:24" x14ac:dyDescent="0.2">
      <c r="A68" s="14">
        <v>17</v>
      </c>
      <c r="B68" s="27" t="s">
        <v>72</v>
      </c>
      <c r="C68" s="16">
        <v>2008</v>
      </c>
      <c r="D68" s="22" t="s">
        <v>21</v>
      </c>
      <c r="E68" s="18">
        <v>72.95</v>
      </c>
      <c r="F68" s="32">
        <f>POWER(10,(Parameetrid!$B$2*(LOG10(E68/Parameetrid!$B$3))^2))</f>
        <v>1.3485722612016295</v>
      </c>
      <c r="G68" s="14">
        <v>75</v>
      </c>
      <c r="H68" s="20" t="s">
        <v>109</v>
      </c>
      <c r="I68" s="21">
        <v>80</v>
      </c>
      <c r="J68" s="20" t="s">
        <v>110</v>
      </c>
      <c r="K68" s="14">
        <v>80</v>
      </c>
      <c r="L68" s="20" t="s">
        <v>110</v>
      </c>
      <c r="M68" s="14">
        <v>95</v>
      </c>
      <c r="N68" s="20" t="s">
        <v>110</v>
      </c>
      <c r="O68" s="14">
        <v>95</v>
      </c>
      <c r="P68" s="20" t="s">
        <v>110</v>
      </c>
      <c r="Q68" s="14">
        <v>95</v>
      </c>
      <c r="R68" s="20" t="s">
        <v>110</v>
      </c>
      <c r="S68" s="22">
        <f>MAX(IF(H68="x",0,G68),IF(J68="x",0,I68),IF(L68="x",0,K68))</f>
        <v>75</v>
      </c>
      <c r="T68" s="22">
        <f>MAX(IF(N68="x",0,M68),IF(P68="x",0,O68),IF(R68="x",0,Q68))</f>
        <v>0</v>
      </c>
      <c r="U68" s="23">
        <f>S68+T68</f>
        <v>75</v>
      </c>
      <c r="V68" s="24" t="s">
        <v>119</v>
      </c>
      <c r="W68" s="25">
        <f>U68*F68</f>
        <v>101.14291959012222</v>
      </c>
      <c r="X68" s="1">
        <f>VLOOKUP(E68-0.01,Kaalud!A$15:B$24,2,TRUE)</f>
        <v>73</v>
      </c>
    </row>
    <row r="69" spans="1:24" x14ac:dyDescent="0.2">
      <c r="A69" s="14">
        <v>89</v>
      </c>
      <c r="B69" s="27" t="s">
        <v>73</v>
      </c>
      <c r="C69" s="16">
        <v>2007</v>
      </c>
      <c r="D69" s="22" t="s">
        <v>34</v>
      </c>
      <c r="E69" s="18">
        <v>73.55</v>
      </c>
      <c r="F69" s="32">
        <f>POWER(10,(Parameetrid!$B$2*(LOG10(E69/Parameetrid!$B$3))^2))</f>
        <v>1.3418487127476681</v>
      </c>
      <c r="G69" s="14">
        <v>97</v>
      </c>
      <c r="H69" s="20" t="s">
        <v>109</v>
      </c>
      <c r="I69" s="21">
        <v>102</v>
      </c>
      <c r="J69" s="20" t="s">
        <v>109</v>
      </c>
      <c r="K69" s="14">
        <v>105</v>
      </c>
      <c r="L69" s="20" t="s">
        <v>110</v>
      </c>
      <c r="M69" s="14">
        <v>115</v>
      </c>
      <c r="N69" s="20" t="s">
        <v>109</v>
      </c>
      <c r="O69" s="14">
        <v>122</v>
      </c>
      <c r="P69" s="20" t="s">
        <v>109</v>
      </c>
      <c r="Q69" s="14">
        <v>125</v>
      </c>
      <c r="R69" s="20" t="s">
        <v>109</v>
      </c>
      <c r="S69" s="22">
        <f>MAX(IF(H69="x",0,G69),IF(J69="x",0,I69),IF(L69="x",0,K69))</f>
        <v>102</v>
      </c>
      <c r="T69" s="22">
        <f>MAX(IF(N69="x",0,M69),IF(P69="x",0,O69),IF(R69="x",0,Q69))</f>
        <v>125</v>
      </c>
      <c r="U69" s="23">
        <f>S69+T69</f>
        <v>227</v>
      </c>
      <c r="V69" s="24" t="s">
        <v>115</v>
      </c>
      <c r="W69" s="25">
        <f>U69*F69</f>
        <v>304.59965779372067</v>
      </c>
      <c r="X69" s="1">
        <f>VLOOKUP(E69-0.01,Kaalud!A$15:B$24,2,TRUE)</f>
        <v>81</v>
      </c>
    </row>
    <row r="70" spans="1:24" x14ac:dyDescent="0.2">
      <c r="A70" s="60" t="s">
        <v>75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</row>
    <row r="71" spans="1:24" x14ac:dyDescent="0.2">
      <c r="A71" s="14">
        <v>122</v>
      </c>
      <c r="B71" s="29" t="s">
        <v>76</v>
      </c>
      <c r="C71" s="16">
        <v>2005</v>
      </c>
      <c r="D71" s="22" t="s">
        <v>68</v>
      </c>
      <c r="E71" s="18">
        <v>90.95</v>
      </c>
      <c r="F71" s="32">
        <f>POWER(10,(Parameetrid!$B$2*(LOG10(E71/Parameetrid!$B$3))^2))</f>
        <v>1.1962334315225296</v>
      </c>
      <c r="G71" s="14">
        <v>100</v>
      </c>
      <c r="H71" s="20" t="s">
        <v>109</v>
      </c>
      <c r="I71" s="21">
        <v>105</v>
      </c>
      <c r="J71" s="20" t="s">
        <v>109</v>
      </c>
      <c r="K71" s="14">
        <v>108</v>
      </c>
      <c r="L71" s="20" t="s">
        <v>109</v>
      </c>
      <c r="M71" s="14">
        <v>120</v>
      </c>
      <c r="N71" s="20" t="s">
        <v>109</v>
      </c>
      <c r="O71" s="14">
        <v>127</v>
      </c>
      <c r="P71" s="20" t="s">
        <v>109</v>
      </c>
      <c r="Q71" s="14">
        <v>128</v>
      </c>
      <c r="R71" s="20" t="s">
        <v>110</v>
      </c>
      <c r="S71" s="22">
        <f>MAX(IF(H71="x",0,G71),IF(J71="x",0,I71),IF(L71="x",0,K71))</f>
        <v>108</v>
      </c>
      <c r="T71" s="22">
        <f>MAX(IF(N71="x",0,M71),IF(P71="x",0,O71),IF(R71="x",0,Q71))</f>
        <v>127</v>
      </c>
      <c r="U71" s="23">
        <f>S71+T71</f>
        <v>235</v>
      </c>
      <c r="V71" s="24" t="s">
        <v>115</v>
      </c>
      <c r="W71" s="25">
        <f>U71*F71</f>
        <v>281.11485640779443</v>
      </c>
      <c r="X71" s="1">
        <f>VLOOKUP(E71-0.01,Kaalud!A$15:B$24,2,TRUE)</f>
        <v>96</v>
      </c>
    </row>
    <row r="72" spans="1:24" x14ac:dyDescent="0.2">
      <c r="A72" s="60" t="s">
        <v>77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</row>
    <row r="73" spans="1:24" x14ac:dyDescent="0.2">
      <c r="A73" s="14">
        <v>139</v>
      </c>
      <c r="B73" s="27" t="s">
        <v>78</v>
      </c>
      <c r="C73" s="16">
        <v>2005</v>
      </c>
      <c r="D73" s="22" t="s">
        <v>66</v>
      </c>
      <c r="E73" s="18">
        <v>118.65</v>
      </c>
      <c r="F73" s="32">
        <f>POWER(10,(Parameetrid!$B$2*(LOG10(E73/Parameetrid!$B$3))^2))</f>
        <v>1.0781662549826965</v>
      </c>
      <c r="G73" s="14">
        <v>105</v>
      </c>
      <c r="H73" s="20" t="s">
        <v>109</v>
      </c>
      <c r="I73" s="21">
        <v>110</v>
      </c>
      <c r="J73" s="20" t="s">
        <v>109</v>
      </c>
      <c r="K73" s="14">
        <v>115</v>
      </c>
      <c r="L73" s="20" t="s">
        <v>109</v>
      </c>
      <c r="M73" s="14">
        <v>131</v>
      </c>
      <c r="N73" s="20" t="s">
        <v>109</v>
      </c>
      <c r="O73" s="14">
        <v>137</v>
      </c>
      <c r="P73" s="20" t="s">
        <v>109</v>
      </c>
      <c r="Q73" s="14">
        <v>141</v>
      </c>
      <c r="R73" s="20" t="s">
        <v>110</v>
      </c>
      <c r="S73" s="22">
        <f>MAX(IF(H73="x",0,G73),IF(J73="x",0,I73),IF(L73="x",0,K73))</f>
        <v>115</v>
      </c>
      <c r="T73" s="22">
        <f>MAX(IF(N73="x",0,M73),IF(P73="x",0,O73),IF(R73="x",0,Q73))</f>
        <v>137</v>
      </c>
      <c r="U73" s="23">
        <f>S73+T73</f>
        <v>252</v>
      </c>
      <c r="V73" s="24" t="s">
        <v>115</v>
      </c>
      <c r="W73" s="25">
        <f>U73*F73</f>
        <v>271.69789625563953</v>
      </c>
      <c r="X73" s="1" t="str">
        <f>VLOOKUP(E73-0.01,Kaalud!A$15:B$24,2,TRUE)</f>
        <v>.+109</v>
      </c>
    </row>
    <row r="74" spans="1:24" x14ac:dyDescent="0.2">
      <c r="A74" s="14">
        <v>19</v>
      </c>
      <c r="B74" s="27" t="s">
        <v>79</v>
      </c>
      <c r="C74" s="16">
        <v>1989</v>
      </c>
      <c r="D74" s="22" t="s">
        <v>21</v>
      </c>
      <c r="E74" s="18">
        <v>111.15</v>
      </c>
      <c r="F74" s="32">
        <f>POWER(10,(Parameetrid!$B$2*(LOG10(E74/Parameetrid!$B$3))^2))</f>
        <v>1.1014996669262573</v>
      </c>
      <c r="G74" s="14">
        <v>95</v>
      </c>
      <c r="H74" s="20" t="s">
        <v>109</v>
      </c>
      <c r="I74" s="21">
        <v>100</v>
      </c>
      <c r="J74" s="20" t="s">
        <v>109</v>
      </c>
      <c r="K74" s="14">
        <v>104</v>
      </c>
      <c r="L74" s="20" t="s">
        <v>109</v>
      </c>
      <c r="M74" s="14">
        <v>120</v>
      </c>
      <c r="N74" s="20" t="s">
        <v>109</v>
      </c>
      <c r="O74" s="14">
        <v>125</v>
      </c>
      <c r="P74" s="20" t="s">
        <v>109</v>
      </c>
      <c r="Q74" s="14">
        <v>130</v>
      </c>
      <c r="R74" s="20" t="s">
        <v>110</v>
      </c>
      <c r="S74" s="22">
        <f>MAX(IF(H74="x",0,G74),IF(J74="x",0,I74),IF(L74="x",0,K74))</f>
        <v>104</v>
      </c>
      <c r="T74" s="22">
        <f>MAX(IF(N74="x",0,M74),IF(P74="x",0,O74),IF(R74="x",0,Q74))</f>
        <v>125</v>
      </c>
      <c r="U74" s="23">
        <f>S74+T74</f>
        <v>229</v>
      </c>
      <c r="V74" s="24" t="s">
        <v>116</v>
      </c>
      <c r="W74" s="25">
        <f>U74*F74</f>
        <v>252.24342372611292</v>
      </c>
      <c r="X74" s="1" t="str">
        <f>VLOOKUP(E74-0.01,Kaalud!A$15:B$24,2,TRUE)</f>
        <v>.+109</v>
      </c>
    </row>
    <row r="76" spans="1:24" x14ac:dyDescent="0.2">
      <c r="B76" s="40" t="s">
        <v>38</v>
      </c>
      <c r="C76" s="41"/>
      <c r="D76" s="42"/>
      <c r="E76" s="1"/>
      <c r="F76" s="43" t="s">
        <v>39</v>
      </c>
      <c r="G76" s="11" t="s">
        <v>45</v>
      </c>
      <c r="H76" s="41"/>
      <c r="I76" s="41"/>
      <c r="J76" s="41"/>
      <c r="K76" s="44"/>
      <c r="L76" s="44"/>
      <c r="M76" s="9"/>
      <c r="N76" s="9"/>
      <c r="O76" s="40" t="s">
        <v>41</v>
      </c>
      <c r="P76" s="45" t="s">
        <v>42</v>
      </c>
      <c r="Q76" s="40"/>
      <c r="R76" s="40"/>
      <c r="S76" s="46"/>
      <c r="T76" s="47"/>
      <c r="U76" s="7" t="s">
        <v>114</v>
      </c>
      <c r="W76" s="1" t="s">
        <v>108</v>
      </c>
    </row>
    <row r="77" spans="1:24" x14ac:dyDescent="0.2">
      <c r="B77" s="33"/>
      <c r="C77" s="41"/>
      <c r="D77" s="42"/>
      <c r="E77" s="50"/>
      <c r="F77" s="10"/>
      <c r="G77" s="11" t="s">
        <v>40</v>
      </c>
      <c r="H77" s="41"/>
      <c r="I77" s="41"/>
      <c r="J77" s="41"/>
      <c r="K77" s="44"/>
      <c r="L77" s="44"/>
      <c r="M77" s="9"/>
      <c r="N77" s="9"/>
      <c r="O77" s="51" t="s">
        <v>44</v>
      </c>
      <c r="P77" s="45" t="s">
        <v>62</v>
      </c>
      <c r="R77" s="51"/>
      <c r="S77" s="46"/>
      <c r="T77" s="7"/>
      <c r="W77" s="7" t="s">
        <v>111</v>
      </c>
    </row>
    <row r="78" spans="1:24" x14ac:dyDescent="0.2">
      <c r="G78" s="11" t="s">
        <v>113</v>
      </c>
      <c r="M78" s="3"/>
      <c r="N78" s="3"/>
      <c r="Q78" s="7"/>
      <c r="R78" s="7"/>
      <c r="U78" s="7"/>
    </row>
    <row r="79" spans="1:24" x14ac:dyDescent="0.2">
      <c r="M79" s="3"/>
      <c r="N79" s="3"/>
      <c r="O79" s="45"/>
      <c r="Q79" s="7"/>
      <c r="R79" s="7"/>
      <c r="U79" s="7"/>
    </row>
    <row r="80" spans="1:24" x14ac:dyDescent="0.2">
      <c r="M80" s="3"/>
      <c r="N80" s="3"/>
      <c r="Q80" s="7"/>
      <c r="R80" s="7"/>
      <c r="U80" s="7"/>
    </row>
    <row r="81" spans="1:24" x14ac:dyDescent="0.2">
      <c r="M81" s="3"/>
      <c r="N81" s="3"/>
      <c r="Q81" s="7"/>
      <c r="R81" s="7"/>
      <c r="U81" s="7"/>
    </row>
    <row r="82" spans="1:24" x14ac:dyDescent="0.2">
      <c r="M82" s="3"/>
      <c r="N82" s="3"/>
      <c r="Q82" s="7"/>
      <c r="R82" s="7"/>
      <c r="U82" s="7"/>
    </row>
    <row r="83" spans="1:24" ht="18" x14ac:dyDescent="0.25">
      <c r="A83" s="68" t="s">
        <v>0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</row>
    <row r="84" spans="1:24" ht="15.75" x14ac:dyDescent="0.25">
      <c r="A84" s="69">
        <v>45990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</row>
    <row r="85" spans="1:24" x14ac:dyDescent="0.2">
      <c r="A85" s="70" t="s">
        <v>1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</row>
    <row r="86" spans="1:24" x14ac:dyDescent="0.2">
      <c r="B86" s="6" t="s">
        <v>80</v>
      </c>
      <c r="M86" s="3"/>
      <c r="N86" s="3"/>
      <c r="Q86" s="7"/>
      <c r="R86" s="7"/>
      <c r="U86" s="7"/>
    </row>
    <row r="87" spans="1:24" x14ac:dyDescent="0.2">
      <c r="A87" s="71" t="s">
        <v>3</v>
      </c>
      <c r="B87" s="71"/>
      <c r="C87" s="71"/>
      <c r="D87" s="71"/>
      <c r="E87" s="71"/>
      <c r="F87" s="71"/>
      <c r="G87" s="71" t="s">
        <v>4</v>
      </c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12"/>
      <c r="S87" s="71" t="s">
        <v>5</v>
      </c>
      <c r="T87" s="71"/>
      <c r="U87" s="71"/>
      <c r="V87" s="71"/>
      <c r="W87" s="71"/>
    </row>
    <row r="88" spans="1:24" ht="12.95" customHeight="1" x14ac:dyDescent="0.2">
      <c r="A88" s="65" t="s">
        <v>6</v>
      </c>
      <c r="B88" s="65" t="s">
        <v>7</v>
      </c>
      <c r="C88" s="65" t="s">
        <v>8</v>
      </c>
      <c r="D88" s="65" t="s">
        <v>9</v>
      </c>
      <c r="E88" s="66" t="s">
        <v>10</v>
      </c>
      <c r="F88" s="67" t="s">
        <v>11</v>
      </c>
      <c r="G88" s="63" t="s">
        <v>12</v>
      </c>
      <c r="H88" s="63"/>
      <c r="I88" s="63"/>
      <c r="J88" s="63"/>
      <c r="K88" s="63"/>
      <c r="L88" s="13"/>
      <c r="M88" s="63" t="s">
        <v>13</v>
      </c>
      <c r="N88" s="63"/>
      <c r="O88" s="63"/>
      <c r="P88" s="63"/>
      <c r="Q88" s="63"/>
      <c r="R88" s="13"/>
      <c r="S88" s="63" t="s">
        <v>14</v>
      </c>
      <c r="T88" s="63" t="s">
        <v>15</v>
      </c>
      <c r="U88" s="63" t="s">
        <v>16</v>
      </c>
      <c r="V88" s="64" t="s">
        <v>17</v>
      </c>
      <c r="W88" s="59" t="s">
        <v>18</v>
      </c>
    </row>
    <row r="89" spans="1:24" x14ac:dyDescent="0.2">
      <c r="A89" s="65"/>
      <c r="B89" s="65"/>
      <c r="C89" s="65"/>
      <c r="D89" s="65"/>
      <c r="E89" s="66"/>
      <c r="F89" s="67"/>
      <c r="G89" s="13">
        <v>1</v>
      </c>
      <c r="H89" s="13"/>
      <c r="I89" s="13">
        <v>2</v>
      </c>
      <c r="J89" s="13"/>
      <c r="K89" s="13">
        <v>3</v>
      </c>
      <c r="L89" s="13"/>
      <c r="M89" s="13">
        <v>1</v>
      </c>
      <c r="N89" s="13"/>
      <c r="O89" s="13">
        <v>2</v>
      </c>
      <c r="P89" s="13"/>
      <c r="Q89" s="13">
        <v>3</v>
      </c>
      <c r="R89" s="13"/>
      <c r="S89" s="63"/>
      <c r="T89" s="63"/>
      <c r="U89" s="63"/>
      <c r="V89" s="64"/>
      <c r="W89" s="59"/>
    </row>
    <row r="90" spans="1:24" x14ac:dyDescent="0.2">
      <c r="A90" s="60" t="s">
        <v>81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1:24" x14ac:dyDescent="0.2">
      <c r="A91" s="14">
        <v>149</v>
      </c>
      <c r="B91" s="29" t="s">
        <v>82</v>
      </c>
      <c r="C91" s="16">
        <v>2009</v>
      </c>
      <c r="D91" s="22" t="s">
        <v>68</v>
      </c>
      <c r="E91" s="18">
        <v>83.75</v>
      </c>
      <c r="F91" s="32">
        <f>POWER(10,(Parameetrid!$B$2*(LOG10(E91/Parameetrid!$B$3))^2))</f>
        <v>1.2466138777668041</v>
      </c>
      <c r="G91" s="14">
        <v>77</v>
      </c>
      <c r="H91" s="20" t="s">
        <v>109</v>
      </c>
      <c r="I91" s="21">
        <v>82</v>
      </c>
      <c r="J91" s="20" t="s">
        <v>109</v>
      </c>
      <c r="K91" s="14">
        <v>84</v>
      </c>
      <c r="L91" s="20" t="s">
        <v>109</v>
      </c>
      <c r="M91" s="14">
        <v>99</v>
      </c>
      <c r="N91" s="20" t="s">
        <v>109</v>
      </c>
      <c r="O91" s="14">
        <v>104</v>
      </c>
      <c r="P91" s="20" t="s">
        <v>109</v>
      </c>
      <c r="Q91" s="14">
        <v>106</v>
      </c>
      <c r="R91" s="20" t="s">
        <v>110</v>
      </c>
      <c r="S91" s="22">
        <f t="shared" ref="S91:S96" si="0">MAX(IF(H91="x",0,G91),IF(J91="x",0,I91),IF(L91="x",0,K91))</f>
        <v>84</v>
      </c>
      <c r="T91" s="22">
        <f t="shared" ref="T91:T96" si="1">MAX(IF(N91="x",0,M91),IF(P91="x",0,O91),IF(R91="x",0,Q91))</f>
        <v>104</v>
      </c>
      <c r="U91" s="23">
        <f t="shared" ref="U91:U96" si="2">S91+T91</f>
        <v>188</v>
      </c>
      <c r="V91" s="24" t="s">
        <v>121</v>
      </c>
      <c r="W91" s="25">
        <f t="shared" ref="W91:W96" si="3">U91*F91</f>
        <v>234.36340902015917</v>
      </c>
      <c r="X91" s="1">
        <f>VLOOKUP(E91-0.01,Kaalud!A$15:B$24,2,TRUE)</f>
        <v>89</v>
      </c>
    </row>
    <row r="92" spans="1:24" x14ac:dyDescent="0.2">
      <c r="A92" s="14">
        <v>93</v>
      </c>
      <c r="B92" s="29" t="s">
        <v>83</v>
      </c>
      <c r="C92" s="16">
        <v>1987</v>
      </c>
      <c r="D92" s="22" t="s">
        <v>84</v>
      </c>
      <c r="E92" s="18">
        <v>80.55</v>
      </c>
      <c r="F92" s="32">
        <f>POWER(10,(Parameetrid!$B$2*(LOG10(E92/Parameetrid!$B$3))^2))</f>
        <v>1.2730335183082977</v>
      </c>
      <c r="G92" s="14">
        <v>80</v>
      </c>
      <c r="H92" s="20" t="s">
        <v>109</v>
      </c>
      <c r="I92" s="21">
        <v>85</v>
      </c>
      <c r="J92" s="20" t="s">
        <v>110</v>
      </c>
      <c r="K92" s="14">
        <v>85</v>
      </c>
      <c r="L92" s="20" t="s">
        <v>109</v>
      </c>
      <c r="M92" s="14">
        <v>110</v>
      </c>
      <c r="N92" s="20" t="s">
        <v>109</v>
      </c>
      <c r="O92" s="14">
        <v>115</v>
      </c>
      <c r="P92" s="20" t="s">
        <v>110</v>
      </c>
      <c r="Q92" s="14">
        <v>115</v>
      </c>
      <c r="R92" s="20" t="s">
        <v>109</v>
      </c>
      <c r="S92" s="22">
        <f t="shared" si="0"/>
        <v>85</v>
      </c>
      <c r="T92" s="22">
        <f t="shared" si="1"/>
        <v>115</v>
      </c>
      <c r="U92" s="23">
        <f t="shared" si="2"/>
        <v>200</v>
      </c>
      <c r="V92" s="24" t="s">
        <v>119</v>
      </c>
      <c r="W92" s="25">
        <f t="shared" si="3"/>
        <v>254.60670366165954</v>
      </c>
      <c r="X92" s="1">
        <f>VLOOKUP(E92-0.01,Kaalud!A$15:B$24,2,TRUE)</f>
        <v>81</v>
      </c>
    </row>
    <row r="93" spans="1:24" x14ac:dyDescent="0.2">
      <c r="A93" s="14">
        <v>51</v>
      </c>
      <c r="B93" s="27" t="s">
        <v>85</v>
      </c>
      <c r="C93" s="16">
        <v>2007</v>
      </c>
      <c r="D93" s="22" t="s">
        <v>66</v>
      </c>
      <c r="E93" s="18">
        <v>85.15</v>
      </c>
      <c r="F93" s="32">
        <f>POWER(10,(Parameetrid!$B$2*(LOG10(E93/Parameetrid!$B$3))^2))</f>
        <v>1.2358953392950867</v>
      </c>
      <c r="G93" s="14">
        <v>101</v>
      </c>
      <c r="H93" s="20" t="s">
        <v>109</v>
      </c>
      <c r="I93" s="21">
        <v>107</v>
      </c>
      <c r="J93" s="20" t="s">
        <v>109</v>
      </c>
      <c r="K93" s="14">
        <v>110</v>
      </c>
      <c r="L93" s="20" t="s">
        <v>110</v>
      </c>
      <c r="M93" s="14">
        <v>120</v>
      </c>
      <c r="N93" s="20" t="s">
        <v>109</v>
      </c>
      <c r="O93" s="14">
        <v>125</v>
      </c>
      <c r="P93" s="20" t="s">
        <v>109</v>
      </c>
      <c r="Q93" s="14">
        <v>128</v>
      </c>
      <c r="R93" s="20" t="s">
        <v>109</v>
      </c>
      <c r="S93" s="22">
        <f t="shared" si="0"/>
        <v>107</v>
      </c>
      <c r="T93" s="22">
        <f t="shared" si="1"/>
        <v>128</v>
      </c>
      <c r="U93" s="23">
        <f t="shared" si="2"/>
        <v>235</v>
      </c>
      <c r="V93" s="24" t="s">
        <v>115</v>
      </c>
      <c r="W93" s="25">
        <f t="shared" si="3"/>
        <v>290.43540473434535</v>
      </c>
      <c r="X93" s="1">
        <f>VLOOKUP(E93-0.01,Kaalud!A$15:B$24,2,TRUE)</f>
        <v>89</v>
      </c>
    </row>
    <row r="94" spans="1:24" x14ac:dyDescent="0.2">
      <c r="A94" s="14">
        <v>116</v>
      </c>
      <c r="B94" s="27" t="s">
        <v>86</v>
      </c>
      <c r="C94" s="16">
        <v>1991</v>
      </c>
      <c r="D94" s="22" t="s">
        <v>34</v>
      </c>
      <c r="E94" s="18">
        <v>81.849999999999994</v>
      </c>
      <c r="F94" s="32">
        <f>POWER(10,(Parameetrid!$B$2*(LOG10(E94/Parameetrid!$B$3))^2))</f>
        <v>1.2619634644341224</v>
      </c>
      <c r="G94" s="14">
        <v>80</v>
      </c>
      <c r="H94" s="20" t="s">
        <v>109</v>
      </c>
      <c r="I94" s="21">
        <v>87</v>
      </c>
      <c r="J94" s="20" t="s">
        <v>109</v>
      </c>
      <c r="K94" s="14">
        <v>92</v>
      </c>
      <c r="L94" s="20" t="s">
        <v>109</v>
      </c>
      <c r="M94" s="14">
        <v>115</v>
      </c>
      <c r="N94" s="20" t="s">
        <v>109</v>
      </c>
      <c r="O94" s="14">
        <v>120</v>
      </c>
      <c r="P94" s="20" t="s">
        <v>109</v>
      </c>
      <c r="Q94" s="14">
        <v>125</v>
      </c>
      <c r="R94" s="20" t="s">
        <v>109</v>
      </c>
      <c r="S94" s="22">
        <f t="shared" si="0"/>
        <v>92</v>
      </c>
      <c r="T94" s="22">
        <f t="shared" si="1"/>
        <v>125</v>
      </c>
      <c r="U94" s="23">
        <f t="shared" si="2"/>
        <v>217</v>
      </c>
      <c r="V94" s="24" t="s">
        <v>118</v>
      </c>
      <c r="W94" s="25">
        <f t="shared" si="3"/>
        <v>273.84607178220455</v>
      </c>
      <c r="X94" s="1">
        <f>VLOOKUP(E94-0.01,Kaalud!A$15:B$24,2,TRUE)</f>
        <v>89</v>
      </c>
    </row>
    <row r="95" spans="1:24" x14ac:dyDescent="0.2">
      <c r="A95" s="14">
        <v>124</v>
      </c>
      <c r="B95" s="27" t="s">
        <v>87</v>
      </c>
      <c r="C95" s="16">
        <v>1997</v>
      </c>
      <c r="D95" s="22" t="s">
        <v>34</v>
      </c>
      <c r="E95" s="18">
        <v>87.45</v>
      </c>
      <c r="F95" s="32">
        <f>POWER(10,(Parameetrid!$B$2*(LOG10(E95/Parameetrid!$B$3))^2))</f>
        <v>1.2192969248526619</v>
      </c>
      <c r="G95" s="14">
        <v>85</v>
      </c>
      <c r="H95" s="20" t="s">
        <v>109</v>
      </c>
      <c r="I95" s="21">
        <v>90</v>
      </c>
      <c r="J95" s="20" t="s">
        <v>109</v>
      </c>
      <c r="K95" s="14">
        <v>95</v>
      </c>
      <c r="L95" s="20" t="s">
        <v>110</v>
      </c>
      <c r="M95" s="14">
        <v>115</v>
      </c>
      <c r="N95" s="20" t="s">
        <v>109</v>
      </c>
      <c r="O95" s="14">
        <v>123</v>
      </c>
      <c r="P95" s="20" t="s">
        <v>110</v>
      </c>
      <c r="Q95" s="14">
        <v>128</v>
      </c>
      <c r="R95" s="20" t="s">
        <v>109</v>
      </c>
      <c r="S95" s="22">
        <f t="shared" si="0"/>
        <v>90</v>
      </c>
      <c r="T95" s="22">
        <f t="shared" si="1"/>
        <v>128</v>
      </c>
      <c r="U95" s="23">
        <f t="shared" si="2"/>
        <v>218</v>
      </c>
      <c r="V95" s="24" t="s">
        <v>116</v>
      </c>
      <c r="W95" s="25">
        <f t="shared" si="3"/>
        <v>265.80672961788031</v>
      </c>
      <c r="X95" s="1">
        <f>VLOOKUP(E95-0.01,Kaalud!A$15:B$24,2,TRUE)</f>
        <v>89</v>
      </c>
    </row>
    <row r="96" spans="1:24" x14ac:dyDescent="0.2">
      <c r="A96" s="14">
        <v>86</v>
      </c>
      <c r="B96" s="27" t="s">
        <v>88</v>
      </c>
      <c r="C96" s="16">
        <v>2007</v>
      </c>
      <c r="D96" s="22" t="s">
        <v>34</v>
      </c>
      <c r="E96" s="18">
        <v>86.25</v>
      </c>
      <c r="F96" s="32">
        <f>POWER(10,(Parameetrid!$B$2*(LOG10(E96/Parameetrid!$B$3))^2))</f>
        <v>1.2278053815803325</v>
      </c>
      <c r="G96" s="14">
        <v>76</v>
      </c>
      <c r="H96" s="20" t="s">
        <v>109</v>
      </c>
      <c r="I96" s="21">
        <v>81</v>
      </c>
      <c r="J96" s="20" t="s">
        <v>109</v>
      </c>
      <c r="K96" s="14">
        <v>85</v>
      </c>
      <c r="L96" s="20" t="s">
        <v>110</v>
      </c>
      <c r="M96" s="14">
        <v>100</v>
      </c>
      <c r="N96" s="20" t="s">
        <v>109</v>
      </c>
      <c r="O96" s="14">
        <v>105</v>
      </c>
      <c r="P96" s="20" t="s">
        <v>110</v>
      </c>
      <c r="Q96" s="14">
        <v>105</v>
      </c>
      <c r="R96" s="20" t="s">
        <v>110</v>
      </c>
      <c r="S96" s="22">
        <f t="shared" si="0"/>
        <v>81</v>
      </c>
      <c r="T96" s="22">
        <f t="shared" si="1"/>
        <v>100</v>
      </c>
      <c r="U96" s="23">
        <f t="shared" si="2"/>
        <v>181</v>
      </c>
      <c r="V96" s="24" t="s">
        <v>122</v>
      </c>
      <c r="W96" s="25">
        <f t="shared" si="3"/>
        <v>222.23277406604018</v>
      </c>
      <c r="X96" s="1">
        <f>VLOOKUP(E96-0.01,Kaalud!A$15:B$24,2,TRUE)</f>
        <v>89</v>
      </c>
    </row>
    <row r="97" spans="1:29" x14ac:dyDescent="0.2">
      <c r="A97" s="14">
        <v>25</v>
      </c>
      <c r="B97" s="29" t="s">
        <v>74</v>
      </c>
      <c r="C97" s="16">
        <v>2006</v>
      </c>
      <c r="D97" s="49" t="s">
        <v>53</v>
      </c>
      <c r="E97" s="18">
        <v>83.55</v>
      </c>
      <c r="F97" s="32">
        <f>POWER(10,(Parameetrid!$B$2*(LOG10(E97/Parameetrid!$B$3))^2))</f>
        <v>1.2481851272428515</v>
      </c>
      <c r="G97" s="14">
        <v>82</v>
      </c>
      <c r="H97" s="20" t="s">
        <v>109</v>
      </c>
      <c r="I97" s="21">
        <v>86</v>
      </c>
      <c r="J97" s="20" t="s">
        <v>109</v>
      </c>
      <c r="K97" s="14">
        <v>94</v>
      </c>
      <c r="L97" s="20" t="s">
        <v>110</v>
      </c>
      <c r="M97" s="14">
        <v>103</v>
      </c>
      <c r="N97" s="20" t="s">
        <v>109</v>
      </c>
      <c r="O97" s="14">
        <v>106</v>
      </c>
      <c r="P97" s="20" t="s">
        <v>109</v>
      </c>
      <c r="Q97" s="14">
        <v>112</v>
      </c>
      <c r="R97" s="20" t="s">
        <v>109</v>
      </c>
      <c r="S97" s="22">
        <f>MAX(IF(H97="x",0,G97),IF(J97="x",0,I97),IF(L97="x",0,K97))</f>
        <v>86</v>
      </c>
      <c r="T97" s="22">
        <f>MAX(IF(N97="x",0,M97),IF(P97="x",0,O97),IF(R97="x",0,Q97))</f>
        <v>112</v>
      </c>
      <c r="U97" s="23">
        <f>S97+T97</f>
        <v>198</v>
      </c>
      <c r="V97" s="24" t="s">
        <v>117</v>
      </c>
      <c r="W97" s="25">
        <f>U97*F97</f>
        <v>247.14065519408459</v>
      </c>
      <c r="X97" s="1">
        <f>VLOOKUP(E97-0.01,Kaalud!A$15:B$24,2,TRUE)</f>
        <v>89</v>
      </c>
    </row>
    <row r="98" spans="1:29" x14ac:dyDescent="0.2">
      <c r="A98" s="60" t="s">
        <v>89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1:29" x14ac:dyDescent="0.2">
      <c r="A99" s="14">
        <v>69</v>
      </c>
      <c r="B99" s="29" t="s">
        <v>90</v>
      </c>
      <c r="C99" s="16">
        <v>2010</v>
      </c>
      <c r="D99" s="22" t="s">
        <v>68</v>
      </c>
      <c r="E99" s="18">
        <v>105.45</v>
      </c>
      <c r="F99" s="32">
        <f>POWER(10,(Parameetrid!$B$2*(LOG10(E99/Parameetrid!$B$3))^2))</f>
        <v>1.122864819796239</v>
      </c>
      <c r="G99" s="14">
        <v>95</v>
      </c>
      <c r="H99" s="20" t="s">
        <v>109</v>
      </c>
      <c r="I99" s="21">
        <v>100</v>
      </c>
      <c r="J99" s="20" t="s">
        <v>109</v>
      </c>
      <c r="K99" s="14">
        <v>103</v>
      </c>
      <c r="L99" s="20" t="s">
        <v>109</v>
      </c>
      <c r="M99" s="14">
        <v>115</v>
      </c>
      <c r="N99" s="20" t="s">
        <v>109</v>
      </c>
      <c r="O99" s="14">
        <v>120</v>
      </c>
      <c r="P99" s="20" t="s">
        <v>110</v>
      </c>
      <c r="Q99" s="14">
        <v>120</v>
      </c>
      <c r="R99" s="20" t="s">
        <v>109</v>
      </c>
      <c r="S99" s="22">
        <f t="shared" ref="S99:S106" si="4">MAX(IF(H99="x",0,G99),IF(J99="x",0,I99),IF(L99="x",0,K99))</f>
        <v>103</v>
      </c>
      <c r="T99" s="22">
        <f t="shared" ref="T99:T106" si="5">MAX(IF(N99="x",0,M99),IF(P99="x",0,O99),IF(R99="x",0,Q99))</f>
        <v>120</v>
      </c>
      <c r="U99" s="23">
        <f t="shared" ref="U99:U106" si="6">S99+T99</f>
        <v>223</v>
      </c>
      <c r="V99" s="24" t="s">
        <v>121</v>
      </c>
      <c r="W99" s="25">
        <f t="shared" ref="W99:W106" si="7">U99*F99</f>
        <v>250.3988548145613</v>
      </c>
      <c r="X99" s="1">
        <f>VLOOKUP(E99-0.01,Kaalud!A$15:B$24,2,TRUE)</f>
        <v>109</v>
      </c>
    </row>
    <row r="100" spans="1:29" x14ac:dyDescent="0.2">
      <c r="A100" s="14">
        <v>48</v>
      </c>
      <c r="B100" s="29" t="s">
        <v>91</v>
      </c>
      <c r="C100" s="16">
        <v>2002</v>
      </c>
      <c r="D100" s="22" t="s">
        <v>61</v>
      </c>
      <c r="E100" s="18">
        <v>100.5</v>
      </c>
      <c r="F100" s="32">
        <f>POWER(10,(Parameetrid!$B$2*(LOG10(E100/Parameetrid!$B$3))^2))</f>
        <v>1.1444777119699008</v>
      </c>
      <c r="G100" s="14">
        <v>75</v>
      </c>
      <c r="H100" s="20" t="s">
        <v>109</v>
      </c>
      <c r="I100" s="21">
        <v>80</v>
      </c>
      <c r="J100" s="20" t="s">
        <v>109</v>
      </c>
      <c r="K100" s="14">
        <v>85</v>
      </c>
      <c r="L100" s="20" t="s">
        <v>109</v>
      </c>
      <c r="M100" s="14">
        <v>95</v>
      </c>
      <c r="N100" s="20" t="s">
        <v>109</v>
      </c>
      <c r="O100" s="14">
        <v>100</v>
      </c>
      <c r="P100" s="20" t="s">
        <v>109</v>
      </c>
      <c r="Q100" s="14">
        <v>105</v>
      </c>
      <c r="R100" s="20" t="s">
        <v>109</v>
      </c>
      <c r="S100" s="22">
        <f t="shared" si="4"/>
        <v>85</v>
      </c>
      <c r="T100" s="22">
        <f t="shared" si="5"/>
        <v>105</v>
      </c>
      <c r="U100" s="23">
        <f t="shared" si="6"/>
        <v>190</v>
      </c>
      <c r="V100" s="24" t="s">
        <v>122</v>
      </c>
      <c r="W100" s="25">
        <f t="shared" si="7"/>
        <v>217.45076527428114</v>
      </c>
      <c r="X100" s="1">
        <f>VLOOKUP(E100-0.01,Kaalud!A$15:B$24,2,TRUE)</f>
        <v>102</v>
      </c>
      <c r="AC100" s="5"/>
    </row>
    <row r="101" spans="1:29" x14ac:dyDescent="0.2">
      <c r="A101" s="14">
        <v>101</v>
      </c>
      <c r="B101" s="29" t="s">
        <v>92</v>
      </c>
      <c r="C101" s="16">
        <v>1982</v>
      </c>
      <c r="D101" s="22" t="s">
        <v>93</v>
      </c>
      <c r="E101" s="18">
        <v>103.5</v>
      </c>
      <c r="F101" s="32">
        <f>POWER(10,(Parameetrid!$B$2*(LOG10(E101/Parameetrid!$B$3))^2))</f>
        <v>1.1310115506855465</v>
      </c>
      <c r="G101" s="14">
        <v>68</v>
      </c>
      <c r="H101" s="20" t="s">
        <v>109</v>
      </c>
      <c r="I101" s="21">
        <v>73</v>
      </c>
      <c r="J101" s="20" t="s">
        <v>109</v>
      </c>
      <c r="K101" s="14">
        <v>77</v>
      </c>
      <c r="L101" s="20" t="s">
        <v>109</v>
      </c>
      <c r="M101" s="14">
        <v>102</v>
      </c>
      <c r="N101" s="20" t="s">
        <v>109</v>
      </c>
      <c r="O101" s="14">
        <v>107</v>
      </c>
      <c r="P101" s="20" t="s">
        <v>110</v>
      </c>
      <c r="Q101" s="14">
        <v>111</v>
      </c>
      <c r="R101" s="20" t="s">
        <v>110</v>
      </c>
      <c r="S101" s="22">
        <f t="shared" si="4"/>
        <v>77</v>
      </c>
      <c r="T101" s="22">
        <f t="shared" si="5"/>
        <v>102</v>
      </c>
      <c r="U101" s="23">
        <f t="shared" si="6"/>
        <v>179</v>
      </c>
      <c r="V101" s="24" t="s">
        <v>123</v>
      </c>
      <c r="W101" s="25">
        <f t="shared" si="7"/>
        <v>202.45106757271282</v>
      </c>
      <c r="X101" s="1">
        <f>VLOOKUP(E101-0.01,Kaalud!A$15:B$24,2,TRUE)</f>
        <v>109</v>
      </c>
    </row>
    <row r="102" spans="1:29" x14ac:dyDescent="0.2">
      <c r="A102" s="14">
        <v>150</v>
      </c>
      <c r="B102" s="27" t="s">
        <v>46</v>
      </c>
      <c r="C102" s="16">
        <v>1998</v>
      </c>
      <c r="D102" s="22" t="s">
        <v>66</v>
      </c>
      <c r="E102" s="18">
        <v>98.2</v>
      </c>
      <c r="F102" s="32">
        <f>POWER(10,(Parameetrid!$B$2*(LOG10(E102/Parameetrid!$B$3))^2))</f>
        <v>1.1556308858640165</v>
      </c>
      <c r="G102" s="14">
        <v>118</v>
      </c>
      <c r="H102" s="20" t="s">
        <v>109</v>
      </c>
      <c r="I102" s="21">
        <v>123</v>
      </c>
      <c r="J102" s="20" t="s">
        <v>109</v>
      </c>
      <c r="K102" s="14">
        <v>126</v>
      </c>
      <c r="L102" s="20" t="s">
        <v>110</v>
      </c>
      <c r="M102" s="14">
        <v>152</v>
      </c>
      <c r="N102" s="20" t="s">
        <v>109</v>
      </c>
      <c r="O102" s="14">
        <v>158</v>
      </c>
      <c r="P102" s="20" t="s">
        <v>110</v>
      </c>
      <c r="Q102" s="14">
        <v>158</v>
      </c>
      <c r="R102" s="20" t="s">
        <v>110</v>
      </c>
      <c r="S102" s="22">
        <f t="shared" si="4"/>
        <v>123</v>
      </c>
      <c r="T102" s="22">
        <f t="shared" si="5"/>
        <v>152</v>
      </c>
      <c r="U102" s="23">
        <f t="shared" si="6"/>
        <v>275</v>
      </c>
      <c r="V102" s="24" t="s">
        <v>116</v>
      </c>
      <c r="W102" s="25">
        <f t="shared" si="7"/>
        <v>317.79849361260455</v>
      </c>
      <c r="X102" s="1">
        <f>VLOOKUP(E102-0.01,Kaalud!A$15:B$24,2,TRUE)</f>
        <v>102</v>
      </c>
    </row>
    <row r="103" spans="1:29" x14ac:dyDescent="0.2">
      <c r="A103" s="14">
        <v>140</v>
      </c>
      <c r="B103" s="27" t="s">
        <v>43</v>
      </c>
      <c r="C103" s="16">
        <v>1996</v>
      </c>
      <c r="D103" s="22" t="s">
        <v>66</v>
      </c>
      <c r="E103" s="18">
        <v>97.15</v>
      </c>
      <c r="F103" s="32">
        <f>POWER(10,(Parameetrid!$B$2*(LOG10(E103/Parameetrid!$B$3))^2))</f>
        <v>1.1609793769876919</v>
      </c>
      <c r="G103" s="14">
        <v>115</v>
      </c>
      <c r="H103" s="20" t="s">
        <v>109</v>
      </c>
      <c r="I103" s="21">
        <v>120</v>
      </c>
      <c r="J103" s="20" t="s">
        <v>109</v>
      </c>
      <c r="K103" s="14">
        <v>125</v>
      </c>
      <c r="L103" s="20" t="s">
        <v>109</v>
      </c>
      <c r="M103" s="14">
        <v>141</v>
      </c>
      <c r="N103" s="20" t="s">
        <v>109</v>
      </c>
      <c r="O103" s="14">
        <v>146</v>
      </c>
      <c r="P103" s="20" t="s">
        <v>110</v>
      </c>
      <c r="Q103" s="14">
        <v>146</v>
      </c>
      <c r="R103" s="20" t="s">
        <v>110</v>
      </c>
      <c r="S103" s="22">
        <f t="shared" si="4"/>
        <v>125</v>
      </c>
      <c r="T103" s="22">
        <f t="shared" si="5"/>
        <v>141</v>
      </c>
      <c r="U103" s="23">
        <f t="shared" si="6"/>
        <v>266</v>
      </c>
      <c r="V103" s="24" t="s">
        <v>118</v>
      </c>
      <c r="W103" s="25">
        <f t="shared" si="7"/>
        <v>308.82051427872608</v>
      </c>
      <c r="X103" s="1">
        <f>VLOOKUP(E103-0.01,Kaalud!A$15:B$24,2,TRUE)</f>
        <v>102</v>
      </c>
    </row>
    <row r="104" spans="1:29" x14ac:dyDescent="0.2">
      <c r="A104" s="14">
        <v>110</v>
      </c>
      <c r="B104" s="27" t="s">
        <v>94</v>
      </c>
      <c r="C104" s="16">
        <v>1990</v>
      </c>
      <c r="D104" s="22" t="s">
        <v>21</v>
      </c>
      <c r="E104" s="18">
        <v>107.45</v>
      </c>
      <c r="F104" s="32">
        <f>POWER(10,(Parameetrid!$B$2*(LOG10(E104/Parameetrid!$B$3))^2))</f>
        <v>1.1149697414070663</v>
      </c>
      <c r="G104" s="14">
        <v>115</v>
      </c>
      <c r="H104" s="20" t="s">
        <v>109</v>
      </c>
      <c r="I104" s="21">
        <v>120</v>
      </c>
      <c r="J104" s="20" t="s">
        <v>109</v>
      </c>
      <c r="K104" s="14">
        <v>125</v>
      </c>
      <c r="L104" s="20" t="s">
        <v>109</v>
      </c>
      <c r="M104" s="14">
        <v>140</v>
      </c>
      <c r="N104" s="20" t="s">
        <v>109</v>
      </c>
      <c r="O104" s="14">
        <v>145</v>
      </c>
      <c r="P104" s="20" t="s">
        <v>110</v>
      </c>
      <c r="Q104" s="20" t="s">
        <v>110</v>
      </c>
      <c r="R104" s="20"/>
      <c r="S104" s="22">
        <f t="shared" si="4"/>
        <v>125</v>
      </c>
      <c r="T104" s="22">
        <f t="shared" si="5"/>
        <v>140</v>
      </c>
      <c r="U104" s="23">
        <f t="shared" si="6"/>
        <v>265</v>
      </c>
      <c r="V104" s="24" t="s">
        <v>119</v>
      </c>
      <c r="W104" s="25">
        <f t="shared" si="7"/>
        <v>295.46698147287259</v>
      </c>
      <c r="X104" s="1">
        <f>VLOOKUP(E104-0.01,Kaalud!A$15:B$24,2,TRUE)</f>
        <v>109</v>
      </c>
      <c r="AC104" s="5"/>
    </row>
    <row r="105" spans="1:29" x14ac:dyDescent="0.2">
      <c r="A105" s="14">
        <v>125</v>
      </c>
      <c r="B105" s="27" t="s">
        <v>95</v>
      </c>
      <c r="C105" s="16">
        <v>2007</v>
      </c>
      <c r="D105" s="22" t="s">
        <v>34</v>
      </c>
      <c r="E105" s="18">
        <v>94.25</v>
      </c>
      <c r="F105" s="32">
        <f>POWER(10,(Parameetrid!$B$2*(LOG10(E105/Parameetrid!$B$3))^2))</f>
        <v>1.1766503375440338</v>
      </c>
      <c r="G105" s="14">
        <v>125</v>
      </c>
      <c r="H105" s="20" t="s">
        <v>110</v>
      </c>
      <c r="I105" s="21">
        <v>125</v>
      </c>
      <c r="J105" s="20" t="s">
        <v>110</v>
      </c>
      <c r="K105" s="14">
        <v>125</v>
      </c>
      <c r="L105" s="20" t="s">
        <v>109</v>
      </c>
      <c r="M105" s="14">
        <v>155</v>
      </c>
      <c r="N105" s="20" t="s">
        <v>109</v>
      </c>
      <c r="O105" s="14">
        <v>160</v>
      </c>
      <c r="P105" s="20" t="s">
        <v>110</v>
      </c>
      <c r="Q105" s="14">
        <v>160</v>
      </c>
      <c r="R105" s="20" t="s">
        <v>110</v>
      </c>
      <c r="S105" s="22">
        <f t="shared" si="4"/>
        <v>125</v>
      </c>
      <c r="T105" s="22">
        <f t="shared" si="5"/>
        <v>155</v>
      </c>
      <c r="U105" s="23">
        <f t="shared" si="6"/>
        <v>280</v>
      </c>
      <c r="V105" s="24" t="s">
        <v>115</v>
      </c>
      <c r="W105" s="25">
        <f t="shared" si="7"/>
        <v>329.46209451232949</v>
      </c>
      <c r="X105" s="1">
        <f>VLOOKUP(E105-0.01,Kaalud!A$15:B$24,2,TRUE)</f>
        <v>96</v>
      </c>
    </row>
    <row r="106" spans="1:29" x14ac:dyDescent="0.2">
      <c r="A106" s="14">
        <v>90</v>
      </c>
      <c r="B106" s="27" t="s">
        <v>96</v>
      </c>
      <c r="C106" s="16">
        <v>2007</v>
      </c>
      <c r="D106" s="22" t="s">
        <v>21</v>
      </c>
      <c r="E106" s="18">
        <v>108.85</v>
      </c>
      <c r="F106" s="32">
        <f>POWER(10,(Parameetrid!$B$2*(LOG10(E106/Parameetrid!$B$3))^2))</f>
        <v>1.1097055486150034</v>
      </c>
      <c r="G106" s="14">
        <v>90</v>
      </c>
      <c r="H106" s="20" t="s">
        <v>110</v>
      </c>
      <c r="I106" s="21">
        <v>90</v>
      </c>
      <c r="J106" s="20" t="s">
        <v>109</v>
      </c>
      <c r="K106" s="14">
        <v>100</v>
      </c>
      <c r="L106" s="20" t="s">
        <v>109</v>
      </c>
      <c r="M106" s="14">
        <v>110</v>
      </c>
      <c r="N106" s="20" t="s">
        <v>109</v>
      </c>
      <c r="O106" s="14">
        <v>120</v>
      </c>
      <c r="P106" s="20" t="s">
        <v>110</v>
      </c>
      <c r="Q106" s="14">
        <v>125</v>
      </c>
      <c r="R106" s="20" t="s">
        <v>109</v>
      </c>
      <c r="S106" s="22">
        <f t="shared" si="4"/>
        <v>100</v>
      </c>
      <c r="T106" s="22">
        <f t="shared" si="5"/>
        <v>125</v>
      </c>
      <c r="U106" s="23">
        <f t="shared" si="6"/>
        <v>225</v>
      </c>
      <c r="V106" s="24" t="s">
        <v>117</v>
      </c>
      <c r="W106" s="25">
        <f t="shared" si="7"/>
        <v>249.68374843837574</v>
      </c>
      <c r="X106" s="1">
        <f>VLOOKUP(E106-0.01,Kaalud!A$15:B$24,2,TRUE)</f>
        <v>109</v>
      </c>
    </row>
    <row r="108" spans="1:29" x14ac:dyDescent="0.2">
      <c r="B108" s="40" t="s">
        <v>38</v>
      </c>
      <c r="C108" s="41"/>
      <c r="D108" s="42"/>
      <c r="E108" s="1"/>
      <c r="F108" s="43" t="s">
        <v>39</v>
      </c>
      <c r="G108" s="11" t="s">
        <v>97</v>
      </c>
      <c r="H108" s="41"/>
      <c r="I108" s="41"/>
      <c r="J108" s="41"/>
      <c r="K108" s="44"/>
      <c r="L108" s="44"/>
      <c r="M108" s="9"/>
      <c r="N108" s="9"/>
      <c r="O108" s="40" t="s">
        <v>41</v>
      </c>
      <c r="P108" s="45" t="s">
        <v>42</v>
      </c>
      <c r="Q108" s="40"/>
      <c r="R108" s="40"/>
      <c r="S108" s="46"/>
      <c r="T108" s="47"/>
      <c r="U108" s="7" t="s">
        <v>114</v>
      </c>
      <c r="W108" s="1" t="s">
        <v>108</v>
      </c>
    </row>
    <row r="109" spans="1:29" x14ac:dyDescent="0.2">
      <c r="B109" s="33"/>
      <c r="C109" s="41"/>
      <c r="D109" s="42"/>
      <c r="E109" s="50"/>
      <c r="F109" s="10"/>
      <c r="G109" s="11" t="s">
        <v>40</v>
      </c>
      <c r="H109" s="41"/>
      <c r="I109" s="41"/>
      <c r="J109" s="41"/>
      <c r="K109" s="44"/>
      <c r="L109" s="44"/>
      <c r="M109" s="9"/>
      <c r="N109" s="9"/>
      <c r="O109" s="51" t="s">
        <v>44</v>
      </c>
      <c r="P109" s="11" t="s">
        <v>37</v>
      </c>
      <c r="R109" s="51"/>
      <c r="S109" s="46"/>
      <c r="T109" s="7"/>
      <c r="W109" s="7" t="s">
        <v>111</v>
      </c>
    </row>
    <row r="110" spans="1:29" x14ac:dyDescent="0.2">
      <c r="G110" s="11" t="s">
        <v>120</v>
      </c>
      <c r="M110" s="3"/>
      <c r="N110" s="3"/>
      <c r="P110" s="45"/>
      <c r="Q110" s="7"/>
      <c r="R110" s="7"/>
      <c r="U110" s="7"/>
    </row>
    <row r="111" spans="1:29" x14ac:dyDescent="0.2">
      <c r="B111" s="45"/>
      <c r="M111" s="3"/>
      <c r="N111" s="3"/>
      <c r="Q111" s="7"/>
      <c r="R111" s="7"/>
      <c r="U111" s="7"/>
    </row>
    <row r="112" spans="1:29" x14ac:dyDescent="0.2">
      <c r="M112" s="3"/>
      <c r="N112" s="3"/>
      <c r="Q112" s="7"/>
      <c r="R112" s="7"/>
      <c r="U112" s="7"/>
    </row>
    <row r="113" spans="13:21" x14ac:dyDescent="0.2">
      <c r="M113" s="3"/>
      <c r="N113" s="3"/>
      <c r="Q113" s="7"/>
      <c r="R113" s="7"/>
      <c r="U113" s="7"/>
    </row>
    <row r="114" spans="13:21" x14ac:dyDescent="0.2">
      <c r="M114" s="3"/>
      <c r="N114" s="3"/>
      <c r="Q114" s="7"/>
      <c r="R114" s="7"/>
      <c r="U114" s="7"/>
    </row>
  </sheetData>
  <sheetProtection selectLockedCells="1" selectUnlockedCells="1"/>
  <mergeCells count="92">
    <mergeCell ref="A1:W1"/>
    <mergeCell ref="A2:W2"/>
    <mergeCell ref="A3:W3"/>
    <mergeCell ref="A5:F5"/>
    <mergeCell ref="G5:Q5"/>
    <mergeCell ref="S5:W5"/>
    <mergeCell ref="V6:V7"/>
    <mergeCell ref="A6:A7"/>
    <mergeCell ref="B6:B7"/>
    <mergeCell ref="C6:C7"/>
    <mergeCell ref="D6:D7"/>
    <mergeCell ref="E6:E7"/>
    <mergeCell ref="F6:F7"/>
    <mergeCell ref="W6:W7"/>
    <mergeCell ref="A8:W8"/>
    <mergeCell ref="A11:W11"/>
    <mergeCell ref="A16:W16"/>
    <mergeCell ref="A19:W19"/>
    <mergeCell ref="G6:K6"/>
    <mergeCell ref="M6:Q6"/>
    <mergeCell ref="S6:S7"/>
    <mergeCell ref="T6:T7"/>
    <mergeCell ref="U6:U7"/>
    <mergeCell ref="A26:W26"/>
    <mergeCell ref="A27:W27"/>
    <mergeCell ref="A28:W28"/>
    <mergeCell ref="A30:F30"/>
    <mergeCell ref="G30:Q30"/>
    <mergeCell ref="S30:W30"/>
    <mergeCell ref="T31:T32"/>
    <mergeCell ref="U31:U32"/>
    <mergeCell ref="V31:V32"/>
    <mergeCell ref="A31:A32"/>
    <mergeCell ref="B31:B32"/>
    <mergeCell ref="C31:C32"/>
    <mergeCell ref="D31:D32"/>
    <mergeCell ref="E31:E32"/>
    <mergeCell ref="F31:F32"/>
    <mergeCell ref="F59:F60"/>
    <mergeCell ref="W31:W32"/>
    <mergeCell ref="A33:W33"/>
    <mergeCell ref="A39:W39"/>
    <mergeCell ref="A42:W42"/>
    <mergeCell ref="A54:W54"/>
    <mergeCell ref="A55:W55"/>
    <mergeCell ref="G31:K31"/>
    <mergeCell ref="M31:Q31"/>
    <mergeCell ref="S31:S32"/>
    <mergeCell ref="V59:V60"/>
    <mergeCell ref="A56:W56"/>
    <mergeCell ref="A58:F58"/>
    <mergeCell ref="G58:Q58"/>
    <mergeCell ref="S58:W58"/>
    <mergeCell ref="A59:A60"/>
    <mergeCell ref="B59:B60"/>
    <mergeCell ref="C59:C60"/>
    <mergeCell ref="D59:D60"/>
    <mergeCell ref="E59:E60"/>
    <mergeCell ref="W59:W60"/>
    <mergeCell ref="A61:W61"/>
    <mergeCell ref="A65:W65"/>
    <mergeCell ref="A70:W70"/>
    <mergeCell ref="G59:K59"/>
    <mergeCell ref="M59:Q59"/>
    <mergeCell ref="S59:S60"/>
    <mergeCell ref="T59:T60"/>
    <mergeCell ref="U59:U60"/>
    <mergeCell ref="A72:W72"/>
    <mergeCell ref="A83:W83"/>
    <mergeCell ref="A84:W84"/>
    <mergeCell ref="A85:W85"/>
    <mergeCell ref="A87:F87"/>
    <mergeCell ref="G87:Q87"/>
    <mergeCell ref="S87:W87"/>
    <mergeCell ref="U88:U89"/>
    <mergeCell ref="V88:V89"/>
    <mergeCell ref="A88:A89"/>
    <mergeCell ref="B88:B89"/>
    <mergeCell ref="C88:C89"/>
    <mergeCell ref="D88:D89"/>
    <mergeCell ref="E88:E89"/>
    <mergeCell ref="F88:F89"/>
    <mergeCell ref="W88:W89"/>
    <mergeCell ref="A90:W90"/>
    <mergeCell ref="A98:W98"/>
    <mergeCell ref="T22:U22"/>
    <mergeCell ref="V22:W22"/>
    <mergeCell ref="V23:W23"/>
    <mergeCell ref="G88:K88"/>
    <mergeCell ref="M88:Q88"/>
    <mergeCell ref="S88:S89"/>
    <mergeCell ref="T88:T89"/>
  </mergeCells>
  <conditionalFormatting sqref="G9 G34 G106 I106 K106 M106 O106 Q106">
    <cfRule type="expression" dxfId="503" priority="37" stopIfTrue="1">
      <formula>H9="x"</formula>
    </cfRule>
  </conditionalFormatting>
  <conditionalFormatting sqref="G9 G34 G106 I106 K106 M106 O106 Q106">
    <cfRule type="expression" dxfId="502" priority="38" stopIfTrue="1">
      <formula>H9="o"</formula>
    </cfRule>
    <cfRule type="expression" dxfId="501" priority="39" stopIfTrue="1">
      <formula>H9="r"</formula>
    </cfRule>
  </conditionalFormatting>
  <conditionalFormatting sqref="I9 I34">
    <cfRule type="expression" dxfId="500" priority="40" stopIfTrue="1">
      <formula>J9="x"</formula>
    </cfRule>
  </conditionalFormatting>
  <conditionalFormatting sqref="I9 I34">
    <cfRule type="expression" dxfId="499" priority="41" stopIfTrue="1">
      <formula>J9="o"</formula>
    </cfRule>
    <cfRule type="expression" dxfId="498" priority="42" stopIfTrue="1">
      <formula>J9="r"</formula>
    </cfRule>
  </conditionalFormatting>
  <conditionalFormatting sqref="K9 K34">
    <cfRule type="expression" dxfId="497" priority="43" stopIfTrue="1">
      <formula>L9="x"</formula>
    </cfRule>
  </conditionalFormatting>
  <conditionalFormatting sqref="K9 K34">
    <cfRule type="expression" dxfId="496" priority="44" stopIfTrue="1">
      <formula>L9="o"</formula>
    </cfRule>
    <cfRule type="expression" dxfId="495" priority="45" stopIfTrue="1">
      <formula>L9="r"</formula>
    </cfRule>
  </conditionalFormatting>
  <conditionalFormatting sqref="M9 M34">
    <cfRule type="expression" dxfId="494" priority="46" stopIfTrue="1">
      <formula>N9="x"</formula>
    </cfRule>
  </conditionalFormatting>
  <conditionalFormatting sqref="M9 M34">
    <cfRule type="expression" dxfId="493" priority="47" stopIfTrue="1">
      <formula>N9="o"</formula>
    </cfRule>
    <cfRule type="expression" dxfId="492" priority="48" stopIfTrue="1">
      <formula>N9="r"</formula>
    </cfRule>
  </conditionalFormatting>
  <conditionalFormatting sqref="O9 O34:O35">
    <cfRule type="expression" dxfId="491" priority="49" stopIfTrue="1">
      <formula>P9="x"</formula>
    </cfRule>
  </conditionalFormatting>
  <conditionalFormatting sqref="O9 O34:O35">
    <cfRule type="expression" dxfId="490" priority="50" stopIfTrue="1">
      <formula>P9="o"</formula>
    </cfRule>
    <cfRule type="expression" dxfId="489" priority="51" stopIfTrue="1">
      <formula>P9="r"</formula>
    </cfRule>
  </conditionalFormatting>
  <conditionalFormatting sqref="Q9 Q34:Q35">
    <cfRule type="expression" dxfId="488" priority="52" stopIfTrue="1">
      <formula>R9="x"</formula>
    </cfRule>
  </conditionalFormatting>
  <conditionalFormatting sqref="Q9 Q34:Q35">
    <cfRule type="expression" dxfId="487" priority="53" stopIfTrue="1">
      <formula>R9="o"</formula>
    </cfRule>
    <cfRule type="expression" dxfId="486" priority="54" stopIfTrue="1">
      <formula>R9="r"</formula>
    </cfRule>
  </conditionalFormatting>
  <conditionalFormatting sqref="G10 G35">
    <cfRule type="expression" dxfId="485" priority="55" stopIfTrue="1">
      <formula>H10="x"</formula>
    </cfRule>
  </conditionalFormatting>
  <conditionalFormatting sqref="G10 G35">
    <cfRule type="expression" dxfId="484" priority="56" stopIfTrue="1">
      <formula>H10="o"</formula>
    </cfRule>
    <cfRule type="expression" dxfId="483" priority="57" stopIfTrue="1">
      <formula>H10="r"</formula>
    </cfRule>
  </conditionalFormatting>
  <conditionalFormatting sqref="G11">
    <cfRule type="expression" dxfId="482" priority="58" stopIfTrue="1">
      <formula>H11="x"</formula>
    </cfRule>
  </conditionalFormatting>
  <conditionalFormatting sqref="G11">
    <cfRule type="expression" dxfId="481" priority="59" stopIfTrue="1">
      <formula>H11="o"</formula>
    </cfRule>
    <cfRule type="expression" dxfId="480" priority="60" stopIfTrue="1">
      <formula>H11="r"</formula>
    </cfRule>
  </conditionalFormatting>
  <conditionalFormatting sqref="G12 G36">
    <cfRule type="expression" dxfId="479" priority="61" stopIfTrue="1">
      <formula>H12="x"</formula>
    </cfRule>
  </conditionalFormatting>
  <conditionalFormatting sqref="G12 G36">
    <cfRule type="expression" dxfId="478" priority="62" stopIfTrue="1">
      <formula>H12="o"</formula>
    </cfRule>
    <cfRule type="expression" dxfId="477" priority="63" stopIfTrue="1">
      <formula>H12="r"</formula>
    </cfRule>
  </conditionalFormatting>
  <conditionalFormatting sqref="G13 G37">
    <cfRule type="expression" dxfId="476" priority="64" stopIfTrue="1">
      <formula>H13="x"</formula>
    </cfRule>
  </conditionalFormatting>
  <conditionalFormatting sqref="G13 G37">
    <cfRule type="expression" dxfId="475" priority="65" stopIfTrue="1">
      <formula>H13="o"</formula>
    </cfRule>
    <cfRule type="expression" dxfId="474" priority="66" stopIfTrue="1">
      <formula>H13="r"</formula>
    </cfRule>
  </conditionalFormatting>
  <conditionalFormatting sqref="G14:G15 G38 G44">
    <cfRule type="expression" dxfId="473" priority="67" stopIfTrue="1">
      <formula>H14="x"</formula>
    </cfRule>
  </conditionalFormatting>
  <conditionalFormatting sqref="G14:G15 G38 G44">
    <cfRule type="expression" dxfId="472" priority="68" stopIfTrue="1">
      <formula>H14="o"</formula>
    </cfRule>
    <cfRule type="expression" dxfId="471" priority="69" stopIfTrue="1">
      <formula>H14="r"</formula>
    </cfRule>
  </conditionalFormatting>
  <conditionalFormatting sqref="G16 G39">
    <cfRule type="expression" dxfId="470" priority="70" stopIfTrue="1">
      <formula>H16="x"</formula>
    </cfRule>
  </conditionalFormatting>
  <conditionalFormatting sqref="G16 G39">
    <cfRule type="expression" dxfId="469" priority="71" stopIfTrue="1">
      <formula>H16="o"</formula>
    </cfRule>
    <cfRule type="expression" dxfId="468" priority="72" stopIfTrue="1">
      <formula>H16="r"</formula>
    </cfRule>
  </conditionalFormatting>
  <conditionalFormatting sqref="G17 G40">
    <cfRule type="expression" dxfId="467" priority="73" stopIfTrue="1">
      <formula>H17="x"</formula>
    </cfRule>
  </conditionalFormatting>
  <conditionalFormatting sqref="G17 G40">
    <cfRule type="expression" dxfId="466" priority="74" stopIfTrue="1">
      <formula>H17="o"</formula>
    </cfRule>
    <cfRule type="expression" dxfId="465" priority="75" stopIfTrue="1">
      <formula>H17="r"</formula>
    </cfRule>
  </conditionalFormatting>
  <conditionalFormatting sqref="G18 G41">
    <cfRule type="expression" dxfId="464" priority="76" stopIfTrue="1">
      <formula>H18="x"</formula>
    </cfRule>
  </conditionalFormatting>
  <conditionalFormatting sqref="G18 G41">
    <cfRule type="expression" dxfId="463" priority="77" stopIfTrue="1">
      <formula>H18="o"</formula>
    </cfRule>
    <cfRule type="expression" dxfId="462" priority="78" stopIfTrue="1">
      <formula>H18="r"</formula>
    </cfRule>
  </conditionalFormatting>
  <conditionalFormatting sqref="G20 G43">
    <cfRule type="expression" dxfId="461" priority="79" stopIfTrue="1">
      <formula>H20="x"</formula>
    </cfRule>
  </conditionalFormatting>
  <conditionalFormatting sqref="G20 G43">
    <cfRule type="expression" dxfId="460" priority="80" stopIfTrue="1">
      <formula>H20="o"</formula>
    </cfRule>
    <cfRule type="expression" dxfId="459" priority="81" stopIfTrue="1">
      <formula>H20="r"</formula>
    </cfRule>
  </conditionalFormatting>
  <conditionalFormatting sqref="G19 G42">
    <cfRule type="expression" dxfId="458" priority="82" stopIfTrue="1">
      <formula>H19="x"</formula>
    </cfRule>
  </conditionalFormatting>
  <conditionalFormatting sqref="G19 G42">
    <cfRule type="expression" dxfId="457" priority="83" stopIfTrue="1">
      <formula>H19="o"</formula>
    </cfRule>
    <cfRule type="expression" dxfId="456" priority="84" stopIfTrue="1">
      <formula>H19="r"</formula>
    </cfRule>
  </conditionalFormatting>
  <conditionalFormatting sqref="I10 I35">
    <cfRule type="expression" dxfId="455" priority="85" stopIfTrue="1">
      <formula>J10="x"</formula>
    </cfRule>
  </conditionalFormatting>
  <conditionalFormatting sqref="I10 I35">
    <cfRule type="expression" dxfId="454" priority="86" stopIfTrue="1">
      <formula>J10="o"</formula>
    </cfRule>
    <cfRule type="expression" dxfId="453" priority="87" stopIfTrue="1">
      <formula>J10="r"</formula>
    </cfRule>
  </conditionalFormatting>
  <conditionalFormatting sqref="I11">
    <cfRule type="expression" dxfId="452" priority="88" stopIfTrue="1">
      <formula>J11="x"</formula>
    </cfRule>
  </conditionalFormatting>
  <conditionalFormatting sqref="I11">
    <cfRule type="expression" dxfId="451" priority="89" stopIfTrue="1">
      <formula>J11="o"</formula>
    </cfRule>
    <cfRule type="expression" dxfId="450" priority="90" stopIfTrue="1">
      <formula>J11="r"</formula>
    </cfRule>
  </conditionalFormatting>
  <conditionalFormatting sqref="I12 I36">
    <cfRule type="expression" dxfId="449" priority="91" stopIfTrue="1">
      <formula>J12="x"</formula>
    </cfRule>
  </conditionalFormatting>
  <conditionalFormatting sqref="I12 I36">
    <cfRule type="expression" dxfId="448" priority="92" stopIfTrue="1">
      <formula>J12="o"</formula>
    </cfRule>
    <cfRule type="expression" dxfId="447" priority="93" stopIfTrue="1">
      <formula>J12="r"</formula>
    </cfRule>
  </conditionalFormatting>
  <conditionalFormatting sqref="I13 I37">
    <cfRule type="expression" dxfId="446" priority="94" stopIfTrue="1">
      <formula>J13="x"</formula>
    </cfRule>
  </conditionalFormatting>
  <conditionalFormatting sqref="I13 I37">
    <cfRule type="expression" dxfId="445" priority="95" stopIfTrue="1">
      <formula>J13="o"</formula>
    </cfRule>
    <cfRule type="expression" dxfId="444" priority="96" stopIfTrue="1">
      <formula>J13="r"</formula>
    </cfRule>
  </conditionalFormatting>
  <conditionalFormatting sqref="I14:I15 I38 I44">
    <cfRule type="expression" dxfId="443" priority="97" stopIfTrue="1">
      <formula>J14="x"</formula>
    </cfRule>
  </conditionalFormatting>
  <conditionalFormatting sqref="I14:I15 I38 I44">
    <cfRule type="expression" dxfId="442" priority="98" stopIfTrue="1">
      <formula>J14="o"</formula>
    </cfRule>
    <cfRule type="expression" dxfId="441" priority="99" stopIfTrue="1">
      <formula>J14="r"</formula>
    </cfRule>
  </conditionalFormatting>
  <conditionalFormatting sqref="I16 I39">
    <cfRule type="expression" dxfId="440" priority="100" stopIfTrue="1">
      <formula>J16="x"</formula>
    </cfRule>
  </conditionalFormatting>
  <conditionalFormatting sqref="I16 I39">
    <cfRule type="expression" dxfId="439" priority="101" stopIfTrue="1">
      <formula>J16="o"</formula>
    </cfRule>
    <cfRule type="expression" dxfId="438" priority="102" stopIfTrue="1">
      <formula>J16="r"</formula>
    </cfRule>
  </conditionalFormatting>
  <conditionalFormatting sqref="I17 I40">
    <cfRule type="expression" dxfId="437" priority="103" stopIfTrue="1">
      <formula>J17="x"</formula>
    </cfRule>
  </conditionalFormatting>
  <conditionalFormatting sqref="I17 I40">
    <cfRule type="expression" dxfId="436" priority="104" stopIfTrue="1">
      <formula>J17="o"</formula>
    </cfRule>
    <cfRule type="expression" dxfId="435" priority="105" stopIfTrue="1">
      <formula>J17="r"</formula>
    </cfRule>
  </conditionalFormatting>
  <conditionalFormatting sqref="I18 I41">
    <cfRule type="expression" dxfId="434" priority="106" stopIfTrue="1">
      <formula>J18="x"</formula>
    </cfRule>
  </conditionalFormatting>
  <conditionalFormatting sqref="I18 I41">
    <cfRule type="expression" dxfId="433" priority="107" stopIfTrue="1">
      <formula>J18="o"</formula>
    </cfRule>
    <cfRule type="expression" dxfId="432" priority="108" stopIfTrue="1">
      <formula>J18="r"</formula>
    </cfRule>
  </conditionalFormatting>
  <conditionalFormatting sqref="I20 I43">
    <cfRule type="expression" dxfId="431" priority="109" stopIfTrue="1">
      <formula>J20="x"</formula>
    </cfRule>
  </conditionalFormatting>
  <conditionalFormatting sqref="I20 I43">
    <cfRule type="expression" dxfId="430" priority="110" stopIfTrue="1">
      <formula>J20="o"</formula>
    </cfRule>
    <cfRule type="expression" dxfId="429" priority="111" stopIfTrue="1">
      <formula>J20="r"</formula>
    </cfRule>
  </conditionalFormatting>
  <conditionalFormatting sqref="I19 I42">
    <cfRule type="expression" dxfId="428" priority="112" stopIfTrue="1">
      <formula>J19="x"</formula>
    </cfRule>
  </conditionalFormatting>
  <conditionalFormatting sqref="I19 I42">
    <cfRule type="expression" dxfId="427" priority="113" stopIfTrue="1">
      <formula>J19="o"</formula>
    </cfRule>
    <cfRule type="expression" dxfId="426" priority="114" stopIfTrue="1">
      <formula>J19="r"</formula>
    </cfRule>
  </conditionalFormatting>
  <conditionalFormatting sqref="K10 K35">
    <cfRule type="expression" dxfId="425" priority="115" stopIfTrue="1">
      <formula>L10="x"</formula>
    </cfRule>
  </conditionalFormatting>
  <conditionalFormatting sqref="K10 K35">
    <cfRule type="expression" dxfId="424" priority="116" stopIfTrue="1">
      <formula>L10="o"</formula>
    </cfRule>
    <cfRule type="expression" dxfId="423" priority="117" stopIfTrue="1">
      <formula>L10="r"</formula>
    </cfRule>
  </conditionalFormatting>
  <conditionalFormatting sqref="K11">
    <cfRule type="expression" dxfId="422" priority="118" stopIfTrue="1">
      <formula>L11="x"</formula>
    </cfRule>
  </conditionalFormatting>
  <conditionalFormatting sqref="K11">
    <cfRule type="expression" dxfId="421" priority="119" stopIfTrue="1">
      <formula>L11="o"</formula>
    </cfRule>
    <cfRule type="expression" dxfId="420" priority="120" stopIfTrue="1">
      <formula>L11="r"</formula>
    </cfRule>
  </conditionalFormatting>
  <conditionalFormatting sqref="K12 K36">
    <cfRule type="expression" dxfId="419" priority="121" stopIfTrue="1">
      <formula>L12="x"</formula>
    </cfRule>
  </conditionalFormatting>
  <conditionalFormatting sqref="K12 K36">
    <cfRule type="expression" dxfId="418" priority="122" stopIfTrue="1">
      <formula>L12="o"</formula>
    </cfRule>
    <cfRule type="expression" dxfId="417" priority="123" stopIfTrue="1">
      <formula>L12="r"</formula>
    </cfRule>
  </conditionalFormatting>
  <conditionalFormatting sqref="K13 K37">
    <cfRule type="expression" dxfId="416" priority="124" stopIfTrue="1">
      <formula>L13="x"</formula>
    </cfRule>
  </conditionalFormatting>
  <conditionalFormatting sqref="K13 K37">
    <cfRule type="expression" dxfId="415" priority="125" stopIfTrue="1">
      <formula>L13="o"</formula>
    </cfRule>
    <cfRule type="expression" dxfId="414" priority="126" stopIfTrue="1">
      <formula>L13="r"</formula>
    </cfRule>
  </conditionalFormatting>
  <conditionalFormatting sqref="K14:K15 K38 K44">
    <cfRule type="expression" dxfId="413" priority="127" stopIfTrue="1">
      <formula>L14="x"</formula>
    </cfRule>
  </conditionalFormatting>
  <conditionalFormatting sqref="K14:K15 K38 K44">
    <cfRule type="expression" dxfId="412" priority="128" stopIfTrue="1">
      <formula>L14="o"</formula>
    </cfRule>
    <cfRule type="expression" dxfId="411" priority="129" stopIfTrue="1">
      <formula>L14="r"</formula>
    </cfRule>
  </conditionalFormatting>
  <conditionalFormatting sqref="K16 K39">
    <cfRule type="expression" dxfId="410" priority="130" stopIfTrue="1">
      <formula>L16="x"</formula>
    </cfRule>
  </conditionalFormatting>
  <conditionalFormatting sqref="K16 K39">
    <cfRule type="expression" dxfId="409" priority="131" stopIfTrue="1">
      <formula>L16="o"</formula>
    </cfRule>
    <cfRule type="expression" dxfId="408" priority="132" stopIfTrue="1">
      <formula>L16="r"</formula>
    </cfRule>
  </conditionalFormatting>
  <conditionalFormatting sqref="K17 K40">
    <cfRule type="expression" dxfId="407" priority="133" stopIfTrue="1">
      <formula>L17="x"</formula>
    </cfRule>
  </conditionalFormatting>
  <conditionalFormatting sqref="K17 K40">
    <cfRule type="expression" dxfId="406" priority="134" stopIfTrue="1">
      <formula>L17="o"</formula>
    </cfRule>
    <cfRule type="expression" dxfId="405" priority="135" stopIfTrue="1">
      <formula>L17="r"</formula>
    </cfRule>
  </conditionalFormatting>
  <conditionalFormatting sqref="K18 K41">
    <cfRule type="expression" dxfId="404" priority="136" stopIfTrue="1">
      <formula>L18="x"</formula>
    </cfRule>
  </conditionalFormatting>
  <conditionalFormatting sqref="K18 K41">
    <cfRule type="expression" dxfId="403" priority="137" stopIfTrue="1">
      <formula>L18="o"</formula>
    </cfRule>
    <cfRule type="expression" dxfId="402" priority="138" stopIfTrue="1">
      <formula>L18="r"</formula>
    </cfRule>
  </conditionalFormatting>
  <conditionalFormatting sqref="K20 K43">
    <cfRule type="expression" dxfId="401" priority="139" stopIfTrue="1">
      <formula>L20="x"</formula>
    </cfRule>
  </conditionalFormatting>
  <conditionalFormatting sqref="K20 K43">
    <cfRule type="expression" dxfId="400" priority="140" stopIfTrue="1">
      <formula>L20="o"</formula>
    </cfRule>
    <cfRule type="expression" dxfId="399" priority="141" stopIfTrue="1">
      <formula>L20="r"</formula>
    </cfRule>
  </conditionalFormatting>
  <conditionalFormatting sqref="K19 K42">
    <cfRule type="expression" dxfId="398" priority="142" stopIfTrue="1">
      <formula>L19="x"</formula>
    </cfRule>
  </conditionalFormatting>
  <conditionalFormatting sqref="K19 K42">
    <cfRule type="expression" dxfId="397" priority="143" stopIfTrue="1">
      <formula>L19="o"</formula>
    </cfRule>
    <cfRule type="expression" dxfId="396" priority="144" stopIfTrue="1">
      <formula>L19="r"</formula>
    </cfRule>
  </conditionalFormatting>
  <conditionalFormatting sqref="M10 M35">
    <cfRule type="expression" dxfId="395" priority="145" stopIfTrue="1">
      <formula>N10="x"</formula>
    </cfRule>
  </conditionalFormatting>
  <conditionalFormatting sqref="M10 M35">
    <cfRule type="expression" dxfId="394" priority="146" stopIfTrue="1">
      <formula>N10="o"</formula>
    </cfRule>
    <cfRule type="expression" dxfId="393" priority="147" stopIfTrue="1">
      <formula>N10="r"</formula>
    </cfRule>
  </conditionalFormatting>
  <conditionalFormatting sqref="M11">
    <cfRule type="expression" dxfId="392" priority="148" stopIfTrue="1">
      <formula>N11="x"</formula>
    </cfRule>
  </conditionalFormatting>
  <conditionalFormatting sqref="M11">
    <cfRule type="expression" dxfId="391" priority="149" stopIfTrue="1">
      <formula>N11="o"</formula>
    </cfRule>
    <cfRule type="expression" dxfId="390" priority="150" stopIfTrue="1">
      <formula>N11="r"</formula>
    </cfRule>
  </conditionalFormatting>
  <conditionalFormatting sqref="M12 M36">
    <cfRule type="expression" dxfId="389" priority="151" stopIfTrue="1">
      <formula>N12="x"</formula>
    </cfRule>
  </conditionalFormatting>
  <conditionalFormatting sqref="M12 M36">
    <cfRule type="expression" dxfId="388" priority="152" stopIfTrue="1">
      <formula>N12="o"</formula>
    </cfRule>
    <cfRule type="expression" dxfId="387" priority="153" stopIfTrue="1">
      <formula>N12="r"</formula>
    </cfRule>
  </conditionalFormatting>
  <conditionalFormatting sqref="M13 M37">
    <cfRule type="expression" dxfId="386" priority="154" stopIfTrue="1">
      <formula>N13="x"</formula>
    </cfRule>
  </conditionalFormatting>
  <conditionalFormatting sqref="M13 M37">
    <cfRule type="expression" dxfId="385" priority="155" stopIfTrue="1">
      <formula>N13="o"</formula>
    </cfRule>
    <cfRule type="expression" dxfId="384" priority="156" stopIfTrue="1">
      <formula>N13="r"</formula>
    </cfRule>
  </conditionalFormatting>
  <conditionalFormatting sqref="M14:M15 M38 M44">
    <cfRule type="expression" dxfId="383" priority="157" stopIfTrue="1">
      <formula>N14="x"</formula>
    </cfRule>
  </conditionalFormatting>
  <conditionalFormatting sqref="M14:M15 M38 M44">
    <cfRule type="expression" dxfId="382" priority="158" stopIfTrue="1">
      <formula>N14="o"</formula>
    </cfRule>
    <cfRule type="expression" dxfId="381" priority="159" stopIfTrue="1">
      <formula>N14="r"</formula>
    </cfRule>
  </conditionalFormatting>
  <conditionalFormatting sqref="M16 M39">
    <cfRule type="expression" dxfId="380" priority="160" stopIfTrue="1">
      <formula>N16="x"</formula>
    </cfRule>
  </conditionalFormatting>
  <conditionalFormatting sqref="M16 M39">
    <cfRule type="expression" dxfId="379" priority="161" stopIfTrue="1">
      <formula>N16="o"</formula>
    </cfRule>
    <cfRule type="expression" dxfId="378" priority="162" stopIfTrue="1">
      <formula>N16="r"</formula>
    </cfRule>
  </conditionalFormatting>
  <conditionalFormatting sqref="M17 M40">
    <cfRule type="expression" dxfId="377" priority="163" stopIfTrue="1">
      <formula>N17="x"</formula>
    </cfRule>
  </conditionalFormatting>
  <conditionalFormatting sqref="M17 M40">
    <cfRule type="expression" dxfId="376" priority="164" stopIfTrue="1">
      <formula>N17="o"</formula>
    </cfRule>
    <cfRule type="expression" dxfId="375" priority="165" stopIfTrue="1">
      <formula>N17="r"</formula>
    </cfRule>
  </conditionalFormatting>
  <conditionalFormatting sqref="M18 M41">
    <cfRule type="expression" dxfId="374" priority="166" stopIfTrue="1">
      <formula>N18="x"</formula>
    </cfRule>
  </conditionalFormatting>
  <conditionalFormatting sqref="M18 M41">
    <cfRule type="expression" dxfId="373" priority="167" stopIfTrue="1">
      <formula>N18="o"</formula>
    </cfRule>
    <cfRule type="expression" dxfId="372" priority="168" stopIfTrue="1">
      <formula>N18="r"</formula>
    </cfRule>
  </conditionalFormatting>
  <conditionalFormatting sqref="M20 M43">
    <cfRule type="expression" dxfId="371" priority="169" stopIfTrue="1">
      <formula>N20="x"</formula>
    </cfRule>
  </conditionalFormatting>
  <conditionalFormatting sqref="M20 M43">
    <cfRule type="expression" dxfId="370" priority="170" stopIfTrue="1">
      <formula>N20="o"</formula>
    </cfRule>
    <cfRule type="expression" dxfId="369" priority="171" stopIfTrue="1">
      <formula>N20="r"</formula>
    </cfRule>
  </conditionalFormatting>
  <conditionalFormatting sqref="M19 M42">
    <cfRule type="expression" dxfId="368" priority="172" stopIfTrue="1">
      <formula>N19="x"</formula>
    </cfRule>
  </conditionalFormatting>
  <conditionalFormatting sqref="M19 M42">
    <cfRule type="expression" dxfId="367" priority="173" stopIfTrue="1">
      <formula>N19="o"</formula>
    </cfRule>
    <cfRule type="expression" dxfId="366" priority="174" stopIfTrue="1">
      <formula>N19="r"</formula>
    </cfRule>
  </conditionalFormatting>
  <conditionalFormatting sqref="O10">
    <cfRule type="expression" dxfId="365" priority="175" stopIfTrue="1">
      <formula>P10="x"</formula>
    </cfRule>
  </conditionalFormatting>
  <conditionalFormatting sqref="O10">
    <cfRule type="expression" dxfId="364" priority="176" stopIfTrue="1">
      <formula>P10="o"</formula>
    </cfRule>
    <cfRule type="expression" dxfId="363" priority="177" stopIfTrue="1">
      <formula>P10="r"</formula>
    </cfRule>
  </conditionalFormatting>
  <conditionalFormatting sqref="O11">
    <cfRule type="expression" dxfId="362" priority="178" stopIfTrue="1">
      <formula>P11="x"</formula>
    </cfRule>
  </conditionalFormatting>
  <conditionalFormatting sqref="O11">
    <cfRule type="expression" dxfId="361" priority="179" stopIfTrue="1">
      <formula>P11="o"</formula>
    </cfRule>
    <cfRule type="expression" dxfId="360" priority="180" stopIfTrue="1">
      <formula>P11="r"</formula>
    </cfRule>
  </conditionalFormatting>
  <conditionalFormatting sqref="O12 O36">
    <cfRule type="expression" dxfId="359" priority="181" stopIfTrue="1">
      <formula>P12="x"</formula>
    </cfRule>
  </conditionalFormatting>
  <conditionalFormatting sqref="O12 O36">
    <cfRule type="expression" dxfId="358" priority="182" stopIfTrue="1">
      <formula>P12="o"</formula>
    </cfRule>
    <cfRule type="expression" dxfId="357" priority="183" stopIfTrue="1">
      <formula>P12="r"</formula>
    </cfRule>
  </conditionalFormatting>
  <conditionalFormatting sqref="O13 O37">
    <cfRule type="expression" dxfId="356" priority="184" stopIfTrue="1">
      <formula>P13="x"</formula>
    </cfRule>
  </conditionalFormatting>
  <conditionalFormatting sqref="O13 O37">
    <cfRule type="expression" dxfId="355" priority="185" stopIfTrue="1">
      <formula>P13="o"</formula>
    </cfRule>
    <cfRule type="expression" dxfId="354" priority="186" stopIfTrue="1">
      <formula>P13="r"</formula>
    </cfRule>
  </conditionalFormatting>
  <conditionalFormatting sqref="O14:O15 O38 O44">
    <cfRule type="expression" dxfId="353" priority="187" stopIfTrue="1">
      <formula>P14="x"</formula>
    </cfRule>
  </conditionalFormatting>
  <conditionalFormatting sqref="O14:O15 O38 O44">
    <cfRule type="expression" dxfId="352" priority="188" stopIfTrue="1">
      <formula>P14="o"</formula>
    </cfRule>
    <cfRule type="expression" dxfId="351" priority="189" stopIfTrue="1">
      <formula>P14="r"</formula>
    </cfRule>
  </conditionalFormatting>
  <conditionalFormatting sqref="O16 O39">
    <cfRule type="expression" dxfId="350" priority="190" stopIfTrue="1">
      <formula>P16="x"</formula>
    </cfRule>
  </conditionalFormatting>
  <conditionalFormatting sqref="O16 O39">
    <cfRule type="expression" dxfId="349" priority="191" stopIfTrue="1">
      <formula>P16="o"</formula>
    </cfRule>
    <cfRule type="expression" dxfId="348" priority="192" stopIfTrue="1">
      <formula>P16="r"</formula>
    </cfRule>
  </conditionalFormatting>
  <conditionalFormatting sqref="O17 O40">
    <cfRule type="expression" dxfId="347" priority="193" stopIfTrue="1">
      <formula>P17="x"</formula>
    </cfRule>
  </conditionalFormatting>
  <conditionalFormatting sqref="O17 O40">
    <cfRule type="expression" dxfId="346" priority="194" stopIfTrue="1">
      <formula>P17="o"</formula>
    </cfRule>
    <cfRule type="expression" dxfId="345" priority="195" stopIfTrue="1">
      <formula>P17="r"</formula>
    </cfRule>
  </conditionalFormatting>
  <conditionalFormatting sqref="O18 O41">
    <cfRule type="expression" dxfId="344" priority="196" stopIfTrue="1">
      <formula>P18="x"</formula>
    </cfRule>
  </conditionalFormatting>
  <conditionalFormatting sqref="O18 O41">
    <cfRule type="expression" dxfId="343" priority="197" stopIfTrue="1">
      <formula>P18="o"</formula>
    </cfRule>
    <cfRule type="expression" dxfId="342" priority="198" stopIfTrue="1">
      <formula>P18="r"</formula>
    </cfRule>
  </conditionalFormatting>
  <conditionalFormatting sqref="O20 O43">
    <cfRule type="expression" dxfId="341" priority="199" stopIfTrue="1">
      <formula>P20="x"</formula>
    </cfRule>
  </conditionalFormatting>
  <conditionalFormatting sqref="O20 O43">
    <cfRule type="expression" dxfId="340" priority="200" stopIfTrue="1">
      <formula>P20="o"</formula>
    </cfRule>
    <cfRule type="expression" dxfId="339" priority="201" stopIfTrue="1">
      <formula>P20="r"</formula>
    </cfRule>
  </conditionalFormatting>
  <conditionalFormatting sqref="O19 O42">
    <cfRule type="expression" dxfId="338" priority="202" stopIfTrue="1">
      <formula>P19="x"</formula>
    </cfRule>
  </conditionalFormatting>
  <conditionalFormatting sqref="O19 O42">
    <cfRule type="expression" dxfId="337" priority="203" stopIfTrue="1">
      <formula>P19="o"</formula>
    </cfRule>
    <cfRule type="expression" dxfId="336" priority="204" stopIfTrue="1">
      <formula>P19="r"</formula>
    </cfRule>
  </conditionalFormatting>
  <conditionalFormatting sqref="Q10">
    <cfRule type="expression" dxfId="335" priority="205" stopIfTrue="1">
      <formula>R10="x"</formula>
    </cfRule>
  </conditionalFormatting>
  <conditionalFormatting sqref="Q10">
    <cfRule type="expression" dxfId="334" priority="206" stopIfTrue="1">
      <formula>R10="o"</formula>
    </cfRule>
    <cfRule type="expression" dxfId="333" priority="207" stopIfTrue="1">
      <formula>R10="r"</formula>
    </cfRule>
  </conditionalFormatting>
  <conditionalFormatting sqref="Q11">
    <cfRule type="expression" dxfId="332" priority="208" stopIfTrue="1">
      <formula>R11="x"</formula>
    </cfRule>
  </conditionalFormatting>
  <conditionalFormatting sqref="Q11">
    <cfRule type="expression" dxfId="331" priority="209" stopIfTrue="1">
      <formula>R11="o"</formula>
    </cfRule>
    <cfRule type="expression" dxfId="330" priority="210" stopIfTrue="1">
      <formula>R11="r"</formula>
    </cfRule>
  </conditionalFormatting>
  <conditionalFormatting sqref="Q12 Q36">
    <cfRule type="expression" dxfId="329" priority="211" stopIfTrue="1">
      <formula>R12="x"</formula>
    </cfRule>
  </conditionalFormatting>
  <conditionalFormatting sqref="Q12 Q36">
    <cfRule type="expression" dxfId="328" priority="212" stopIfTrue="1">
      <formula>R12="o"</formula>
    </cfRule>
    <cfRule type="expression" dxfId="327" priority="213" stopIfTrue="1">
      <formula>R12="r"</formula>
    </cfRule>
  </conditionalFormatting>
  <conditionalFormatting sqref="Q13 Q37">
    <cfRule type="expression" dxfId="326" priority="214" stopIfTrue="1">
      <formula>R13="x"</formula>
    </cfRule>
  </conditionalFormatting>
  <conditionalFormatting sqref="Q13 Q37">
    <cfRule type="expression" dxfId="325" priority="215" stopIfTrue="1">
      <formula>R13="o"</formula>
    </cfRule>
    <cfRule type="expression" dxfId="324" priority="216" stopIfTrue="1">
      <formula>R13="r"</formula>
    </cfRule>
  </conditionalFormatting>
  <conditionalFormatting sqref="Q14:Q15 Q38">
    <cfRule type="expression" dxfId="323" priority="217" stopIfTrue="1">
      <formula>R14="x"</formula>
    </cfRule>
  </conditionalFormatting>
  <conditionalFormatting sqref="Q14:Q15 Q38">
    <cfRule type="expression" dxfId="322" priority="218" stopIfTrue="1">
      <formula>R14="o"</formula>
    </cfRule>
    <cfRule type="expression" dxfId="321" priority="219" stopIfTrue="1">
      <formula>R14="r"</formula>
    </cfRule>
  </conditionalFormatting>
  <conditionalFormatting sqref="Q16 Q39">
    <cfRule type="expression" dxfId="320" priority="220" stopIfTrue="1">
      <formula>R16="x"</formula>
    </cfRule>
  </conditionalFormatting>
  <conditionalFormatting sqref="Q16 Q39">
    <cfRule type="expression" dxfId="319" priority="221" stopIfTrue="1">
      <formula>R16="o"</formula>
    </cfRule>
    <cfRule type="expression" dxfId="318" priority="222" stopIfTrue="1">
      <formula>R16="r"</formula>
    </cfRule>
  </conditionalFormatting>
  <conditionalFormatting sqref="Q17 Q40">
    <cfRule type="expression" dxfId="317" priority="223" stopIfTrue="1">
      <formula>R17="x"</formula>
    </cfRule>
  </conditionalFormatting>
  <conditionalFormatting sqref="Q17 Q40">
    <cfRule type="expression" dxfId="316" priority="224" stopIfTrue="1">
      <formula>R17="o"</formula>
    </cfRule>
    <cfRule type="expression" dxfId="315" priority="225" stopIfTrue="1">
      <formula>R17="r"</formula>
    </cfRule>
  </conditionalFormatting>
  <conditionalFormatting sqref="Q18 Q41">
    <cfRule type="expression" dxfId="314" priority="226" stopIfTrue="1">
      <formula>R18="x"</formula>
    </cfRule>
  </conditionalFormatting>
  <conditionalFormatting sqref="Q18 Q41">
    <cfRule type="expression" dxfId="313" priority="227" stopIfTrue="1">
      <formula>R18="o"</formula>
    </cfRule>
    <cfRule type="expression" dxfId="312" priority="228" stopIfTrue="1">
      <formula>R18="r"</formula>
    </cfRule>
  </conditionalFormatting>
  <conditionalFormatting sqref="Q20 Q43:Q44">
    <cfRule type="expression" dxfId="311" priority="229" stopIfTrue="1">
      <formula>R20="x"</formula>
    </cfRule>
  </conditionalFormatting>
  <conditionalFormatting sqref="Q20 Q43:Q44">
    <cfRule type="expression" dxfId="310" priority="230" stopIfTrue="1">
      <formula>R20="o"</formula>
    </cfRule>
    <cfRule type="expression" dxfId="309" priority="231" stopIfTrue="1">
      <formula>R20="r"</formula>
    </cfRule>
  </conditionalFormatting>
  <conditionalFormatting sqref="Q19 Q42">
    <cfRule type="expression" dxfId="308" priority="232" stopIfTrue="1">
      <formula>R19="x"</formula>
    </cfRule>
  </conditionalFormatting>
  <conditionalFormatting sqref="Q19 Q42">
    <cfRule type="expression" dxfId="307" priority="233" stopIfTrue="1">
      <formula>R19="o"</formula>
    </cfRule>
    <cfRule type="expression" dxfId="306" priority="234" stopIfTrue="1">
      <formula>R19="r"</formula>
    </cfRule>
  </conditionalFormatting>
  <conditionalFormatting sqref="G62">
    <cfRule type="expression" dxfId="305" priority="238" stopIfTrue="1">
      <formula>H62="x"</formula>
    </cfRule>
  </conditionalFormatting>
  <conditionalFormatting sqref="G62">
    <cfRule type="expression" dxfId="304" priority="239" stopIfTrue="1">
      <formula>H62="o"</formula>
    </cfRule>
    <cfRule type="expression" dxfId="303" priority="240" stopIfTrue="1">
      <formula>H62="r"</formula>
    </cfRule>
  </conditionalFormatting>
  <conditionalFormatting sqref="G63">
    <cfRule type="expression" dxfId="302" priority="241" stopIfTrue="1">
      <formula>H63="x"</formula>
    </cfRule>
  </conditionalFormatting>
  <conditionalFormatting sqref="G63">
    <cfRule type="expression" dxfId="301" priority="242" stopIfTrue="1">
      <formula>H63="o"</formula>
    </cfRule>
    <cfRule type="expression" dxfId="300" priority="243" stopIfTrue="1">
      <formula>H63="r"</formula>
    </cfRule>
  </conditionalFormatting>
  <conditionalFormatting sqref="G64">
    <cfRule type="expression" dxfId="299" priority="244" stopIfTrue="1">
      <formula>H64="x"</formula>
    </cfRule>
  </conditionalFormatting>
  <conditionalFormatting sqref="G64">
    <cfRule type="expression" dxfId="298" priority="245" stopIfTrue="1">
      <formula>H64="o"</formula>
    </cfRule>
    <cfRule type="expression" dxfId="297" priority="246" stopIfTrue="1">
      <formula>H64="r"</formula>
    </cfRule>
  </conditionalFormatting>
  <conditionalFormatting sqref="G66 G69">
    <cfRule type="expression" dxfId="296" priority="247" stopIfTrue="1">
      <formula>H66="x"</formula>
    </cfRule>
  </conditionalFormatting>
  <conditionalFormatting sqref="G66 G69">
    <cfRule type="expression" dxfId="295" priority="248" stopIfTrue="1">
      <formula>H66="o"</formula>
    </cfRule>
    <cfRule type="expression" dxfId="294" priority="249" stopIfTrue="1">
      <formula>H66="r"</formula>
    </cfRule>
  </conditionalFormatting>
  <conditionalFormatting sqref="G67 G73">
    <cfRule type="expression" dxfId="293" priority="250" stopIfTrue="1">
      <formula>H67="x"</formula>
    </cfRule>
  </conditionalFormatting>
  <conditionalFormatting sqref="G67 G73">
    <cfRule type="expression" dxfId="292" priority="251" stopIfTrue="1">
      <formula>H67="o"</formula>
    </cfRule>
    <cfRule type="expression" dxfId="291" priority="252" stopIfTrue="1">
      <formula>H67="r"</formula>
    </cfRule>
  </conditionalFormatting>
  <conditionalFormatting sqref="G68 G71 G74">
    <cfRule type="expression" dxfId="290" priority="253" stopIfTrue="1">
      <formula>H68="x"</formula>
    </cfRule>
  </conditionalFormatting>
  <conditionalFormatting sqref="G68 G71 G74">
    <cfRule type="expression" dxfId="289" priority="254" stopIfTrue="1">
      <formula>H68="o"</formula>
    </cfRule>
    <cfRule type="expression" dxfId="288" priority="255" stopIfTrue="1">
      <formula>H68="r"</formula>
    </cfRule>
  </conditionalFormatting>
  <conditionalFormatting sqref="I62">
    <cfRule type="expression" dxfId="287" priority="259" stopIfTrue="1">
      <formula>J62="x"</formula>
    </cfRule>
  </conditionalFormatting>
  <conditionalFormatting sqref="I62">
    <cfRule type="expression" dxfId="286" priority="260" stopIfTrue="1">
      <formula>J62="o"</formula>
    </cfRule>
    <cfRule type="expression" dxfId="285" priority="261" stopIfTrue="1">
      <formula>J62="r"</formula>
    </cfRule>
  </conditionalFormatting>
  <conditionalFormatting sqref="I63">
    <cfRule type="expression" dxfId="284" priority="262" stopIfTrue="1">
      <formula>J63="x"</formula>
    </cfRule>
  </conditionalFormatting>
  <conditionalFormatting sqref="I63">
    <cfRule type="expression" dxfId="283" priority="263" stopIfTrue="1">
      <formula>J63="o"</formula>
    </cfRule>
    <cfRule type="expression" dxfId="282" priority="264" stopIfTrue="1">
      <formula>J63="r"</formula>
    </cfRule>
  </conditionalFormatting>
  <conditionalFormatting sqref="I64">
    <cfRule type="expression" dxfId="281" priority="265" stopIfTrue="1">
      <formula>J64="x"</formula>
    </cfRule>
  </conditionalFormatting>
  <conditionalFormatting sqref="I64">
    <cfRule type="expression" dxfId="280" priority="266" stopIfTrue="1">
      <formula>J64="o"</formula>
    </cfRule>
    <cfRule type="expression" dxfId="279" priority="267" stopIfTrue="1">
      <formula>J64="r"</formula>
    </cfRule>
  </conditionalFormatting>
  <conditionalFormatting sqref="I66 I69">
    <cfRule type="expression" dxfId="278" priority="268" stopIfTrue="1">
      <formula>J66="x"</formula>
    </cfRule>
  </conditionalFormatting>
  <conditionalFormatting sqref="I66 I69">
    <cfRule type="expression" dxfId="277" priority="269" stopIfTrue="1">
      <formula>J66="o"</formula>
    </cfRule>
    <cfRule type="expression" dxfId="276" priority="270" stopIfTrue="1">
      <formula>J66="r"</formula>
    </cfRule>
  </conditionalFormatting>
  <conditionalFormatting sqref="I67 I73">
    <cfRule type="expression" dxfId="275" priority="271" stopIfTrue="1">
      <formula>J67="x"</formula>
    </cfRule>
  </conditionalFormatting>
  <conditionalFormatting sqref="I67 I73">
    <cfRule type="expression" dxfId="274" priority="272" stopIfTrue="1">
      <formula>J67="o"</formula>
    </cfRule>
    <cfRule type="expression" dxfId="273" priority="273" stopIfTrue="1">
      <formula>J67="r"</formula>
    </cfRule>
  </conditionalFormatting>
  <conditionalFormatting sqref="I68 I71 I74">
    <cfRule type="expression" dxfId="272" priority="274" stopIfTrue="1">
      <formula>J68="x"</formula>
    </cfRule>
  </conditionalFormatting>
  <conditionalFormatting sqref="I68 I71 I74">
    <cfRule type="expression" dxfId="271" priority="275" stopIfTrue="1">
      <formula>J68="o"</formula>
    </cfRule>
    <cfRule type="expression" dxfId="270" priority="276" stopIfTrue="1">
      <formula>J68="r"</formula>
    </cfRule>
  </conditionalFormatting>
  <conditionalFormatting sqref="K62">
    <cfRule type="expression" dxfId="269" priority="280" stopIfTrue="1">
      <formula>L62="x"</formula>
    </cfRule>
  </conditionalFormatting>
  <conditionalFormatting sqref="K62">
    <cfRule type="expression" dxfId="268" priority="281" stopIfTrue="1">
      <formula>L62="o"</formula>
    </cfRule>
    <cfRule type="expression" dxfId="267" priority="282" stopIfTrue="1">
      <formula>L62="r"</formula>
    </cfRule>
  </conditionalFormatting>
  <conditionalFormatting sqref="K63">
    <cfRule type="expression" dxfId="266" priority="283" stopIfTrue="1">
      <formula>L63="x"</formula>
    </cfRule>
  </conditionalFormatting>
  <conditionalFormatting sqref="K63">
    <cfRule type="expression" dxfId="265" priority="284" stopIfTrue="1">
      <formula>L63="o"</formula>
    </cfRule>
    <cfRule type="expression" dxfId="264" priority="285" stopIfTrue="1">
      <formula>L63="r"</formula>
    </cfRule>
  </conditionalFormatting>
  <conditionalFormatting sqref="K64">
    <cfRule type="expression" dxfId="263" priority="286" stopIfTrue="1">
      <formula>L64="x"</formula>
    </cfRule>
  </conditionalFormatting>
  <conditionalFormatting sqref="K64">
    <cfRule type="expression" dxfId="262" priority="287" stopIfTrue="1">
      <formula>L64="o"</formula>
    </cfRule>
    <cfRule type="expression" dxfId="261" priority="288" stopIfTrue="1">
      <formula>L64="r"</formula>
    </cfRule>
  </conditionalFormatting>
  <conditionalFormatting sqref="K66 K69">
    <cfRule type="expression" dxfId="260" priority="289" stopIfTrue="1">
      <formula>L66="x"</formula>
    </cfRule>
  </conditionalFormatting>
  <conditionalFormatting sqref="K66 K69">
    <cfRule type="expression" dxfId="259" priority="290" stopIfTrue="1">
      <formula>L66="o"</formula>
    </cfRule>
    <cfRule type="expression" dxfId="258" priority="291" stopIfTrue="1">
      <formula>L66="r"</formula>
    </cfRule>
  </conditionalFormatting>
  <conditionalFormatting sqref="K67 K73">
    <cfRule type="expression" dxfId="257" priority="292" stopIfTrue="1">
      <formula>L67="x"</formula>
    </cfRule>
  </conditionalFormatting>
  <conditionalFormatting sqref="K67 K73">
    <cfRule type="expression" dxfId="256" priority="293" stopIfTrue="1">
      <formula>L67="o"</formula>
    </cfRule>
    <cfRule type="expression" dxfId="255" priority="294" stopIfTrue="1">
      <formula>L67="r"</formula>
    </cfRule>
  </conditionalFormatting>
  <conditionalFormatting sqref="K68 K71 K74">
    <cfRule type="expression" dxfId="254" priority="295" stopIfTrue="1">
      <formula>L68="x"</formula>
    </cfRule>
  </conditionalFormatting>
  <conditionalFormatting sqref="K68 K71 K74">
    <cfRule type="expression" dxfId="253" priority="296" stopIfTrue="1">
      <formula>L68="o"</formula>
    </cfRule>
    <cfRule type="expression" dxfId="252" priority="297" stopIfTrue="1">
      <formula>L68="r"</formula>
    </cfRule>
  </conditionalFormatting>
  <conditionalFormatting sqref="M62">
    <cfRule type="expression" dxfId="251" priority="301" stopIfTrue="1">
      <formula>N62="x"</formula>
    </cfRule>
  </conditionalFormatting>
  <conditionalFormatting sqref="M62">
    <cfRule type="expression" dxfId="250" priority="302" stopIfTrue="1">
      <formula>N62="o"</formula>
    </cfRule>
    <cfRule type="expression" dxfId="249" priority="303" stopIfTrue="1">
      <formula>N62="r"</formula>
    </cfRule>
  </conditionalFormatting>
  <conditionalFormatting sqref="M63">
    <cfRule type="expression" dxfId="248" priority="304" stopIfTrue="1">
      <formula>N63="x"</formula>
    </cfRule>
  </conditionalFormatting>
  <conditionalFormatting sqref="M63">
    <cfRule type="expression" dxfId="247" priority="305" stopIfTrue="1">
      <formula>N63="o"</formula>
    </cfRule>
    <cfRule type="expression" dxfId="246" priority="306" stopIfTrue="1">
      <formula>N63="r"</formula>
    </cfRule>
  </conditionalFormatting>
  <conditionalFormatting sqref="M64">
    <cfRule type="expression" dxfId="245" priority="307" stopIfTrue="1">
      <formula>N64="x"</formula>
    </cfRule>
  </conditionalFormatting>
  <conditionalFormatting sqref="M64">
    <cfRule type="expression" dxfId="244" priority="308" stopIfTrue="1">
      <formula>N64="o"</formula>
    </cfRule>
    <cfRule type="expression" dxfId="243" priority="309" stopIfTrue="1">
      <formula>N64="r"</formula>
    </cfRule>
  </conditionalFormatting>
  <conditionalFormatting sqref="M66 M69">
    <cfRule type="expression" dxfId="242" priority="310" stopIfTrue="1">
      <formula>N66="x"</formula>
    </cfRule>
  </conditionalFormatting>
  <conditionalFormatting sqref="M66 M69">
    <cfRule type="expression" dxfId="241" priority="311" stopIfTrue="1">
      <formula>N66="o"</formula>
    </cfRule>
    <cfRule type="expression" dxfId="240" priority="312" stopIfTrue="1">
      <formula>N66="r"</formula>
    </cfRule>
  </conditionalFormatting>
  <conditionalFormatting sqref="M67 M73">
    <cfRule type="expression" dxfId="239" priority="313" stopIfTrue="1">
      <formula>N67="x"</formula>
    </cfRule>
  </conditionalFormatting>
  <conditionalFormatting sqref="M67 M73">
    <cfRule type="expression" dxfId="238" priority="314" stopIfTrue="1">
      <formula>N67="o"</formula>
    </cfRule>
    <cfRule type="expression" dxfId="237" priority="315" stopIfTrue="1">
      <formula>N67="r"</formula>
    </cfRule>
  </conditionalFormatting>
  <conditionalFormatting sqref="M68 M71 M74">
    <cfRule type="expression" dxfId="236" priority="316" stopIfTrue="1">
      <formula>N68="x"</formula>
    </cfRule>
  </conditionalFormatting>
  <conditionalFormatting sqref="M68 M71 M74">
    <cfRule type="expression" dxfId="235" priority="317" stopIfTrue="1">
      <formula>N68="o"</formula>
    </cfRule>
    <cfRule type="expression" dxfId="234" priority="318" stopIfTrue="1">
      <formula>N68="r"</formula>
    </cfRule>
  </conditionalFormatting>
  <conditionalFormatting sqref="O62">
    <cfRule type="expression" dxfId="233" priority="322" stopIfTrue="1">
      <formula>P62="x"</formula>
    </cfRule>
  </conditionalFormatting>
  <conditionalFormatting sqref="O62">
    <cfRule type="expression" dxfId="232" priority="323" stopIfTrue="1">
      <formula>P62="o"</formula>
    </cfRule>
    <cfRule type="expression" dxfId="231" priority="324" stopIfTrue="1">
      <formula>P62="r"</formula>
    </cfRule>
  </conditionalFormatting>
  <conditionalFormatting sqref="O63">
    <cfRule type="expression" dxfId="230" priority="325" stopIfTrue="1">
      <formula>P63="x"</formula>
    </cfRule>
  </conditionalFormatting>
  <conditionalFormatting sqref="O63">
    <cfRule type="expression" dxfId="229" priority="326" stopIfTrue="1">
      <formula>P63="o"</formula>
    </cfRule>
    <cfRule type="expression" dxfId="228" priority="327" stopIfTrue="1">
      <formula>P63="r"</formula>
    </cfRule>
  </conditionalFormatting>
  <conditionalFormatting sqref="O64">
    <cfRule type="expression" dxfId="227" priority="328" stopIfTrue="1">
      <formula>P64="x"</formula>
    </cfRule>
  </conditionalFormatting>
  <conditionalFormatting sqref="O64">
    <cfRule type="expression" dxfId="226" priority="329" stopIfTrue="1">
      <formula>P64="o"</formula>
    </cfRule>
    <cfRule type="expression" dxfId="225" priority="330" stopIfTrue="1">
      <formula>P64="r"</formula>
    </cfRule>
  </conditionalFormatting>
  <conditionalFormatting sqref="O66 O69">
    <cfRule type="expression" dxfId="224" priority="331" stopIfTrue="1">
      <formula>P66="x"</formula>
    </cfRule>
  </conditionalFormatting>
  <conditionalFormatting sqref="O66 O69">
    <cfRule type="expression" dxfId="223" priority="332" stopIfTrue="1">
      <formula>P66="o"</formula>
    </cfRule>
    <cfRule type="expression" dxfId="222" priority="333" stopIfTrue="1">
      <formula>P66="r"</formula>
    </cfRule>
  </conditionalFormatting>
  <conditionalFormatting sqref="O67 O73">
    <cfRule type="expression" dxfId="221" priority="334" stopIfTrue="1">
      <formula>P67="x"</formula>
    </cfRule>
  </conditionalFormatting>
  <conditionalFormatting sqref="O67 O73">
    <cfRule type="expression" dxfId="220" priority="335" stopIfTrue="1">
      <formula>P67="o"</formula>
    </cfRule>
    <cfRule type="expression" dxfId="219" priority="336" stopIfTrue="1">
      <formula>P67="r"</formula>
    </cfRule>
  </conditionalFormatting>
  <conditionalFormatting sqref="O68 O71 O74">
    <cfRule type="expression" dxfId="218" priority="337" stopIfTrue="1">
      <formula>P68="x"</formula>
    </cfRule>
  </conditionalFormatting>
  <conditionalFormatting sqref="O68 O71 O74">
    <cfRule type="expression" dxfId="217" priority="338" stopIfTrue="1">
      <formula>P68="o"</formula>
    </cfRule>
    <cfRule type="expression" dxfId="216" priority="339" stopIfTrue="1">
      <formula>P68="r"</formula>
    </cfRule>
  </conditionalFormatting>
  <conditionalFormatting sqref="Q62">
    <cfRule type="expression" dxfId="215" priority="343" stopIfTrue="1">
      <formula>R62="x"</formula>
    </cfRule>
  </conditionalFormatting>
  <conditionalFormatting sqref="Q62">
    <cfRule type="expression" dxfId="214" priority="344" stopIfTrue="1">
      <formula>R62="o"</formula>
    </cfRule>
    <cfRule type="expression" dxfId="213" priority="345" stopIfTrue="1">
      <formula>R62="r"</formula>
    </cfRule>
  </conditionalFormatting>
  <conditionalFormatting sqref="Q63">
    <cfRule type="expression" dxfId="212" priority="346" stopIfTrue="1">
      <formula>R63="x"</formula>
    </cfRule>
  </conditionalFormatting>
  <conditionalFormatting sqref="Q63">
    <cfRule type="expression" dxfId="211" priority="347" stopIfTrue="1">
      <formula>R63="o"</formula>
    </cfRule>
    <cfRule type="expression" dxfId="210" priority="348" stopIfTrue="1">
      <formula>R63="r"</formula>
    </cfRule>
  </conditionalFormatting>
  <conditionalFormatting sqref="Q64">
    <cfRule type="expression" dxfId="209" priority="349" stopIfTrue="1">
      <formula>R64="x"</formula>
    </cfRule>
  </conditionalFormatting>
  <conditionalFormatting sqref="Q64">
    <cfRule type="expression" dxfId="208" priority="350" stopIfTrue="1">
      <formula>R64="o"</formula>
    </cfRule>
    <cfRule type="expression" dxfId="207" priority="351" stopIfTrue="1">
      <formula>R64="r"</formula>
    </cfRule>
  </conditionalFormatting>
  <conditionalFormatting sqref="Q66 Q69">
    <cfRule type="expression" dxfId="206" priority="352" stopIfTrue="1">
      <formula>R66="x"</formula>
    </cfRule>
  </conditionalFormatting>
  <conditionalFormatting sqref="Q66 Q69">
    <cfRule type="expression" dxfId="205" priority="353" stopIfTrue="1">
      <formula>R66="o"</formula>
    </cfRule>
    <cfRule type="expression" dxfId="204" priority="354" stopIfTrue="1">
      <formula>R66="r"</formula>
    </cfRule>
  </conditionalFormatting>
  <conditionalFormatting sqref="Q67 Q73">
    <cfRule type="expression" dxfId="203" priority="355" stopIfTrue="1">
      <formula>R67="x"</formula>
    </cfRule>
  </conditionalFormatting>
  <conditionalFormatting sqref="Q67 Q73">
    <cfRule type="expression" dxfId="202" priority="356" stopIfTrue="1">
      <formula>R67="o"</formula>
    </cfRule>
    <cfRule type="expression" dxfId="201" priority="357" stopIfTrue="1">
      <formula>R67="r"</formula>
    </cfRule>
  </conditionalFormatting>
  <conditionalFormatting sqref="Q68 Q71 Q74">
    <cfRule type="expression" dxfId="200" priority="358" stopIfTrue="1">
      <formula>R68="x"</formula>
    </cfRule>
  </conditionalFormatting>
  <conditionalFormatting sqref="Q68 Q71 Q74">
    <cfRule type="expression" dxfId="199" priority="359" stopIfTrue="1">
      <formula>R68="o"</formula>
    </cfRule>
    <cfRule type="expression" dxfId="198" priority="360" stopIfTrue="1">
      <formula>R68="r"</formula>
    </cfRule>
  </conditionalFormatting>
  <conditionalFormatting sqref="G91">
    <cfRule type="expression" dxfId="197" priority="361" stopIfTrue="1">
      <formula>H91="x"</formula>
    </cfRule>
  </conditionalFormatting>
  <conditionalFormatting sqref="G91">
    <cfRule type="expression" dxfId="196" priority="362" stopIfTrue="1">
      <formula>H91="o"</formula>
    </cfRule>
    <cfRule type="expression" dxfId="195" priority="363" stopIfTrue="1">
      <formula>H91="r"</formula>
    </cfRule>
  </conditionalFormatting>
  <conditionalFormatting sqref="G92">
    <cfRule type="expression" dxfId="194" priority="364" stopIfTrue="1">
      <formula>H92="x"</formula>
    </cfRule>
  </conditionalFormatting>
  <conditionalFormatting sqref="G92">
    <cfRule type="expression" dxfId="193" priority="365" stopIfTrue="1">
      <formula>H92="o"</formula>
    </cfRule>
    <cfRule type="expression" dxfId="192" priority="366" stopIfTrue="1">
      <formula>H92="r"</formula>
    </cfRule>
  </conditionalFormatting>
  <conditionalFormatting sqref="G93">
    <cfRule type="expression" dxfId="191" priority="367" stopIfTrue="1">
      <formula>H93="x"</formula>
    </cfRule>
  </conditionalFormatting>
  <conditionalFormatting sqref="G93">
    <cfRule type="expression" dxfId="190" priority="368" stopIfTrue="1">
      <formula>H93="o"</formula>
    </cfRule>
    <cfRule type="expression" dxfId="189" priority="369" stopIfTrue="1">
      <formula>H93="r"</formula>
    </cfRule>
  </conditionalFormatting>
  <conditionalFormatting sqref="G94">
    <cfRule type="expression" dxfId="188" priority="370" stopIfTrue="1">
      <formula>H94="x"</formula>
    </cfRule>
  </conditionalFormatting>
  <conditionalFormatting sqref="G94">
    <cfRule type="expression" dxfId="187" priority="371" stopIfTrue="1">
      <formula>H94="o"</formula>
    </cfRule>
    <cfRule type="expression" dxfId="186" priority="372" stopIfTrue="1">
      <formula>H94="r"</formula>
    </cfRule>
  </conditionalFormatting>
  <conditionalFormatting sqref="G95">
    <cfRule type="expression" dxfId="185" priority="373" stopIfTrue="1">
      <formula>H95="x"</formula>
    </cfRule>
  </conditionalFormatting>
  <conditionalFormatting sqref="G95">
    <cfRule type="expression" dxfId="184" priority="374" stopIfTrue="1">
      <formula>H95="o"</formula>
    </cfRule>
    <cfRule type="expression" dxfId="183" priority="375" stopIfTrue="1">
      <formula>H95="r"</formula>
    </cfRule>
  </conditionalFormatting>
  <conditionalFormatting sqref="G96">
    <cfRule type="expression" dxfId="182" priority="376" stopIfTrue="1">
      <formula>H96="x"</formula>
    </cfRule>
  </conditionalFormatting>
  <conditionalFormatting sqref="G96">
    <cfRule type="expression" dxfId="181" priority="377" stopIfTrue="1">
      <formula>H96="o"</formula>
    </cfRule>
    <cfRule type="expression" dxfId="180" priority="378" stopIfTrue="1">
      <formula>H96="r"</formula>
    </cfRule>
  </conditionalFormatting>
  <conditionalFormatting sqref="G99 G103">
    <cfRule type="expression" dxfId="179" priority="379" stopIfTrue="1">
      <formula>H99="x"</formula>
    </cfRule>
  </conditionalFormatting>
  <conditionalFormatting sqref="G99 G103">
    <cfRule type="expression" dxfId="178" priority="380" stopIfTrue="1">
      <formula>H99="o"</formula>
    </cfRule>
    <cfRule type="expression" dxfId="177" priority="381" stopIfTrue="1">
      <formula>H99="r"</formula>
    </cfRule>
  </conditionalFormatting>
  <conditionalFormatting sqref="G100 G104">
    <cfRule type="expression" dxfId="176" priority="382" stopIfTrue="1">
      <formula>H100="x"</formula>
    </cfRule>
  </conditionalFormatting>
  <conditionalFormatting sqref="G100 G104">
    <cfRule type="expression" dxfId="175" priority="383" stopIfTrue="1">
      <formula>H100="o"</formula>
    </cfRule>
    <cfRule type="expression" dxfId="174" priority="384" stopIfTrue="1">
      <formula>H100="r"</formula>
    </cfRule>
  </conditionalFormatting>
  <conditionalFormatting sqref="G101 G105">
    <cfRule type="expression" dxfId="173" priority="385" stopIfTrue="1">
      <formula>H101="x"</formula>
    </cfRule>
  </conditionalFormatting>
  <conditionalFormatting sqref="G101 G105">
    <cfRule type="expression" dxfId="172" priority="386" stopIfTrue="1">
      <formula>H101="o"</formula>
    </cfRule>
    <cfRule type="expression" dxfId="171" priority="387" stopIfTrue="1">
      <formula>H101="r"</formula>
    </cfRule>
  </conditionalFormatting>
  <conditionalFormatting sqref="G102">
    <cfRule type="expression" dxfId="170" priority="388" stopIfTrue="1">
      <formula>H102="x"</formula>
    </cfRule>
  </conditionalFormatting>
  <conditionalFormatting sqref="G102">
    <cfRule type="expression" dxfId="169" priority="389" stopIfTrue="1">
      <formula>H102="o"</formula>
    </cfRule>
    <cfRule type="expression" dxfId="168" priority="390" stopIfTrue="1">
      <formula>H102="r"</formula>
    </cfRule>
  </conditionalFormatting>
  <conditionalFormatting sqref="I91">
    <cfRule type="expression" dxfId="167" priority="391" stopIfTrue="1">
      <formula>J91="x"</formula>
    </cfRule>
  </conditionalFormatting>
  <conditionalFormatting sqref="I91">
    <cfRule type="expression" dxfId="166" priority="392" stopIfTrue="1">
      <formula>J91="o"</formula>
    </cfRule>
    <cfRule type="expression" dxfId="165" priority="393" stopIfTrue="1">
      <formula>J91="r"</formula>
    </cfRule>
  </conditionalFormatting>
  <conditionalFormatting sqref="I92">
    <cfRule type="expression" dxfId="164" priority="394" stopIfTrue="1">
      <formula>J92="x"</formula>
    </cfRule>
  </conditionalFormatting>
  <conditionalFormatting sqref="I92">
    <cfRule type="expression" dxfId="163" priority="395" stopIfTrue="1">
      <formula>J92="o"</formula>
    </cfRule>
    <cfRule type="expression" dxfId="162" priority="396" stopIfTrue="1">
      <formula>J92="r"</formula>
    </cfRule>
  </conditionalFormatting>
  <conditionalFormatting sqref="I93">
    <cfRule type="expression" dxfId="161" priority="397" stopIfTrue="1">
      <formula>J93="x"</formula>
    </cfRule>
  </conditionalFormatting>
  <conditionalFormatting sqref="I93">
    <cfRule type="expression" dxfId="160" priority="398" stopIfTrue="1">
      <formula>J93="o"</formula>
    </cfRule>
    <cfRule type="expression" dxfId="159" priority="399" stopIfTrue="1">
      <formula>J93="r"</formula>
    </cfRule>
  </conditionalFormatting>
  <conditionalFormatting sqref="I94">
    <cfRule type="expression" dxfId="158" priority="400" stopIfTrue="1">
      <formula>J94="x"</formula>
    </cfRule>
  </conditionalFormatting>
  <conditionalFormatting sqref="I94">
    <cfRule type="expression" dxfId="157" priority="401" stopIfTrue="1">
      <formula>J94="o"</formula>
    </cfRule>
    <cfRule type="expression" dxfId="156" priority="402" stopIfTrue="1">
      <formula>J94="r"</formula>
    </cfRule>
  </conditionalFormatting>
  <conditionalFormatting sqref="I95">
    <cfRule type="expression" dxfId="155" priority="403" stopIfTrue="1">
      <formula>J95="x"</formula>
    </cfRule>
  </conditionalFormatting>
  <conditionalFormatting sqref="I95">
    <cfRule type="expression" dxfId="154" priority="404" stopIfTrue="1">
      <formula>J95="o"</formula>
    </cfRule>
    <cfRule type="expression" dxfId="153" priority="405" stopIfTrue="1">
      <formula>J95="r"</formula>
    </cfRule>
  </conditionalFormatting>
  <conditionalFormatting sqref="I96">
    <cfRule type="expression" dxfId="152" priority="406" stopIfTrue="1">
      <formula>J96="x"</formula>
    </cfRule>
  </conditionalFormatting>
  <conditionalFormatting sqref="I96">
    <cfRule type="expression" dxfId="151" priority="407" stopIfTrue="1">
      <formula>J96="o"</formula>
    </cfRule>
    <cfRule type="expression" dxfId="150" priority="408" stopIfTrue="1">
      <formula>J96="r"</formula>
    </cfRule>
  </conditionalFormatting>
  <conditionalFormatting sqref="I99 I103">
    <cfRule type="expression" dxfId="149" priority="409" stopIfTrue="1">
      <formula>J99="x"</formula>
    </cfRule>
  </conditionalFormatting>
  <conditionalFormatting sqref="I99 I103">
    <cfRule type="expression" dxfId="148" priority="410" stopIfTrue="1">
      <formula>J99="o"</formula>
    </cfRule>
    <cfRule type="expression" dxfId="147" priority="411" stopIfTrue="1">
      <formula>J99="r"</formula>
    </cfRule>
  </conditionalFormatting>
  <conditionalFormatting sqref="I100 I104">
    <cfRule type="expression" dxfId="146" priority="412" stopIfTrue="1">
      <formula>J100="x"</formula>
    </cfRule>
  </conditionalFormatting>
  <conditionalFormatting sqref="I100 I104">
    <cfRule type="expression" dxfId="145" priority="413" stopIfTrue="1">
      <formula>J100="o"</formula>
    </cfRule>
    <cfRule type="expression" dxfId="144" priority="414" stopIfTrue="1">
      <formula>J100="r"</formula>
    </cfRule>
  </conditionalFormatting>
  <conditionalFormatting sqref="I101 I105">
    <cfRule type="expression" dxfId="143" priority="415" stopIfTrue="1">
      <formula>J101="x"</formula>
    </cfRule>
  </conditionalFormatting>
  <conditionalFormatting sqref="I101 I105">
    <cfRule type="expression" dxfId="142" priority="416" stopIfTrue="1">
      <formula>J101="o"</formula>
    </cfRule>
    <cfRule type="expression" dxfId="141" priority="417" stopIfTrue="1">
      <formula>J101="r"</formula>
    </cfRule>
  </conditionalFormatting>
  <conditionalFormatting sqref="I102">
    <cfRule type="expression" dxfId="140" priority="418" stopIfTrue="1">
      <formula>J102="x"</formula>
    </cfRule>
  </conditionalFormatting>
  <conditionalFormatting sqref="I102">
    <cfRule type="expression" dxfId="139" priority="419" stopIfTrue="1">
      <formula>J102="o"</formula>
    </cfRule>
    <cfRule type="expression" dxfId="138" priority="420" stopIfTrue="1">
      <formula>J102="r"</formula>
    </cfRule>
  </conditionalFormatting>
  <conditionalFormatting sqref="K91">
    <cfRule type="expression" dxfId="137" priority="421" stopIfTrue="1">
      <formula>L91="x"</formula>
    </cfRule>
  </conditionalFormatting>
  <conditionalFormatting sqref="K91">
    <cfRule type="expression" dxfId="136" priority="422" stopIfTrue="1">
      <formula>L91="o"</formula>
    </cfRule>
    <cfRule type="expression" dxfId="135" priority="423" stopIfTrue="1">
      <formula>L91="r"</formula>
    </cfRule>
  </conditionalFormatting>
  <conditionalFormatting sqref="K92">
    <cfRule type="expression" dxfId="134" priority="424" stopIfTrue="1">
      <formula>L92="x"</formula>
    </cfRule>
  </conditionalFormatting>
  <conditionalFormatting sqref="K92">
    <cfRule type="expression" dxfId="133" priority="425" stopIfTrue="1">
      <formula>L92="o"</formula>
    </cfRule>
    <cfRule type="expression" dxfId="132" priority="426" stopIfTrue="1">
      <formula>L92="r"</formula>
    </cfRule>
  </conditionalFormatting>
  <conditionalFormatting sqref="K93">
    <cfRule type="expression" dxfId="131" priority="427" stopIfTrue="1">
      <formula>L93="x"</formula>
    </cfRule>
  </conditionalFormatting>
  <conditionalFormatting sqref="K93">
    <cfRule type="expression" dxfId="130" priority="428" stopIfTrue="1">
      <formula>L93="o"</formula>
    </cfRule>
    <cfRule type="expression" dxfId="129" priority="429" stopIfTrue="1">
      <formula>L93="r"</formula>
    </cfRule>
  </conditionalFormatting>
  <conditionalFormatting sqref="K94">
    <cfRule type="expression" dxfId="128" priority="430" stopIfTrue="1">
      <formula>L94="x"</formula>
    </cfRule>
  </conditionalFormatting>
  <conditionalFormatting sqref="K94">
    <cfRule type="expression" dxfId="127" priority="431" stopIfTrue="1">
      <formula>L94="o"</formula>
    </cfRule>
    <cfRule type="expression" dxfId="126" priority="432" stopIfTrue="1">
      <formula>L94="r"</formula>
    </cfRule>
  </conditionalFormatting>
  <conditionalFormatting sqref="K95">
    <cfRule type="expression" dxfId="125" priority="433" stopIfTrue="1">
      <formula>L95="x"</formula>
    </cfRule>
  </conditionalFormatting>
  <conditionalFormatting sqref="K95">
    <cfRule type="expression" dxfId="124" priority="434" stopIfTrue="1">
      <formula>L95="o"</formula>
    </cfRule>
    <cfRule type="expression" dxfId="123" priority="435" stopIfTrue="1">
      <formula>L95="r"</formula>
    </cfRule>
  </conditionalFormatting>
  <conditionalFormatting sqref="K96">
    <cfRule type="expression" dxfId="122" priority="436" stopIfTrue="1">
      <formula>L96="x"</formula>
    </cfRule>
  </conditionalFormatting>
  <conditionalFormatting sqref="K96">
    <cfRule type="expression" dxfId="121" priority="437" stopIfTrue="1">
      <formula>L96="o"</formula>
    </cfRule>
    <cfRule type="expression" dxfId="120" priority="438" stopIfTrue="1">
      <formula>L96="r"</formula>
    </cfRule>
  </conditionalFormatting>
  <conditionalFormatting sqref="K99 K103">
    <cfRule type="expression" dxfId="119" priority="439" stopIfTrue="1">
      <formula>L99="x"</formula>
    </cfRule>
  </conditionalFormatting>
  <conditionalFormatting sqref="K99 K103">
    <cfRule type="expression" dxfId="118" priority="440" stopIfTrue="1">
      <formula>L99="o"</formula>
    </cfRule>
    <cfRule type="expression" dxfId="117" priority="441" stopIfTrue="1">
      <formula>L99="r"</formula>
    </cfRule>
  </conditionalFormatting>
  <conditionalFormatting sqref="K100 K104">
    <cfRule type="expression" dxfId="116" priority="442" stopIfTrue="1">
      <formula>L100="x"</formula>
    </cfRule>
  </conditionalFormatting>
  <conditionalFormatting sqref="K100 K104">
    <cfRule type="expression" dxfId="115" priority="443" stopIfTrue="1">
      <formula>L100="o"</formula>
    </cfRule>
    <cfRule type="expression" dxfId="114" priority="444" stopIfTrue="1">
      <formula>L100="r"</formula>
    </cfRule>
  </conditionalFormatting>
  <conditionalFormatting sqref="K101 K105">
    <cfRule type="expression" dxfId="113" priority="445" stopIfTrue="1">
      <formula>L101="x"</formula>
    </cfRule>
  </conditionalFormatting>
  <conditionalFormatting sqref="K101 K105">
    <cfRule type="expression" dxfId="112" priority="446" stopIfTrue="1">
      <formula>L101="o"</formula>
    </cfRule>
    <cfRule type="expression" dxfId="111" priority="447" stopIfTrue="1">
      <formula>L101="r"</formula>
    </cfRule>
  </conditionalFormatting>
  <conditionalFormatting sqref="K102">
    <cfRule type="expression" dxfId="110" priority="448" stopIfTrue="1">
      <formula>L102="x"</formula>
    </cfRule>
  </conditionalFormatting>
  <conditionalFormatting sqref="K102">
    <cfRule type="expression" dxfId="109" priority="449" stopIfTrue="1">
      <formula>L102="o"</formula>
    </cfRule>
    <cfRule type="expression" dxfId="108" priority="450" stopIfTrue="1">
      <formula>L102="r"</formula>
    </cfRule>
  </conditionalFormatting>
  <conditionalFormatting sqref="M91">
    <cfRule type="expression" dxfId="107" priority="451" stopIfTrue="1">
      <formula>N91="x"</formula>
    </cfRule>
  </conditionalFormatting>
  <conditionalFormatting sqref="M91">
    <cfRule type="expression" dxfId="106" priority="452" stopIfTrue="1">
      <formula>N91="o"</formula>
    </cfRule>
    <cfRule type="expression" dxfId="105" priority="453" stopIfTrue="1">
      <formula>N91="r"</formula>
    </cfRule>
  </conditionalFormatting>
  <conditionalFormatting sqref="M92">
    <cfRule type="expression" dxfId="104" priority="454" stopIfTrue="1">
      <formula>N92="x"</formula>
    </cfRule>
  </conditionalFormatting>
  <conditionalFormatting sqref="M92">
    <cfRule type="expression" dxfId="103" priority="455" stopIfTrue="1">
      <formula>N92="o"</formula>
    </cfRule>
    <cfRule type="expression" dxfId="102" priority="456" stopIfTrue="1">
      <formula>N92="r"</formula>
    </cfRule>
  </conditionalFormatting>
  <conditionalFormatting sqref="M93">
    <cfRule type="expression" dxfId="101" priority="457" stopIfTrue="1">
      <formula>N93="x"</formula>
    </cfRule>
  </conditionalFormatting>
  <conditionalFormatting sqref="M93">
    <cfRule type="expression" dxfId="100" priority="458" stopIfTrue="1">
      <formula>N93="o"</formula>
    </cfRule>
    <cfRule type="expression" dxfId="99" priority="459" stopIfTrue="1">
      <formula>N93="r"</formula>
    </cfRule>
  </conditionalFormatting>
  <conditionalFormatting sqref="M94">
    <cfRule type="expression" dxfId="98" priority="460" stopIfTrue="1">
      <formula>N94="x"</formula>
    </cfRule>
  </conditionalFormatting>
  <conditionalFormatting sqref="M94">
    <cfRule type="expression" dxfId="97" priority="461" stopIfTrue="1">
      <formula>N94="o"</formula>
    </cfRule>
    <cfRule type="expression" dxfId="96" priority="462" stopIfTrue="1">
      <formula>N94="r"</formula>
    </cfRule>
  </conditionalFormatting>
  <conditionalFormatting sqref="M95">
    <cfRule type="expression" dxfId="95" priority="463" stopIfTrue="1">
      <formula>N95="x"</formula>
    </cfRule>
  </conditionalFormatting>
  <conditionalFormatting sqref="M95">
    <cfRule type="expression" dxfId="94" priority="464" stopIfTrue="1">
      <formula>N95="o"</formula>
    </cfRule>
    <cfRule type="expression" dxfId="93" priority="465" stopIfTrue="1">
      <formula>N95="r"</formula>
    </cfRule>
  </conditionalFormatting>
  <conditionalFormatting sqref="M96">
    <cfRule type="expression" dxfId="92" priority="466" stopIfTrue="1">
      <formula>N96="x"</formula>
    </cfRule>
  </conditionalFormatting>
  <conditionalFormatting sqref="M96">
    <cfRule type="expression" dxfId="91" priority="467" stopIfTrue="1">
      <formula>N96="o"</formula>
    </cfRule>
    <cfRule type="expression" dxfId="90" priority="468" stopIfTrue="1">
      <formula>N96="r"</formula>
    </cfRule>
  </conditionalFormatting>
  <conditionalFormatting sqref="M99 M103">
    <cfRule type="expression" dxfId="89" priority="469" stopIfTrue="1">
      <formula>N99="x"</formula>
    </cfRule>
  </conditionalFormatting>
  <conditionalFormatting sqref="M99 M103">
    <cfRule type="expression" dxfId="88" priority="470" stopIfTrue="1">
      <formula>N99="o"</formula>
    </cfRule>
    <cfRule type="expression" dxfId="87" priority="471" stopIfTrue="1">
      <formula>N99="r"</formula>
    </cfRule>
  </conditionalFormatting>
  <conditionalFormatting sqref="M100 M104">
    <cfRule type="expression" dxfId="86" priority="472" stopIfTrue="1">
      <formula>N100="x"</formula>
    </cfRule>
  </conditionalFormatting>
  <conditionalFormatting sqref="M100 M104">
    <cfRule type="expression" dxfId="85" priority="473" stopIfTrue="1">
      <formula>N100="o"</formula>
    </cfRule>
    <cfRule type="expression" dxfId="84" priority="474" stopIfTrue="1">
      <formula>N100="r"</formula>
    </cfRule>
  </conditionalFormatting>
  <conditionalFormatting sqref="M101 M105">
    <cfRule type="expression" dxfId="83" priority="475" stopIfTrue="1">
      <formula>N101="x"</formula>
    </cfRule>
  </conditionalFormatting>
  <conditionalFormatting sqref="M101 M105">
    <cfRule type="expression" dxfId="82" priority="476" stopIfTrue="1">
      <formula>N101="o"</formula>
    </cfRule>
    <cfRule type="expression" dxfId="81" priority="477" stopIfTrue="1">
      <formula>N101="r"</formula>
    </cfRule>
  </conditionalFormatting>
  <conditionalFormatting sqref="M102">
    <cfRule type="expression" dxfId="80" priority="478" stopIfTrue="1">
      <formula>N102="x"</formula>
    </cfRule>
  </conditionalFormatting>
  <conditionalFormatting sqref="M102">
    <cfRule type="expression" dxfId="79" priority="479" stopIfTrue="1">
      <formula>N102="o"</formula>
    </cfRule>
    <cfRule type="expression" dxfId="78" priority="480" stopIfTrue="1">
      <formula>N102="r"</formula>
    </cfRule>
  </conditionalFormatting>
  <conditionalFormatting sqref="O91">
    <cfRule type="expression" dxfId="77" priority="481" stopIfTrue="1">
      <formula>P91="x"</formula>
    </cfRule>
  </conditionalFormatting>
  <conditionalFormatting sqref="O91">
    <cfRule type="expression" dxfId="76" priority="482" stopIfTrue="1">
      <formula>P91="o"</formula>
    </cfRule>
    <cfRule type="expression" dxfId="75" priority="483" stopIfTrue="1">
      <formula>P91="r"</formula>
    </cfRule>
  </conditionalFormatting>
  <conditionalFormatting sqref="O92">
    <cfRule type="expression" dxfId="74" priority="484" stopIfTrue="1">
      <formula>P92="x"</formula>
    </cfRule>
  </conditionalFormatting>
  <conditionalFormatting sqref="O92">
    <cfRule type="expression" dxfId="73" priority="485" stopIfTrue="1">
      <formula>P92="o"</formula>
    </cfRule>
    <cfRule type="expression" dxfId="72" priority="486" stopIfTrue="1">
      <formula>P92="r"</formula>
    </cfRule>
  </conditionalFormatting>
  <conditionalFormatting sqref="O93">
    <cfRule type="expression" dxfId="71" priority="487" stopIfTrue="1">
      <formula>P93="x"</formula>
    </cfRule>
  </conditionalFormatting>
  <conditionalFormatting sqref="O93">
    <cfRule type="expression" dxfId="70" priority="488" stopIfTrue="1">
      <formula>P93="o"</formula>
    </cfRule>
    <cfRule type="expression" dxfId="69" priority="489" stopIfTrue="1">
      <formula>P93="r"</formula>
    </cfRule>
  </conditionalFormatting>
  <conditionalFormatting sqref="O94">
    <cfRule type="expression" dxfId="68" priority="490" stopIfTrue="1">
      <formula>P94="x"</formula>
    </cfRule>
  </conditionalFormatting>
  <conditionalFormatting sqref="O94">
    <cfRule type="expression" dxfId="67" priority="491" stopIfTrue="1">
      <formula>P94="o"</formula>
    </cfRule>
    <cfRule type="expression" dxfId="66" priority="492" stopIfTrue="1">
      <formula>P94="r"</formula>
    </cfRule>
  </conditionalFormatting>
  <conditionalFormatting sqref="O95">
    <cfRule type="expression" dxfId="65" priority="493" stopIfTrue="1">
      <formula>P95="x"</formula>
    </cfRule>
  </conditionalFormatting>
  <conditionalFormatting sqref="O95">
    <cfRule type="expression" dxfId="64" priority="494" stopIfTrue="1">
      <formula>P95="o"</formula>
    </cfRule>
    <cfRule type="expression" dxfId="63" priority="495" stopIfTrue="1">
      <formula>P95="r"</formula>
    </cfRule>
  </conditionalFormatting>
  <conditionalFormatting sqref="O96">
    <cfRule type="expression" dxfId="62" priority="496" stopIfTrue="1">
      <formula>P96="x"</formula>
    </cfRule>
  </conditionalFormatting>
  <conditionalFormatting sqref="O96">
    <cfRule type="expression" dxfId="61" priority="497" stopIfTrue="1">
      <formula>P96="o"</formula>
    </cfRule>
    <cfRule type="expression" dxfId="60" priority="498" stopIfTrue="1">
      <formula>P96="r"</formula>
    </cfRule>
  </conditionalFormatting>
  <conditionalFormatting sqref="O99 O103">
    <cfRule type="expression" dxfId="59" priority="499" stopIfTrue="1">
      <formula>P99="x"</formula>
    </cfRule>
  </conditionalFormatting>
  <conditionalFormatting sqref="O99 O103">
    <cfRule type="expression" dxfId="58" priority="500" stopIfTrue="1">
      <formula>P99="o"</formula>
    </cfRule>
    <cfRule type="expression" dxfId="57" priority="501" stopIfTrue="1">
      <formula>P99="r"</formula>
    </cfRule>
  </conditionalFormatting>
  <conditionalFormatting sqref="O100 O104">
    <cfRule type="expression" dxfId="56" priority="502" stopIfTrue="1">
      <formula>P100="x"</formula>
    </cfRule>
  </conditionalFormatting>
  <conditionalFormatting sqref="O100 O104">
    <cfRule type="expression" dxfId="55" priority="503" stopIfTrue="1">
      <formula>P100="o"</formula>
    </cfRule>
    <cfRule type="expression" dxfId="54" priority="504" stopIfTrue="1">
      <formula>P100="r"</formula>
    </cfRule>
  </conditionalFormatting>
  <conditionalFormatting sqref="O101 O105">
    <cfRule type="expression" dxfId="53" priority="505" stopIfTrue="1">
      <formula>P101="x"</formula>
    </cfRule>
  </conditionalFormatting>
  <conditionalFormatting sqref="O101 O105">
    <cfRule type="expression" dxfId="52" priority="506" stopIfTrue="1">
      <formula>P101="o"</formula>
    </cfRule>
    <cfRule type="expression" dxfId="51" priority="507" stopIfTrue="1">
      <formula>P101="r"</formula>
    </cfRule>
  </conditionalFormatting>
  <conditionalFormatting sqref="O102">
    <cfRule type="expression" dxfId="50" priority="508" stopIfTrue="1">
      <formula>P102="x"</formula>
    </cfRule>
  </conditionalFormatting>
  <conditionalFormatting sqref="O102">
    <cfRule type="expression" dxfId="49" priority="509" stopIfTrue="1">
      <formula>P102="o"</formula>
    </cfRule>
    <cfRule type="expression" dxfId="48" priority="510" stopIfTrue="1">
      <formula>P102="r"</formula>
    </cfRule>
  </conditionalFormatting>
  <conditionalFormatting sqref="Q91">
    <cfRule type="expression" dxfId="47" priority="511" stopIfTrue="1">
      <formula>R91="x"</formula>
    </cfRule>
  </conditionalFormatting>
  <conditionalFormatting sqref="Q91">
    <cfRule type="expression" dxfId="46" priority="512" stopIfTrue="1">
      <formula>R91="o"</formula>
    </cfRule>
    <cfRule type="expression" dxfId="45" priority="513" stopIfTrue="1">
      <formula>R91="r"</formula>
    </cfRule>
  </conditionalFormatting>
  <conditionalFormatting sqref="Q92">
    <cfRule type="expression" dxfId="44" priority="514" stopIfTrue="1">
      <formula>R92="x"</formula>
    </cfRule>
  </conditionalFormatting>
  <conditionalFormatting sqref="Q92">
    <cfRule type="expression" dxfId="43" priority="515" stopIfTrue="1">
      <formula>R92="o"</formula>
    </cfRule>
    <cfRule type="expression" dxfId="42" priority="516" stopIfTrue="1">
      <formula>R92="r"</formula>
    </cfRule>
  </conditionalFormatting>
  <conditionalFormatting sqref="Q93">
    <cfRule type="expression" dxfId="41" priority="517" stopIfTrue="1">
      <formula>R93="x"</formula>
    </cfRule>
  </conditionalFormatting>
  <conditionalFormatting sqref="Q93">
    <cfRule type="expression" dxfId="40" priority="518" stopIfTrue="1">
      <formula>R93="o"</formula>
    </cfRule>
    <cfRule type="expression" dxfId="39" priority="519" stopIfTrue="1">
      <formula>R93="r"</formula>
    </cfRule>
  </conditionalFormatting>
  <conditionalFormatting sqref="Q94">
    <cfRule type="expression" dxfId="38" priority="520" stopIfTrue="1">
      <formula>R94="x"</formula>
    </cfRule>
  </conditionalFormatting>
  <conditionalFormatting sqref="Q94">
    <cfRule type="expression" dxfId="37" priority="521" stopIfTrue="1">
      <formula>R94="o"</formula>
    </cfRule>
    <cfRule type="expression" dxfId="36" priority="522" stopIfTrue="1">
      <formula>R94="r"</formula>
    </cfRule>
  </conditionalFormatting>
  <conditionalFormatting sqref="Q95">
    <cfRule type="expression" dxfId="35" priority="523" stopIfTrue="1">
      <formula>R95="x"</formula>
    </cfRule>
  </conditionalFormatting>
  <conditionalFormatting sqref="Q95">
    <cfRule type="expression" dxfId="34" priority="524" stopIfTrue="1">
      <formula>R95="o"</formula>
    </cfRule>
    <cfRule type="expression" dxfId="33" priority="525" stopIfTrue="1">
      <formula>R95="r"</formula>
    </cfRule>
  </conditionalFormatting>
  <conditionalFormatting sqref="Q96">
    <cfRule type="expression" dxfId="32" priority="526" stopIfTrue="1">
      <formula>R96="x"</formula>
    </cfRule>
  </conditionalFormatting>
  <conditionalFormatting sqref="Q96">
    <cfRule type="expression" dxfId="31" priority="527" stopIfTrue="1">
      <formula>R96="o"</formula>
    </cfRule>
    <cfRule type="expression" dxfId="30" priority="528" stopIfTrue="1">
      <formula>R96="r"</formula>
    </cfRule>
  </conditionalFormatting>
  <conditionalFormatting sqref="Q99 Q103">
    <cfRule type="expression" dxfId="29" priority="529" stopIfTrue="1">
      <formula>R99="x"</formula>
    </cfRule>
  </conditionalFormatting>
  <conditionalFormatting sqref="Q99 Q103">
    <cfRule type="expression" dxfId="28" priority="530" stopIfTrue="1">
      <formula>R99="o"</formula>
    </cfRule>
    <cfRule type="expression" dxfId="27" priority="531" stopIfTrue="1">
      <formula>R99="r"</formula>
    </cfRule>
  </conditionalFormatting>
  <conditionalFormatting sqref="Q100 Q104">
    <cfRule type="expression" dxfId="26" priority="532" stopIfTrue="1">
      <formula>R100="x"</formula>
    </cfRule>
  </conditionalFormatting>
  <conditionalFormatting sqref="Q100 Q104">
    <cfRule type="expression" dxfId="25" priority="533" stopIfTrue="1">
      <formula>R100="o"</formula>
    </cfRule>
    <cfRule type="expression" dxfId="24" priority="534" stopIfTrue="1">
      <formula>R100="r"</formula>
    </cfRule>
  </conditionalFormatting>
  <conditionalFormatting sqref="Q101 Q105">
    <cfRule type="expression" dxfId="23" priority="535" stopIfTrue="1">
      <formula>R101="x"</formula>
    </cfRule>
  </conditionalFormatting>
  <conditionalFormatting sqref="Q101 Q105">
    <cfRule type="expression" dxfId="22" priority="536" stopIfTrue="1">
      <formula>R101="o"</formula>
    </cfRule>
    <cfRule type="expression" dxfId="21" priority="537" stopIfTrue="1">
      <formula>R101="r"</formula>
    </cfRule>
  </conditionalFormatting>
  <conditionalFormatting sqref="Q102">
    <cfRule type="expression" dxfId="20" priority="538" stopIfTrue="1">
      <formula>R102="x"</formula>
    </cfRule>
  </conditionalFormatting>
  <conditionalFormatting sqref="Q102">
    <cfRule type="expression" dxfId="19" priority="539" stopIfTrue="1">
      <formula>R102="o"</formula>
    </cfRule>
    <cfRule type="expression" dxfId="18" priority="540" stopIfTrue="1">
      <formula>R102="r"</formula>
    </cfRule>
  </conditionalFormatting>
  <conditionalFormatting sqref="G97">
    <cfRule type="expression" dxfId="17" priority="1" stopIfTrue="1">
      <formula>H97="x"</formula>
    </cfRule>
  </conditionalFormatting>
  <conditionalFormatting sqref="G97">
    <cfRule type="expression" dxfId="16" priority="2" stopIfTrue="1">
      <formula>H97="o"</formula>
    </cfRule>
    <cfRule type="expression" dxfId="15" priority="3" stopIfTrue="1">
      <formula>H97="r"</formula>
    </cfRule>
  </conditionalFormatting>
  <conditionalFormatting sqref="I97">
    <cfRule type="expression" dxfId="14" priority="4" stopIfTrue="1">
      <formula>J97="x"</formula>
    </cfRule>
  </conditionalFormatting>
  <conditionalFormatting sqref="I97">
    <cfRule type="expression" dxfId="13" priority="5" stopIfTrue="1">
      <formula>J97="o"</formula>
    </cfRule>
    <cfRule type="expression" dxfId="12" priority="6" stopIfTrue="1">
      <formula>J97="r"</formula>
    </cfRule>
  </conditionalFormatting>
  <conditionalFormatting sqref="K97">
    <cfRule type="expression" dxfId="11" priority="7" stopIfTrue="1">
      <formula>L97="x"</formula>
    </cfRule>
  </conditionalFormatting>
  <conditionalFormatting sqref="K97">
    <cfRule type="expression" dxfId="10" priority="8" stopIfTrue="1">
      <formula>L97="o"</formula>
    </cfRule>
    <cfRule type="expression" dxfId="9" priority="9" stopIfTrue="1">
      <formula>L97="r"</formula>
    </cfRule>
  </conditionalFormatting>
  <conditionalFormatting sqref="M97">
    <cfRule type="expression" dxfId="8" priority="10" stopIfTrue="1">
      <formula>N97="x"</formula>
    </cfRule>
  </conditionalFormatting>
  <conditionalFormatting sqref="M97">
    <cfRule type="expression" dxfId="7" priority="11" stopIfTrue="1">
      <formula>N97="o"</formula>
    </cfRule>
    <cfRule type="expression" dxfId="6" priority="12" stopIfTrue="1">
      <formula>N97="r"</formula>
    </cfRule>
  </conditionalFormatting>
  <conditionalFormatting sqref="O97">
    <cfRule type="expression" dxfId="5" priority="13" stopIfTrue="1">
      <formula>P97="x"</formula>
    </cfRule>
  </conditionalFormatting>
  <conditionalFormatting sqref="O97">
    <cfRule type="expression" dxfId="4" priority="14" stopIfTrue="1">
      <formula>P97="o"</formula>
    </cfRule>
    <cfRule type="expression" dxfId="3" priority="15" stopIfTrue="1">
      <formula>P97="r"</formula>
    </cfRule>
  </conditionalFormatting>
  <conditionalFormatting sqref="Q97">
    <cfRule type="expression" dxfId="2" priority="16" stopIfTrue="1">
      <formula>R97="x"</formula>
    </cfRule>
  </conditionalFormatting>
  <conditionalFormatting sqref="Q97">
    <cfRule type="expression" dxfId="1" priority="17" stopIfTrue="1">
      <formula>R97="o"</formula>
    </cfRule>
    <cfRule type="expression" dxfId="0" priority="18" stopIfTrue="1">
      <formula>R97="r"</formula>
    </cfRule>
  </conditionalFormatting>
  <pageMargins left="0" right="0" top="0.39374999999999999" bottom="0.39374999999999999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13455-E91D-4B49-A78F-59E4E71BB374}">
  <dimension ref="A1:B24"/>
  <sheetViews>
    <sheetView zoomScale="110" zoomScaleNormal="110" workbookViewId="0"/>
  </sheetViews>
  <sheetFormatPr defaultColWidth="11.42578125" defaultRowHeight="12.75" x14ac:dyDescent="0.2"/>
  <sheetData>
    <row r="1" spans="1:2" x14ac:dyDescent="0.2">
      <c r="A1" s="54" t="s">
        <v>98</v>
      </c>
      <c r="B1" s="54"/>
    </row>
    <row r="2" spans="1:2" x14ac:dyDescent="0.2">
      <c r="A2" s="54">
        <v>0</v>
      </c>
      <c r="B2" s="54">
        <v>45</v>
      </c>
    </row>
    <row r="3" spans="1:2" x14ac:dyDescent="0.2">
      <c r="A3" s="54">
        <v>45</v>
      </c>
      <c r="B3" s="54">
        <v>49</v>
      </c>
    </row>
    <row r="4" spans="1:2" x14ac:dyDescent="0.2">
      <c r="A4" s="54">
        <v>49</v>
      </c>
      <c r="B4" s="54">
        <v>55</v>
      </c>
    </row>
    <row r="5" spans="1:2" x14ac:dyDescent="0.2">
      <c r="A5" s="54">
        <v>55</v>
      </c>
      <c r="B5" s="54">
        <v>59</v>
      </c>
    </row>
    <row r="6" spans="1:2" x14ac:dyDescent="0.2">
      <c r="A6" s="54">
        <v>59</v>
      </c>
      <c r="B6" s="54">
        <v>64</v>
      </c>
    </row>
    <row r="7" spans="1:2" x14ac:dyDescent="0.2">
      <c r="A7" s="54">
        <v>64</v>
      </c>
      <c r="B7" s="54">
        <v>71</v>
      </c>
    </row>
    <row r="8" spans="1:2" x14ac:dyDescent="0.2">
      <c r="A8" s="54">
        <v>71</v>
      </c>
      <c r="B8" s="54">
        <v>76</v>
      </c>
    </row>
    <row r="9" spans="1:2" x14ac:dyDescent="0.2">
      <c r="A9" s="54">
        <v>76</v>
      </c>
      <c r="B9" s="54">
        <v>81</v>
      </c>
    </row>
    <row r="10" spans="1:2" x14ac:dyDescent="0.2">
      <c r="A10" s="54">
        <v>81</v>
      </c>
      <c r="B10" s="54">
        <v>87</v>
      </c>
    </row>
    <row r="11" spans="1:2" x14ac:dyDescent="0.2">
      <c r="A11" s="54">
        <v>87</v>
      </c>
      <c r="B11" s="54" t="s">
        <v>99</v>
      </c>
    </row>
    <row r="12" spans="1:2" x14ac:dyDescent="0.2">
      <c r="A12" s="54"/>
      <c r="B12" s="54"/>
    </row>
    <row r="13" spans="1:2" x14ac:dyDescent="0.2">
      <c r="A13" s="54"/>
      <c r="B13" s="54"/>
    </row>
    <row r="14" spans="1:2" x14ac:dyDescent="0.2">
      <c r="A14" s="54" t="s">
        <v>100</v>
      </c>
      <c r="B14" s="54"/>
    </row>
    <row r="15" spans="1:2" x14ac:dyDescent="0.2">
      <c r="A15" s="54">
        <v>0</v>
      </c>
      <c r="B15" s="54">
        <v>55</v>
      </c>
    </row>
    <row r="16" spans="1:2" x14ac:dyDescent="0.2">
      <c r="A16" s="54">
        <v>55</v>
      </c>
      <c r="B16" s="54">
        <v>61</v>
      </c>
    </row>
    <row r="17" spans="1:2" x14ac:dyDescent="0.2">
      <c r="A17" s="54">
        <v>61</v>
      </c>
      <c r="B17" s="54">
        <v>67</v>
      </c>
    </row>
    <row r="18" spans="1:2" x14ac:dyDescent="0.2">
      <c r="A18" s="54">
        <v>67</v>
      </c>
      <c r="B18" s="54">
        <v>73</v>
      </c>
    </row>
    <row r="19" spans="1:2" x14ac:dyDescent="0.2">
      <c r="A19" s="54">
        <v>73</v>
      </c>
      <c r="B19" s="54">
        <v>81</v>
      </c>
    </row>
    <row r="20" spans="1:2" x14ac:dyDescent="0.2">
      <c r="A20" s="54">
        <v>81</v>
      </c>
      <c r="B20" s="54">
        <v>89</v>
      </c>
    </row>
    <row r="21" spans="1:2" x14ac:dyDescent="0.2">
      <c r="A21" s="54">
        <v>89</v>
      </c>
      <c r="B21" s="54">
        <v>96</v>
      </c>
    </row>
    <row r="22" spans="1:2" x14ac:dyDescent="0.2">
      <c r="A22" s="54">
        <v>96</v>
      </c>
      <c r="B22" s="54">
        <v>102</v>
      </c>
    </row>
    <row r="23" spans="1:2" x14ac:dyDescent="0.2">
      <c r="A23" s="54">
        <v>102</v>
      </c>
      <c r="B23" s="54">
        <v>109</v>
      </c>
    </row>
    <row r="24" spans="1:2" x14ac:dyDescent="0.2">
      <c r="A24" s="54">
        <v>109</v>
      </c>
      <c r="B24" s="54" t="s">
        <v>101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C2D80-6188-4099-8111-A7BF9919B299}">
  <dimension ref="A1:E3"/>
  <sheetViews>
    <sheetView zoomScale="110" zoomScaleNormal="110" workbookViewId="0"/>
  </sheetViews>
  <sheetFormatPr defaultColWidth="11.5703125" defaultRowHeight="12.75" x14ac:dyDescent="0.2"/>
  <cols>
    <col min="1" max="1" width="13.7109375" customWidth="1"/>
  </cols>
  <sheetData>
    <row r="1" spans="1:5" x14ac:dyDescent="0.2">
      <c r="A1" t="s">
        <v>102</v>
      </c>
      <c r="B1" s="55" t="s">
        <v>100</v>
      </c>
      <c r="C1" s="55" t="s">
        <v>98</v>
      </c>
      <c r="D1" t="s">
        <v>103</v>
      </c>
      <c r="E1" s="56" t="s">
        <v>104</v>
      </c>
    </row>
    <row r="2" spans="1:5" x14ac:dyDescent="0.2">
      <c r="A2" s="55" t="s">
        <v>105</v>
      </c>
      <c r="B2">
        <v>0.72276252100000005</v>
      </c>
      <c r="C2">
        <v>0.78700434100000005</v>
      </c>
    </row>
    <row r="3" spans="1:5" x14ac:dyDescent="0.2">
      <c r="A3" s="55" t="s">
        <v>106</v>
      </c>
      <c r="B3">
        <v>193.60900000000001</v>
      </c>
      <c r="C3">
        <v>153.75700000000001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Võistkondlik EMV &amp; Tallinna lah</vt:lpstr>
      <vt:lpstr>Kaalud</vt:lpstr>
      <vt:lpstr>Parameetrid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Merilo</cp:lastModifiedBy>
  <dcterms:created xsi:type="dcterms:W3CDTF">2025-11-30T08:52:44Z</dcterms:created>
  <dcterms:modified xsi:type="dcterms:W3CDTF">2025-11-30T08:53:50Z</dcterms:modified>
</cp:coreProperties>
</file>