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49D1F8CCF2EBDC08/Dokumendid/Dokumendid/"/>
    </mc:Choice>
  </mc:AlternateContent>
  <xr:revisionPtr revIDLastSave="92" documentId="8_{77C4D1AF-5492-4DCD-8C2B-FB8FB3929951}" xr6:coauthVersionLast="47" xr6:coauthVersionMax="47" xr10:uidLastSave="{558EF66F-7AF5-421D-94AB-1EDCB010EB77}"/>
  <bookViews>
    <workbookView xWindow="-120" yWindow="-120" windowWidth="24240" windowHeight="13140" tabRatio="500" xr2:uid="{5D57B542-915D-40AA-ACFD-162DAC12D2E4}"/>
  </bookViews>
  <sheets>
    <sheet name="Võistkondlik EMV &amp; Tallinna lah" sheetId="1" r:id="rId1"/>
    <sheet name="Kaalud" sheetId="2" r:id="rId2"/>
    <sheet name="Parameetri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1" i="1" l="1"/>
  <c r="C100" i="1"/>
  <c r="C102" i="1"/>
  <c r="C96" i="1"/>
  <c r="C97" i="1"/>
  <c r="C95" i="1"/>
  <c r="T33" i="1"/>
  <c r="F9" i="1"/>
  <c r="S9" i="1"/>
  <c r="T9" i="1"/>
  <c r="X9" i="1"/>
  <c r="F10" i="1"/>
  <c r="S10" i="1"/>
  <c r="T10" i="1"/>
  <c r="X10" i="1"/>
  <c r="F12" i="1"/>
  <c r="S12" i="1"/>
  <c r="T12" i="1"/>
  <c r="X12" i="1"/>
  <c r="F13" i="1"/>
  <c r="S13" i="1"/>
  <c r="T13" i="1"/>
  <c r="X13" i="1"/>
  <c r="F15" i="1"/>
  <c r="S15" i="1"/>
  <c r="T15" i="1"/>
  <c r="X15" i="1"/>
  <c r="F16" i="1"/>
  <c r="S16" i="1"/>
  <c r="T16" i="1"/>
  <c r="X16" i="1"/>
  <c r="F18" i="1"/>
  <c r="S18" i="1"/>
  <c r="T18" i="1"/>
  <c r="U18" i="1" s="1"/>
  <c r="X18" i="1"/>
  <c r="F32" i="1"/>
  <c r="S32" i="1"/>
  <c r="T32" i="1"/>
  <c r="U32" i="1" s="1"/>
  <c r="X32" i="1"/>
  <c r="F33" i="1"/>
  <c r="S33" i="1"/>
  <c r="U33" i="1" s="1"/>
  <c r="W33" i="1" s="1"/>
  <c r="X33" i="1"/>
  <c r="F35" i="1"/>
  <c r="S35" i="1"/>
  <c r="T35" i="1"/>
  <c r="X35" i="1"/>
  <c r="F36" i="1"/>
  <c r="S36" i="1"/>
  <c r="T36" i="1"/>
  <c r="U36" i="1" s="1"/>
  <c r="X36" i="1"/>
  <c r="F38" i="1"/>
  <c r="S38" i="1"/>
  <c r="T38" i="1"/>
  <c r="X38" i="1"/>
  <c r="F56" i="1"/>
  <c r="S56" i="1"/>
  <c r="T56" i="1"/>
  <c r="X56" i="1"/>
  <c r="F58" i="1"/>
  <c r="S58" i="1"/>
  <c r="T58" i="1"/>
  <c r="X58" i="1"/>
  <c r="F59" i="1"/>
  <c r="S59" i="1"/>
  <c r="T59" i="1"/>
  <c r="X59" i="1"/>
  <c r="F61" i="1"/>
  <c r="S61" i="1"/>
  <c r="T61" i="1"/>
  <c r="X61" i="1"/>
  <c r="F62" i="1"/>
  <c r="S62" i="1"/>
  <c r="T62" i="1"/>
  <c r="X62" i="1"/>
  <c r="F79" i="1"/>
  <c r="S79" i="1"/>
  <c r="T79" i="1"/>
  <c r="X79" i="1"/>
  <c r="F80" i="1"/>
  <c r="S80" i="1"/>
  <c r="T80" i="1"/>
  <c r="X80" i="1"/>
  <c r="F81" i="1"/>
  <c r="S81" i="1"/>
  <c r="T81" i="1"/>
  <c r="X81" i="1"/>
  <c r="F82" i="1"/>
  <c r="S82" i="1"/>
  <c r="T82" i="1"/>
  <c r="X82" i="1"/>
  <c r="F84" i="1"/>
  <c r="S84" i="1"/>
  <c r="T84" i="1"/>
  <c r="X84" i="1"/>
  <c r="F85" i="1"/>
  <c r="S85" i="1"/>
  <c r="T85" i="1"/>
  <c r="X85" i="1"/>
  <c r="F86" i="1"/>
  <c r="S86" i="1"/>
  <c r="T86" i="1"/>
  <c r="X86" i="1"/>
  <c r="F87" i="1"/>
  <c r="S87" i="1"/>
  <c r="T87" i="1"/>
  <c r="X87" i="1"/>
  <c r="F88" i="1"/>
  <c r="S88" i="1"/>
  <c r="T88" i="1"/>
  <c r="X88" i="1"/>
  <c r="U59" i="1"/>
  <c r="U80" i="1" l="1"/>
  <c r="U16" i="1"/>
  <c r="U15" i="1"/>
  <c r="U13" i="1"/>
  <c r="W13" i="1" s="1"/>
  <c r="U12" i="1"/>
  <c r="W12" i="1" s="1"/>
  <c r="U10" i="1"/>
  <c r="U9" i="1"/>
  <c r="U85" i="1"/>
  <c r="W85" i="1" s="1"/>
  <c r="U87" i="1"/>
  <c r="U81" i="1"/>
  <c r="W81" i="1" s="1"/>
  <c r="U62" i="1"/>
  <c r="W62" i="1" s="1"/>
  <c r="U61" i="1"/>
  <c r="U58" i="1"/>
  <c r="W58" i="1" s="1"/>
  <c r="U56" i="1"/>
  <c r="W56" i="1" s="1"/>
  <c r="U38" i="1"/>
  <c r="W38" i="1" s="1"/>
  <c r="U35" i="1"/>
  <c r="W35" i="1" s="1"/>
  <c r="U86" i="1"/>
  <c r="W86" i="1" s="1"/>
  <c r="U84" i="1"/>
  <c r="W84" i="1" s="1"/>
  <c r="U82" i="1"/>
  <c r="W82" i="1" s="1"/>
  <c r="U79" i="1"/>
  <c r="W79" i="1" s="1"/>
  <c r="W87" i="1"/>
  <c r="W32" i="1"/>
  <c r="W18" i="1"/>
  <c r="W16" i="1"/>
  <c r="W15" i="1"/>
  <c r="W10" i="1"/>
  <c r="U88" i="1"/>
  <c r="W88" i="1" s="1"/>
  <c r="W9" i="1"/>
  <c r="W59" i="1"/>
  <c r="W80" i="1"/>
  <c r="W36" i="1"/>
  <c r="W61" i="1"/>
</calcChain>
</file>

<file path=xl/sharedStrings.xml><?xml version="1.0" encoding="utf-8"?>
<sst xmlns="http://schemas.openxmlformats.org/spreadsheetml/2006/main" count="398" uniqueCount="102">
  <si>
    <t>Eesti võistkondlikud MV &amp; Tallinna lahtised MV</t>
  </si>
  <si>
    <t>Tallinn</t>
  </si>
  <si>
    <t>I grupp: kaalumine 9.00-10.00 / võistlus 11.00</t>
  </si>
  <si>
    <t>Võistleja</t>
  </si>
  <si>
    <t>Võistluse käik</t>
  </si>
  <si>
    <t>Saavutatud tulemused</t>
  </si>
  <si>
    <t>Lot</t>
  </si>
  <si>
    <t>Nimi</t>
  </si>
  <si>
    <t>Sünniaeg</t>
  </si>
  <si>
    <t>Klubi</t>
  </si>
  <si>
    <t>Kehakaal</t>
  </si>
  <si>
    <t>Koef.</t>
  </si>
  <si>
    <t xml:space="preserve">         Rebimine</t>
  </si>
  <si>
    <t xml:space="preserve">      Tõukamine</t>
  </si>
  <si>
    <t>Rebimine</t>
  </si>
  <si>
    <t>Tõukamine</t>
  </si>
  <si>
    <t>Summa</t>
  </si>
  <si>
    <t>Koht</t>
  </si>
  <si>
    <t>Punktid</t>
  </si>
  <si>
    <t>N -53 kg</t>
  </si>
  <si>
    <t>Gerlyn Mäepea</t>
  </si>
  <si>
    <t>Sparta</t>
  </si>
  <si>
    <t>Mia Eleanora Nurmela</t>
  </si>
  <si>
    <t>SK +35 II</t>
  </si>
  <si>
    <t>N -58 kg</t>
  </si>
  <si>
    <t>Jana Kesvatera</t>
  </si>
  <si>
    <t>SK +35 I</t>
  </si>
  <si>
    <t>Ann Helen Eelmets</t>
  </si>
  <si>
    <t>N -63 kg</t>
  </si>
  <si>
    <t>Marta Tõnurist</t>
  </si>
  <si>
    <t>EDU</t>
  </si>
  <si>
    <t>Anneli Vuks</t>
  </si>
  <si>
    <t>N -69 kg</t>
  </si>
  <si>
    <t>Sofia Merilo</t>
  </si>
  <si>
    <t>Žürii:</t>
  </si>
  <si>
    <t>Kohtunikud:</t>
  </si>
  <si>
    <t>Emma Kivirand</t>
  </si>
  <si>
    <t>Sekretär:</t>
  </si>
  <si>
    <t>Maria Merilo</t>
  </si>
  <si>
    <t>Mati Karbus</t>
  </si>
  <si>
    <t>Aeg:</t>
  </si>
  <si>
    <t>Merilyn Kalmus</t>
  </si>
  <si>
    <t>Teet Karbus</t>
  </si>
  <si>
    <t>II grupp: kaalumine 10.05-11.05 / võistlus 13.00</t>
  </si>
  <si>
    <t>N -77 kg</t>
  </si>
  <si>
    <t>Emely Raud</t>
  </si>
  <si>
    <t>Maigi Kaljuste</t>
  </si>
  <si>
    <t>N -86 kg</t>
  </si>
  <si>
    <t>Alice Trei</t>
  </si>
  <si>
    <t>Anna Günter</t>
  </si>
  <si>
    <t>N +86 kg</t>
  </si>
  <si>
    <t>Merti Hein</t>
  </si>
  <si>
    <t>Liisbeth Rosenstein</t>
  </si>
  <si>
    <t>Kaalumas/kohtunikke välja vahetada saab Emma/Erik?</t>
  </si>
  <si>
    <t>III grupp: kaalumine 12.00-13.00 / võistlus 14.45 (ilmselt saab varem)</t>
  </si>
  <si>
    <t>M -71 kg</t>
  </si>
  <si>
    <t>Tom Aunapuu</t>
  </si>
  <si>
    <t>Vargamäe</t>
  </si>
  <si>
    <t>M -79 kg</t>
  </si>
  <si>
    <t>Tanel Hirve</t>
  </si>
  <si>
    <t>Ivan Vorobjov</t>
  </si>
  <si>
    <t>M +110 kg</t>
  </si>
  <si>
    <t>Roomet Väli</t>
  </si>
  <si>
    <t>Matjus Mäger</t>
  </si>
  <si>
    <t>IV grupp: kaalumine 14.00-15.00 / võistlus 16.30</t>
  </si>
  <si>
    <t>M -88 kg</t>
  </si>
  <si>
    <t>Kait Viks</t>
  </si>
  <si>
    <t>Lauri Naarits</t>
  </si>
  <si>
    <t>Leon Kann</t>
  </si>
  <si>
    <t>Artjom Jeršov</t>
  </si>
  <si>
    <t>M -110 kg</t>
  </si>
  <si>
    <t>Lauri Rant</t>
  </si>
  <si>
    <t>Aleksei Kuzmin</t>
  </si>
  <si>
    <t>Tuudor Schuster</t>
  </si>
  <si>
    <t>Aivar Zarubin</t>
  </si>
  <si>
    <t>Naised</t>
  </si>
  <si>
    <t xml:space="preserve"> .+87</t>
  </si>
  <si>
    <t>Mehed</t>
  </si>
  <si>
    <t>.+109</t>
  </si>
  <si>
    <t>Sinclair</t>
  </si>
  <si>
    <t>Allikas:</t>
  </si>
  <si>
    <t>https://bcweightlifting.ca/sinclair-formula</t>
  </si>
  <si>
    <t>Koefitsient</t>
  </si>
  <si>
    <t>Max kehakaal</t>
  </si>
  <si>
    <t>Kettapoisid:</t>
  </si>
  <si>
    <t>Mart Kändma</t>
  </si>
  <si>
    <t>o</t>
  </si>
  <si>
    <t>x</t>
  </si>
  <si>
    <t>Trever Vandel</t>
  </si>
  <si>
    <t xml:space="preserve">Aivar Zarubin </t>
  </si>
  <si>
    <t>Kettapoisid</t>
  </si>
  <si>
    <t>I</t>
  </si>
  <si>
    <t>II</t>
  </si>
  <si>
    <t>III</t>
  </si>
  <si>
    <t>IV</t>
  </si>
  <si>
    <t>Jaanus Hiiemäe</t>
  </si>
  <si>
    <t>I koht</t>
  </si>
  <si>
    <t>II koht</t>
  </si>
  <si>
    <t>III koht</t>
  </si>
  <si>
    <t>Naiskonnad</t>
  </si>
  <si>
    <t>Meeskonnad</t>
  </si>
  <si>
    <t>Punktisumma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</si>
</sst>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"/>
  </numFmts>
  <fonts count="12" x14ac:knownFonts="1">
    <font>
      <sz val="10"/>
      <name val="Arial"/>
    </font>
    <font>
      <sz val="10"/>
      <name val="Arial"/>
      <family val="2"/>
    </font>
    <font>
      <b/>
      <sz val="10"/>
      <color indexed="62"/>
      <name val="Arial"/>
    </font>
    <font>
      <b/>
      <sz val="10"/>
      <color indexed="58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4"/>
        <bgColor indexed="13"/>
      </patternFill>
    </fill>
    <fill>
      <patternFill patternType="solid">
        <fgColor indexed="53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4"/>
        <bgColor indexed="22"/>
      </patternFill>
    </fill>
    <fill>
      <patternFill patternType="solid">
        <fgColor rgb="FFFF99FF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1">
      <alignment horizontal="center"/>
    </xf>
    <xf numFmtId="0" fontId="1" fillId="0" borderId="0"/>
    <xf numFmtId="0" fontId="2" fillId="2" borderId="1" applyNumberFormat="0" applyProtection="0">
      <alignment horizontal="center"/>
    </xf>
    <xf numFmtId="0" fontId="3" fillId="3" borderId="1" applyNumberFormat="0" applyProtection="0">
      <alignment horizontal="center"/>
    </xf>
  </cellStyleXfs>
  <cellXfs count="80">
    <xf numFmtId="0" fontId="0" fillId="0" borderId="1" xfId="0">
      <alignment horizontal="center"/>
    </xf>
    <xf numFmtId="0" fontId="0" fillId="0" borderId="0" xfId="0" applyBorder="1">
      <alignment horizontal="center"/>
    </xf>
    <xf numFmtId="2" fontId="0" fillId="0" borderId="0" xfId="0" applyNumberFormat="1" applyBorder="1">
      <alignment horizontal="center"/>
    </xf>
    <xf numFmtId="0" fontId="4" fillId="0" borderId="0" xfId="0" applyFont="1" applyBorder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0" xfId="0" applyFont="1" applyBorder="1">
      <alignment horizontal="center"/>
    </xf>
    <xf numFmtId="2" fontId="0" fillId="0" borderId="0" xfId="0" applyNumberFormat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4" borderId="1" xfId="0" applyFont="1" applyFill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2" fontId="1" fillId="0" borderId="2" xfId="0" applyNumberFormat="1" applyFont="1" applyBorder="1" applyAlignment="1" applyProtection="1">
      <alignment horizontal="center"/>
      <protection locked="0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0" fillId="0" borderId="2" xfId="0" applyBorder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5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0" fillId="0" borderId="0" xfId="0" applyNumberFormat="1" applyBorder="1">
      <alignment horizontal="center"/>
    </xf>
    <xf numFmtId="0" fontId="0" fillId="4" borderId="2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1" fillId="7" borderId="2" xfId="0" applyNumberFormat="1" applyFont="1" applyFill="1" applyBorder="1" applyAlignment="1">
      <alignment horizontal="center"/>
    </xf>
    <xf numFmtId="0" fontId="1" fillId="6" borderId="2" xfId="0" applyNumberFormat="1" applyFont="1" applyFill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1" fillId="0" borderId="0" xfId="0" applyFont="1" applyBorder="1" applyAlignment="1"/>
    <xf numFmtId="0" fontId="0" fillId="0" borderId="0" xfId="0" applyFill="1" applyBorder="1" applyAlignment="1"/>
    <xf numFmtId="0" fontId="1" fillId="0" borderId="0" xfId="0" applyFont="1" applyBorder="1" applyAlignment="1" applyProtection="1">
      <alignment horizontal="right"/>
      <protection locked="0"/>
    </xf>
    <xf numFmtId="0" fontId="0" fillId="0" borderId="0" xfId="0" applyBorder="1" applyAlignment="1"/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0" fillId="7" borderId="2" xfId="0" applyFont="1" applyFill="1" applyBorder="1" applyAlignment="1">
      <alignment horizontal="center"/>
    </xf>
    <xf numFmtId="2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right"/>
    </xf>
    <xf numFmtId="2" fontId="1" fillId="0" borderId="0" xfId="0" applyNumberFormat="1" applyFont="1" applyFill="1" applyBorder="1" applyAlignment="1">
      <alignment horizontal="left"/>
    </xf>
    <xf numFmtId="2" fontId="0" fillId="0" borderId="0" xfId="0" applyNumberFormat="1" applyFill="1" applyBorder="1" applyAlignment="1">
      <alignment horizontal="center"/>
    </xf>
    <xf numFmtId="0" fontId="0" fillId="0" borderId="1" xfId="0" applyFont="1">
      <alignment horizontal="center"/>
    </xf>
    <xf numFmtId="0" fontId="9" fillId="0" borderId="1" xfId="0" applyFont="1">
      <alignment horizontal="center"/>
    </xf>
    <xf numFmtId="0" fontId="0" fillId="0" borderId="1" xfId="0" applyFont="1" applyAlignment="1">
      <alignment horizontal="left"/>
    </xf>
    <xf numFmtId="2" fontId="7" fillId="0" borderId="2" xfId="0" applyNumberFormat="1" applyFont="1" applyBorder="1" applyAlignment="1">
      <alignment horizontal="center" vertical="center"/>
    </xf>
    <xf numFmtId="49" fontId="4" fillId="9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8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0" fillId="10" borderId="0" xfId="0" applyFill="1" applyBorder="1">
      <alignment horizontal="center"/>
    </xf>
    <xf numFmtId="0" fontId="10" fillId="10" borderId="0" xfId="0" applyFont="1" applyFill="1" applyBorder="1">
      <alignment horizontal="center"/>
    </xf>
    <xf numFmtId="0" fontId="11" fillId="10" borderId="0" xfId="0" applyFont="1" applyFill="1" applyBorder="1">
      <alignment horizontal="center"/>
    </xf>
    <xf numFmtId="0" fontId="0" fillId="10" borderId="0" xfId="0" applyFill="1" applyBorder="1" applyAlignment="1">
      <alignment horizontal="center" wrapText="1"/>
    </xf>
    <xf numFmtId="2" fontId="0" fillId="10" borderId="0" xfId="0" applyNumberFormat="1" applyFill="1" applyBorder="1">
      <alignment horizontal="center"/>
    </xf>
    <xf numFmtId="0" fontId="0" fillId="11" borderId="0" xfId="0" applyFill="1" applyBorder="1">
      <alignment horizontal="center"/>
    </xf>
    <xf numFmtId="0" fontId="10" fillId="11" borderId="0" xfId="0" applyFont="1" applyFill="1" applyBorder="1">
      <alignment horizontal="center"/>
    </xf>
    <xf numFmtId="0" fontId="11" fillId="11" borderId="0" xfId="0" applyFont="1" applyFill="1" applyBorder="1">
      <alignment horizontal="center"/>
    </xf>
    <xf numFmtId="0" fontId="0" fillId="11" borderId="0" xfId="0" applyFill="1" applyBorder="1" applyAlignment="1">
      <alignment horizontal="center" wrapText="1"/>
    </xf>
    <xf numFmtId="2" fontId="0" fillId="11" borderId="0" xfId="0" applyNumberFormat="1" applyFill="1" applyBorder="1">
      <alignment horizontal="center"/>
    </xf>
  </cellXfs>
  <cellStyles count="4">
    <cellStyle name="Normaallaad" xfId="0" builtinId="0"/>
    <cellStyle name="Normal 2" xfId="1" xr:uid="{7B6ED28D-CA1F-4197-8AB6-9D28DF587238}"/>
    <cellStyle name="Record" xfId="2" xr:uid="{66E4F2E9-0708-4736-B4E3-1E30EF60B70D}"/>
    <cellStyle name="Success" xfId="3" xr:uid="{E3AAE94D-1926-4094-A17B-E4DFAC3313D8}"/>
  </cellStyles>
  <dxfs count="432"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53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DC"/>
      <rgbColor rgb="00808080"/>
      <rgbColor rgb="009999FF"/>
      <rgbColor rgb="00C9211E"/>
      <rgbColor rgb="00FFFFCC"/>
      <rgbColor rgb="00CCFFFF"/>
      <rgbColor rgb="00660066"/>
      <rgbColor rgb="00FF8080"/>
      <rgbColor rgb="000066CC"/>
      <rgbColor rgb="00BCE4E5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AFD095"/>
      <rgbColor rgb="00E8F2A1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D6D"/>
      <rgbColor rgb="00666699"/>
      <rgbColor rgb="00969696"/>
      <rgbColor rgb="00003366"/>
      <rgbColor rgb="00339966"/>
      <rgbColor rgb="0000381F"/>
      <rgbColor rgb="00333300"/>
      <rgbColor rgb="00993300"/>
      <rgbColor rgb="00993366"/>
      <rgbColor rgb="0021409A"/>
      <rgbColor rgb="00303030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DF32A-42F8-44FA-BA38-D96FF956CB94}">
  <dimension ref="A1:AC102"/>
  <sheetViews>
    <sheetView tabSelected="1" topLeftCell="A95" zoomScale="150" zoomScaleNormal="150" workbookViewId="0">
      <selection activeCell="F101" sqref="F101"/>
    </sheetView>
  </sheetViews>
  <sheetFormatPr defaultColWidth="8.7109375" defaultRowHeight="12.75" x14ac:dyDescent="0.2"/>
  <cols>
    <col min="1" max="1" width="4.42578125" style="1" customWidth="1"/>
    <col min="2" max="2" width="19.7109375" style="1" customWidth="1"/>
    <col min="3" max="3" width="11.85546875" style="1" customWidth="1"/>
    <col min="4" max="4" width="12.7109375" style="1" customWidth="1"/>
    <col min="5" max="5" width="7.5703125" style="2" customWidth="1"/>
    <col min="6" max="6" width="6.42578125" style="1" customWidth="1"/>
    <col min="7" max="7" width="4.7109375" style="1" customWidth="1"/>
    <col min="8" max="8" width="2.7109375" style="1" customWidth="1"/>
    <col min="9" max="9" width="4.7109375" style="1" customWidth="1"/>
    <col min="10" max="10" width="2.7109375" style="1" customWidth="1"/>
    <col min="11" max="11" width="4.7109375" style="1" customWidth="1"/>
    <col min="12" max="12" width="2.7109375" style="1" customWidth="1"/>
    <col min="13" max="13" width="4.7109375" style="1" customWidth="1"/>
    <col min="14" max="14" width="2.7109375" style="1" customWidth="1"/>
    <col min="15" max="15" width="4.7109375" style="1" customWidth="1"/>
    <col min="16" max="16" width="2.7109375" style="1" customWidth="1"/>
    <col min="17" max="17" width="4.7109375" style="1" customWidth="1"/>
    <col min="18" max="18" width="2.7109375" style="1" customWidth="1"/>
    <col min="19" max="19" width="7.42578125" style="1" customWidth="1"/>
    <col min="20" max="20" width="7.7109375" style="1" customWidth="1"/>
    <col min="21" max="21" width="7.140625" style="1" customWidth="1"/>
    <col min="22" max="22" width="7.140625" style="3" customWidth="1"/>
    <col min="23" max="23" width="7.42578125" style="1" customWidth="1"/>
    <col min="24" max="16384" width="8.7109375" style="1"/>
  </cols>
  <sheetData>
    <row r="1" spans="1:24" ht="18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4" ht="15.75" x14ac:dyDescent="0.25">
      <c r="A2" s="65">
        <v>45990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24" x14ac:dyDescent="0.2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4" x14ac:dyDescent="0.2">
      <c r="A4" s="5"/>
      <c r="B4" s="6" t="s">
        <v>2</v>
      </c>
      <c r="D4" s="7"/>
      <c r="E4" s="8"/>
      <c r="F4" s="5"/>
      <c r="G4" s="5"/>
      <c r="H4" s="5"/>
      <c r="I4" s="5"/>
      <c r="J4" s="5"/>
      <c r="K4" s="5"/>
      <c r="L4" s="5"/>
      <c r="M4" s="4"/>
      <c r="N4" s="4"/>
      <c r="O4" s="9"/>
      <c r="P4" s="9"/>
      <c r="Q4" s="9"/>
      <c r="R4" s="9"/>
      <c r="S4" s="10"/>
      <c r="T4" s="11"/>
      <c r="U4" s="11"/>
      <c r="V4" s="6"/>
      <c r="W4" s="11"/>
    </row>
    <row r="5" spans="1:24" x14ac:dyDescent="0.2">
      <c r="A5" s="67" t="s">
        <v>3</v>
      </c>
      <c r="B5" s="67"/>
      <c r="C5" s="67"/>
      <c r="D5" s="67"/>
      <c r="E5" s="67"/>
      <c r="F5" s="67"/>
      <c r="G5" s="67" t="s">
        <v>4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12"/>
      <c r="S5" s="67" t="s">
        <v>5</v>
      </c>
      <c r="T5" s="67"/>
      <c r="U5" s="67"/>
      <c r="V5" s="67"/>
      <c r="W5" s="67"/>
    </row>
    <row r="6" spans="1:24" ht="12.75" customHeight="1" x14ac:dyDescent="0.2">
      <c r="A6" s="61" t="s">
        <v>6</v>
      </c>
      <c r="B6" s="61" t="s">
        <v>7</v>
      </c>
      <c r="C6" s="61" t="s">
        <v>8</v>
      </c>
      <c r="D6" s="61" t="s">
        <v>9</v>
      </c>
      <c r="E6" s="62" t="s">
        <v>10</v>
      </c>
      <c r="F6" s="63" t="s">
        <v>11</v>
      </c>
      <c r="G6" s="59" t="s">
        <v>12</v>
      </c>
      <c r="H6" s="59"/>
      <c r="I6" s="59"/>
      <c r="J6" s="59"/>
      <c r="K6" s="59"/>
      <c r="L6" s="13"/>
      <c r="M6" s="59" t="s">
        <v>13</v>
      </c>
      <c r="N6" s="59"/>
      <c r="O6" s="59"/>
      <c r="P6" s="59"/>
      <c r="Q6" s="59"/>
      <c r="R6" s="13"/>
      <c r="S6" s="59" t="s">
        <v>14</v>
      </c>
      <c r="T6" s="59" t="s">
        <v>15</v>
      </c>
      <c r="U6" s="59" t="s">
        <v>16</v>
      </c>
      <c r="V6" s="60" t="s">
        <v>17</v>
      </c>
      <c r="W6" s="55" t="s">
        <v>18</v>
      </c>
    </row>
    <row r="7" spans="1:24" x14ac:dyDescent="0.2">
      <c r="A7" s="61"/>
      <c r="B7" s="61"/>
      <c r="C7" s="61"/>
      <c r="D7" s="61"/>
      <c r="E7" s="62"/>
      <c r="F7" s="63"/>
      <c r="G7" s="13">
        <v>1</v>
      </c>
      <c r="H7" s="13"/>
      <c r="I7" s="13">
        <v>2</v>
      </c>
      <c r="J7" s="13"/>
      <c r="K7" s="13">
        <v>3</v>
      </c>
      <c r="L7" s="13"/>
      <c r="M7" s="13">
        <v>1</v>
      </c>
      <c r="N7" s="13"/>
      <c r="O7" s="13">
        <v>2</v>
      </c>
      <c r="P7" s="13"/>
      <c r="Q7" s="13">
        <v>3</v>
      </c>
      <c r="R7" s="13"/>
      <c r="S7" s="59"/>
      <c r="T7" s="59"/>
      <c r="U7" s="59"/>
      <c r="V7" s="60"/>
      <c r="W7" s="55"/>
    </row>
    <row r="8" spans="1:24" x14ac:dyDescent="0.2">
      <c r="A8" s="68" t="s">
        <v>19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</row>
    <row r="9" spans="1:24" x14ac:dyDescent="0.2">
      <c r="A9" s="14">
        <v>58</v>
      </c>
      <c r="B9" s="15" t="s">
        <v>20</v>
      </c>
      <c r="C9" s="16">
        <v>1993</v>
      </c>
      <c r="D9" s="17" t="s">
        <v>21</v>
      </c>
      <c r="E9" s="18">
        <v>52.05</v>
      </c>
      <c r="F9" s="19">
        <f>POWER(10,(Parameetrid!$C$2*(LOG10(E9/Parameetrid!$C$3))^2))</f>
        <v>1.4933299834203797</v>
      </c>
      <c r="G9" s="14">
        <v>48</v>
      </c>
      <c r="H9" s="20" t="s">
        <v>86</v>
      </c>
      <c r="I9" s="21">
        <v>51</v>
      </c>
      <c r="J9" s="20" t="s">
        <v>86</v>
      </c>
      <c r="K9" s="14">
        <v>53</v>
      </c>
      <c r="L9" s="20" t="s">
        <v>87</v>
      </c>
      <c r="M9" s="14">
        <v>55</v>
      </c>
      <c r="N9" s="20" t="s">
        <v>86</v>
      </c>
      <c r="O9" s="14">
        <v>60</v>
      </c>
      <c r="P9" s="20" t="s">
        <v>86</v>
      </c>
      <c r="Q9" s="14">
        <v>68</v>
      </c>
      <c r="R9" s="20" t="s">
        <v>87</v>
      </c>
      <c r="S9" s="22">
        <f>MAX(IF(H9="x",0,G9),IF(J9="x",0,I9),IF(L9="x",0,K9))</f>
        <v>51</v>
      </c>
      <c r="T9" s="22">
        <f>MAX(IF(N9="x",0,M9),IF(P9="x",0,O9),IF(R9="x",0,Q9))</f>
        <v>60</v>
      </c>
      <c r="U9" s="23">
        <f>S9+T9</f>
        <v>111</v>
      </c>
      <c r="V9" s="24" t="s">
        <v>91</v>
      </c>
      <c r="W9" s="25">
        <f>U9*F9</f>
        <v>165.75962815966216</v>
      </c>
      <c r="X9" s="26">
        <f>VLOOKUP(E9-0.01,Kaalud!A$2:B$11,2,TRUE)</f>
        <v>55</v>
      </c>
    </row>
    <row r="10" spans="1:24" x14ac:dyDescent="0.2">
      <c r="A10" s="14">
        <v>134</v>
      </c>
      <c r="B10" s="27" t="s">
        <v>22</v>
      </c>
      <c r="C10" s="16">
        <v>2009</v>
      </c>
      <c r="D10" s="28" t="s">
        <v>23</v>
      </c>
      <c r="E10" s="18">
        <v>51.65</v>
      </c>
      <c r="F10" s="19">
        <f>POWER(10,(Parameetrid!$C$2*(LOG10(E10/Parameetrid!$C$3))^2))</f>
        <v>1.5019150942275277</v>
      </c>
      <c r="G10" s="14">
        <v>40</v>
      </c>
      <c r="H10" s="20" t="s">
        <v>86</v>
      </c>
      <c r="I10" s="21">
        <v>42</v>
      </c>
      <c r="J10" s="20" t="s">
        <v>87</v>
      </c>
      <c r="K10" s="14">
        <v>42</v>
      </c>
      <c r="L10" s="20" t="s">
        <v>86</v>
      </c>
      <c r="M10" s="14">
        <v>48</v>
      </c>
      <c r="N10" s="20" t="s">
        <v>86</v>
      </c>
      <c r="O10" s="14">
        <v>51</v>
      </c>
      <c r="P10" s="20" t="s">
        <v>86</v>
      </c>
      <c r="Q10" s="14">
        <v>54</v>
      </c>
      <c r="R10" s="20" t="s">
        <v>86</v>
      </c>
      <c r="S10" s="22">
        <f>MAX(IF(H10="x",0,G10),IF(J10="x",0,I10),IF(L10="x",0,K10))</f>
        <v>42</v>
      </c>
      <c r="T10" s="22">
        <f>MAX(IF(N10="x",0,M10),IF(P10="x",0,O10),IF(R10="x",0,Q10))</f>
        <v>54</v>
      </c>
      <c r="U10" s="23">
        <f>S10+T10</f>
        <v>96</v>
      </c>
      <c r="V10" s="24" t="s">
        <v>94</v>
      </c>
      <c r="W10" s="25">
        <f>U10*F10</f>
        <v>144.18384904584266</v>
      </c>
      <c r="X10" s="26">
        <f>VLOOKUP(E10-0.01,Kaalud!A$2:B$11,2,TRUE)</f>
        <v>55</v>
      </c>
    </row>
    <row r="11" spans="1:24" x14ac:dyDescent="0.2">
      <c r="A11" s="68" t="s">
        <v>24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26"/>
    </row>
    <row r="12" spans="1:24" x14ac:dyDescent="0.2">
      <c r="A12" s="14">
        <v>53</v>
      </c>
      <c r="B12" s="27" t="s">
        <v>25</v>
      </c>
      <c r="C12" s="16">
        <v>1992</v>
      </c>
      <c r="D12" s="29" t="s">
        <v>26</v>
      </c>
      <c r="E12" s="18">
        <v>57.85</v>
      </c>
      <c r="F12" s="19">
        <f>POWER(10,(Parameetrid!$C$2*(LOG10(E12/Parameetrid!$C$3))^2))</f>
        <v>1.3862432657383847</v>
      </c>
      <c r="G12" s="14">
        <v>55</v>
      </c>
      <c r="H12" s="20" t="s">
        <v>86</v>
      </c>
      <c r="I12" s="21">
        <v>58</v>
      </c>
      <c r="J12" s="20" t="s">
        <v>86</v>
      </c>
      <c r="K12" s="14">
        <v>61</v>
      </c>
      <c r="L12" s="20" t="s">
        <v>86</v>
      </c>
      <c r="M12" s="14">
        <v>65</v>
      </c>
      <c r="N12" s="20" t="s">
        <v>86</v>
      </c>
      <c r="O12" s="14">
        <v>70</v>
      </c>
      <c r="P12" s="20" t="s">
        <v>86</v>
      </c>
      <c r="Q12" s="14">
        <v>75</v>
      </c>
      <c r="R12" s="20" t="s">
        <v>87</v>
      </c>
      <c r="S12" s="22">
        <f>MAX(IF(H12="x",0,G12),IF(J12="x",0,I12),IF(L12="x",0,K12))</f>
        <v>61</v>
      </c>
      <c r="T12" s="22">
        <f>MAX(IF(N12="x",0,M12),IF(P12="x",0,O12),IF(R12="x",0,Q12))</f>
        <v>70</v>
      </c>
      <c r="U12" s="23">
        <f>S12+T12</f>
        <v>131</v>
      </c>
      <c r="V12" s="24" t="s">
        <v>92</v>
      </c>
      <c r="W12" s="25">
        <f>U12*F12</f>
        <v>181.59786781172841</v>
      </c>
      <c r="X12" s="26">
        <f>VLOOKUP(E12-0.01,Kaalud!A$2:B$11,2,TRUE)</f>
        <v>59</v>
      </c>
    </row>
    <row r="13" spans="1:24" x14ac:dyDescent="0.2">
      <c r="A13" s="14">
        <v>96</v>
      </c>
      <c r="B13" s="27" t="s">
        <v>27</v>
      </c>
      <c r="C13" s="16">
        <v>2006</v>
      </c>
      <c r="D13" s="22" t="s">
        <v>21</v>
      </c>
      <c r="E13" s="18">
        <v>55.35</v>
      </c>
      <c r="F13" s="19">
        <f>POWER(10,(Parameetrid!$C$2*(LOG10(E13/Parameetrid!$C$3))^2))</f>
        <v>1.428727365250239</v>
      </c>
      <c r="G13" s="14">
        <v>55</v>
      </c>
      <c r="H13" s="20" t="s">
        <v>86</v>
      </c>
      <c r="I13" s="21">
        <v>60</v>
      </c>
      <c r="J13" s="20" t="s">
        <v>86</v>
      </c>
      <c r="K13" s="14">
        <v>62</v>
      </c>
      <c r="L13" s="20" t="s">
        <v>86</v>
      </c>
      <c r="M13" s="14">
        <v>72</v>
      </c>
      <c r="N13" s="20" t="s">
        <v>86</v>
      </c>
      <c r="O13" s="14">
        <v>76</v>
      </c>
      <c r="P13" s="20" t="s">
        <v>87</v>
      </c>
      <c r="Q13" s="14">
        <v>76</v>
      </c>
      <c r="R13" s="20" t="s">
        <v>86</v>
      </c>
      <c r="S13" s="22">
        <f>MAX(IF(H13="x",0,G13),IF(J13="x",0,I13),IF(L13="x",0,K13))</f>
        <v>62</v>
      </c>
      <c r="T13" s="22">
        <f>MAX(IF(N13="x",0,M13),IF(P13="x",0,O13),IF(R13="x",0,Q13))</f>
        <v>76</v>
      </c>
      <c r="U13" s="23">
        <f>S13+T13</f>
        <v>138</v>
      </c>
      <c r="V13" s="24" t="s">
        <v>91</v>
      </c>
      <c r="W13" s="25">
        <f>U13*F13</f>
        <v>197.16437640453299</v>
      </c>
      <c r="X13" s="26">
        <f>VLOOKUP(E13-0.01,Kaalud!A$2:B$11,2,TRUE)</f>
        <v>59</v>
      </c>
    </row>
    <row r="14" spans="1:24" x14ac:dyDescent="0.2">
      <c r="A14" s="68" t="s">
        <v>28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26"/>
    </row>
    <row r="15" spans="1:24" x14ac:dyDescent="0.2">
      <c r="A15" s="14">
        <v>126</v>
      </c>
      <c r="B15" s="27" t="s">
        <v>29</v>
      </c>
      <c r="C15" s="16">
        <v>2010</v>
      </c>
      <c r="D15" s="22" t="s">
        <v>30</v>
      </c>
      <c r="E15" s="18">
        <v>59.45</v>
      </c>
      <c r="F15" s="19">
        <f>POWER(10,(Parameetrid!$C$2*(LOG10(E15/Parameetrid!$C$3))^2))</f>
        <v>1.361546807819368</v>
      </c>
      <c r="G15" s="14">
        <v>48</v>
      </c>
      <c r="H15" s="20" t="s">
        <v>86</v>
      </c>
      <c r="I15" s="21">
        <v>51</v>
      </c>
      <c r="J15" s="20" t="s">
        <v>86</v>
      </c>
      <c r="K15" s="14">
        <v>53</v>
      </c>
      <c r="L15" s="20" t="s">
        <v>86</v>
      </c>
      <c r="M15" s="14">
        <v>58</v>
      </c>
      <c r="N15" s="20" t="s">
        <v>86</v>
      </c>
      <c r="O15" s="14">
        <v>60</v>
      </c>
      <c r="P15" s="20" t="s">
        <v>86</v>
      </c>
      <c r="Q15" s="14">
        <v>62</v>
      </c>
      <c r="R15" s="20" t="s">
        <v>87</v>
      </c>
      <c r="S15" s="22">
        <f>MAX(IF(H15="x",0,G15),IF(J15="x",0,I15),IF(L15="x",0,K15))</f>
        <v>53</v>
      </c>
      <c r="T15" s="22">
        <f>MAX(IF(N15="x",0,M15),IF(P15="x",0,O15),IF(R15="x",0,Q15))</f>
        <v>60</v>
      </c>
      <c r="U15" s="23">
        <f>S15+T15</f>
        <v>113</v>
      </c>
      <c r="V15" s="24" t="s">
        <v>93</v>
      </c>
      <c r="W15" s="25">
        <f>U15*F15</f>
        <v>153.85478928358859</v>
      </c>
      <c r="X15" s="26">
        <f>VLOOKUP(E15-0.01,Kaalud!A$2:B$11,2,TRUE)</f>
        <v>64</v>
      </c>
    </row>
    <row r="16" spans="1:24" x14ac:dyDescent="0.2">
      <c r="A16" s="14">
        <v>61</v>
      </c>
      <c r="B16" s="27" t="s">
        <v>31</v>
      </c>
      <c r="C16" s="16">
        <v>1994</v>
      </c>
      <c r="D16" s="29" t="s">
        <v>26</v>
      </c>
      <c r="E16" s="18">
        <v>61.25</v>
      </c>
      <c r="F16" s="19">
        <f>POWER(10,(Parameetrid!$C$2*(LOG10(E16/Parameetrid!$C$3))^2))</f>
        <v>1.3358263511713586</v>
      </c>
      <c r="G16" s="14">
        <v>47</v>
      </c>
      <c r="H16" s="20" t="s">
        <v>86</v>
      </c>
      <c r="I16" s="21">
        <v>50</v>
      </c>
      <c r="J16" s="20" t="s">
        <v>87</v>
      </c>
      <c r="K16" s="14">
        <v>50</v>
      </c>
      <c r="L16" s="20" t="s">
        <v>86</v>
      </c>
      <c r="M16" s="14">
        <v>70</v>
      </c>
      <c r="N16" s="20" t="s">
        <v>86</v>
      </c>
      <c r="O16" s="14">
        <v>75</v>
      </c>
      <c r="P16" s="20" t="s">
        <v>87</v>
      </c>
      <c r="Q16" s="14">
        <v>76</v>
      </c>
      <c r="R16" s="20" t="s">
        <v>86</v>
      </c>
      <c r="S16" s="22">
        <f>MAX(IF(H16="x",0,G16),IF(J16="x",0,I16),IF(L16="x",0,K16))</f>
        <v>50</v>
      </c>
      <c r="T16" s="22">
        <f>MAX(IF(N16="x",0,M16),IF(P16="x",0,O16),IF(R16="x",0,Q16))</f>
        <v>76</v>
      </c>
      <c r="U16" s="23">
        <f>S16+T16</f>
        <v>126</v>
      </c>
      <c r="V16" s="24" t="s">
        <v>92</v>
      </c>
      <c r="W16" s="25">
        <f>U16*F16</f>
        <v>168.31412024759118</v>
      </c>
      <c r="X16" s="26">
        <f>VLOOKUP(E16-0.01,Kaalud!A$2:B$11,2,TRUE)</f>
        <v>64</v>
      </c>
    </row>
    <row r="17" spans="1:24" x14ac:dyDescent="0.2">
      <c r="A17" s="68" t="s">
        <v>32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6"/>
    </row>
    <row r="18" spans="1:24" x14ac:dyDescent="0.2">
      <c r="A18" s="14">
        <v>125</v>
      </c>
      <c r="B18" s="27" t="s">
        <v>33</v>
      </c>
      <c r="C18" s="16">
        <v>2009</v>
      </c>
      <c r="D18" s="30" t="s">
        <v>23</v>
      </c>
      <c r="E18" s="18">
        <v>66.45</v>
      </c>
      <c r="F18" s="19">
        <f>POWER(10,(Parameetrid!$C$2*(LOG10(E18/Parameetrid!$C$3))^2))</f>
        <v>1.2719492005562307</v>
      </c>
      <c r="G18" s="14">
        <v>51</v>
      </c>
      <c r="H18" s="20" t="s">
        <v>86</v>
      </c>
      <c r="I18" s="21">
        <v>54</v>
      </c>
      <c r="J18" s="20" t="s">
        <v>87</v>
      </c>
      <c r="K18" s="14">
        <v>54</v>
      </c>
      <c r="L18" s="20" t="s">
        <v>87</v>
      </c>
      <c r="M18" s="14">
        <v>61</v>
      </c>
      <c r="N18" s="20" t="s">
        <v>86</v>
      </c>
      <c r="O18" s="14">
        <v>65</v>
      </c>
      <c r="P18" s="20" t="s">
        <v>86</v>
      </c>
      <c r="Q18" s="14">
        <v>68</v>
      </c>
      <c r="R18" s="20" t="s">
        <v>87</v>
      </c>
      <c r="S18" s="22">
        <f>MAX(IF(H18="x",0,G18),IF(J18="x",0,I18),IF(L18="x",0,K18))</f>
        <v>51</v>
      </c>
      <c r="T18" s="22">
        <f>MAX(IF(N18="x",0,M18),IF(P18="x",0,O18),IF(R18="x",0,Q18))</f>
        <v>65</v>
      </c>
      <c r="U18" s="23">
        <f>S18+T18</f>
        <v>116</v>
      </c>
      <c r="V18" s="24" t="s">
        <v>94</v>
      </c>
      <c r="W18" s="25">
        <f>U18*F18</f>
        <v>147.54610726452276</v>
      </c>
      <c r="X18" s="26">
        <f>VLOOKUP(E18-0.01,Kaalud!A$2:B$11,2,TRUE)</f>
        <v>71</v>
      </c>
    </row>
    <row r="19" spans="1:24" x14ac:dyDescent="0.2">
      <c r="A19" s="32"/>
      <c r="B19" s="32"/>
      <c r="C19" s="32"/>
      <c r="D19" s="33"/>
      <c r="E19" s="34"/>
      <c r="F19" s="35"/>
      <c r="G19" s="32"/>
      <c r="H19" s="32"/>
      <c r="I19" s="36"/>
      <c r="J19" s="36"/>
      <c r="K19" s="33"/>
      <c r="L19" s="33"/>
      <c r="M19" s="32"/>
      <c r="N19" s="32"/>
      <c r="O19" s="36"/>
      <c r="P19" s="36"/>
      <c r="Q19" s="36"/>
      <c r="R19" s="36"/>
      <c r="S19" s="33"/>
      <c r="T19" s="33"/>
      <c r="U19" s="33"/>
      <c r="V19" s="37"/>
      <c r="W19" s="38"/>
    </row>
    <row r="20" spans="1:24" x14ac:dyDescent="0.2">
      <c r="B20" s="39" t="s">
        <v>34</v>
      </c>
      <c r="C20" s="40"/>
      <c r="D20" s="41"/>
      <c r="E20" s="1"/>
      <c r="F20" s="42" t="s">
        <v>35</v>
      </c>
      <c r="G20" s="11" t="s">
        <v>36</v>
      </c>
      <c r="H20" s="40"/>
      <c r="I20" s="40"/>
      <c r="J20" s="40"/>
      <c r="K20" s="43"/>
      <c r="L20" s="43"/>
      <c r="M20" s="9"/>
      <c r="N20" s="9"/>
      <c r="O20" s="39" t="s">
        <v>37</v>
      </c>
      <c r="P20" s="44" t="s">
        <v>38</v>
      </c>
      <c r="Q20" s="39"/>
      <c r="R20" s="39"/>
      <c r="S20" s="45"/>
      <c r="T20" s="57" t="s">
        <v>84</v>
      </c>
      <c r="U20" s="57"/>
      <c r="V20" s="58" t="s">
        <v>85</v>
      </c>
      <c r="W20" s="58"/>
    </row>
    <row r="21" spans="1:24" x14ac:dyDescent="0.2">
      <c r="B21" s="39"/>
      <c r="C21" s="40"/>
      <c r="D21" s="41"/>
      <c r="E21" s="1"/>
      <c r="F21" s="42"/>
      <c r="G21" s="11" t="s">
        <v>39</v>
      </c>
      <c r="H21" s="40"/>
      <c r="I21" s="40"/>
      <c r="J21" s="40"/>
      <c r="K21" s="43"/>
      <c r="L21" s="43"/>
      <c r="M21" s="9"/>
      <c r="N21" s="9"/>
      <c r="O21" s="39" t="s">
        <v>40</v>
      </c>
      <c r="P21" s="44" t="s">
        <v>41</v>
      </c>
      <c r="Q21" s="39"/>
      <c r="R21" s="39"/>
      <c r="S21" s="45"/>
      <c r="T21" s="46"/>
      <c r="V21" s="58" t="s">
        <v>56</v>
      </c>
      <c r="W21" s="58"/>
    </row>
    <row r="22" spans="1:24" x14ac:dyDescent="0.2">
      <c r="B22" s="39"/>
      <c r="C22" s="40"/>
      <c r="D22" s="41"/>
      <c r="E22" s="1"/>
      <c r="F22" s="42"/>
      <c r="G22" s="11" t="s">
        <v>42</v>
      </c>
      <c r="H22" s="40"/>
      <c r="I22" s="40"/>
      <c r="J22" s="40"/>
      <c r="K22" s="43"/>
      <c r="L22" s="43"/>
      <c r="M22" s="9"/>
      <c r="N22" s="9"/>
      <c r="O22" s="39"/>
      <c r="P22" s="39"/>
      <c r="Q22" s="39"/>
      <c r="R22" s="39"/>
      <c r="S22" s="45"/>
      <c r="T22" s="46"/>
    </row>
    <row r="23" spans="1:24" x14ac:dyDescent="0.2">
      <c r="B23" s="39"/>
      <c r="C23" s="40"/>
      <c r="D23" s="41"/>
      <c r="E23" s="1"/>
      <c r="F23" s="42"/>
      <c r="G23" s="40"/>
      <c r="H23" s="40"/>
      <c r="I23" s="40"/>
      <c r="J23" s="40"/>
      <c r="K23" s="43"/>
      <c r="L23" s="43"/>
      <c r="M23" s="9"/>
      <c r="N23" s="9"/>
      <c r="O23" s="39"/>
      <c r="P23" s="39"/>
      <c r="Q23" s="39"/>
      <c r="R23" s="39"/>
      <c r="S23" s="45"/>
      <c r="T23" s="46"/>
    </row>
    <row r="24" spans="1:24" ht="18" x14ac:dyDescent="0.25">
      <c r="A24" s="64" t="s">
        <v>0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</row>
    <row r="25" spans="1:24" ht="15.75" x14ac:dyDescent="0.25">
      <c r="A25" s="65">
        <v>45990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</row>
    <row r="26" spans="1:24" x14ac:dyDescent="0.2">
      <c r="A26" s="66" t="s">
        <v>1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</row>
    <row r="27" spans="1:24" x14ac:dyDescent="0.2">
      <c r="A27" s="5"/>
      <c r="B27" s="6" t="s">
        <v>43</v>
      </c>
      <c r="D27" s="7"/>
      <c r="E27" s="8"/>
      <c r="F27" s="5"/>
      <c r="G27" s="5"/>
      <c r="H27" s="5"/>
      <c r="I27" s="5"/>
      <c r="J27" s="5"/>
      <c r="K27" s="5"/>
      <c r="L27" s="5"/>
      <c r="M27" s="4"/>
      <c r="N27" s="4"/>
      <c r="O27" s="9"/>
      <c r="P27" s="9"/>
      <c r="Q27" s="9"/>
      <c r="R27" s="9"/>
      <c r="S27" s="10"/>
      <c r="T27" s="11"/>
      <c r="U27" s="11"/>
      <c r="V27" s="6"/>
      <c r="W27" s="11"/>
    </row>
    <row r="28" spans="1:24" x14ac:dyDescent="0.2">
      <c r="A28" s="67" t="s">
        <v>3</v>
      </c>
      <c r="B28" s="67"/>
      <c r="C28" s="67"/>
      <c r="D28" s="67"/>
      <c r="E28" s="67"/>
      <c r="F28" s="67"/>
      <c r="G28" s="67" t="s">
        <v>4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12"/>
      <c r="S28" s="67" t="s">
        <v>5</v>
      </c>
      <c r="T28" s="67"/>
      <c r="U28" s="67"/>
      <c r="V28" s="67"/>
      <c r="W28" s="67"/>
    </row>
    <row r="29" spans="1:24" ht="12.75" customHeight="1" x14ac:dyDescent="0.2">
      <c r="A29" s="61" t="s">
        <v>6</v>
      </c>
      <c r="B29" s="61" t="s">
        <v>7</v>
      </c>
      <c r="C29" s="61" t="s">
        <v>8</v>
      </c>
      <c r="D29" s="61" t="s">
        <v>9</v>
      </c>
      <c r="E29" s="62" t="s">
        <v>10</v>
      </c>
      <c r="F29" s="63" t="s">
        <v>11</v>
      </c>
      <c r="G29" s="59" t="s">
        <v>12</v>
      </c>
      <c r="H29" s="59"/>
      <c r="I29" s="59"/>
      <c r="J29" s="59"/>
      <c r="K29" s="59"/>
      <c r="L29" s="13"/>
      <c r="M29" s="59" t="s">
        <v>13</v>
      </c>
      <c r="N29" s="59"/>
      <c r="O29" s="59"/>
      <c r="P29" s="59"/>
      <c r="Q29" s="59"/>
      <c r="R29" s="13"/>
      <c r="S29" s="59" t="s">
        <v>14</v>
      </c>
      <c r="T29" s="59" t="s">
        <v>15</v>
      </c>
      <c r="U29" s="59" t="s">
        <v>16</v>
      </c>
      <c r="V29" s="60" t="s">
        <v>17</v>
      </c>
      <c r="W29" s="55" t="s">
        <v>18</v>
      </c>
    </row>
    <row r="30" spans="1:24" x14ac:dyDescent="0.2">
      <c r="A30" s="61"/>
      <c r="B30" s="61"/>
      <c r="C30" s="61"/>
      <c r="D30" s="61"/>
      <c r="E30" s="62"/>
      <c r="F30" s="63"/>
      <c r="G30" s="13">
        <v>1</v>
      </c>
      <c r="H30" s="13"/>
      <c r="I30" s="13">
        <v>2</v>
      </c>
      <c r="J30" s="13"/>
      <c r="K30" s="13">
        <v>3</v>
      </c>
      <c r="L30" s="13"/>
      <c r="M30" s="13">
        <v>1</v>
      </c>
      <c r="N30" s="13"/>
      <c r="O30" s="13">
        <v>2</v>
      </c>
      <c r="P30" s="13"/>
      <c r="Q30" s="13">
        <v>3</v>
      </c>
      <c r="R30" s="13"/>
      <c r="S30" s="59"/>
      <c r="T30" s="59"/>
      <c r="U30" s="59"/>
      <c r="V30" s="60"/>
      <c r="W30" s="55"/>
    </row>
    <row r="31" spans="1:24" x14ac:dyDescent="0.2">
      <c r="A31" s="68" t="s">
        <v>44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</row>
    <row r="32" spans="1:24" x14ac:dyDescent="0.2">
      <c r="A32" s="14">
        <v>88</v>
      </c>
      <c r="B32" s="15" t="s">
        <v>45</v>
      </c>
      <c r="C32" s="16">
        <v>2006</v>
      </c>
      <c r="D32" s="17" t="s">
        <v>30</v>
      </c>
      <c r="E32" s="18">
        <v>71.55</v>
      </c>
      <c r="F32" s="19">
        <f>POWER(10,(Parameetrid!$C$2*(LOG10(E32/Parameetrid!$C$3))^2))</f>
        <v>1.2214185741286021</v>
      </c>
      <c r="G32" s="14">
        <v>57</v>
      </c>
      <c r="H32" s="20" t="s">
        <v>86</v>
      </c>
      <c r="I32" s="21">
        <v>60</v>
      </c>
      <c r="J32" s="20" t="s">
        <v>86</v>
      </c>
      <c r="K32" s="14">
        <v>62</v>
      </c>
      <c r="L32" s="20" t="s">
        <v>86</v>
      </c>
      <c r="M32" s="14">
        <v>76</v>
      </c>
      <c r="N32" s="20" t="s">
        <v>86</v>
      </c>
      <c r="O32" s="14">
        <v>79</v>
      </c>
      <c r="P32" s="20" t="s">
        <v>86</v>
      </c>
      <c r="Q32" s="14">
        <v>82</v>
      </c>
      <c r="R32" s="20" t="s">
        <v>87</v>
      </c>
      <c r="S32" s="22">
        <f>MAX(IF(H32="x",0,G32),IF(J32="x",0,I32),IF(L32="x",0,K32))</f>
        <v>62</v>
      </c>
      <c r="T32" s="22">
        <f>MAX(IF(N32="x",0,M32),IF(P32="x",0,O32),IF(R32="x",0,Q32))</f>
        <v>79</v>
      </c>
      <c r="U32" s="23">
        <f>S32+T32</f>
        <v>141</v>
      </c>
      <c r="V32" s="24" t="s">
        <v>93</v>
      </c>
      <c r="W32" s="25">
        <f>U32*F32</f>
        <v>172.2200189521329</v>
      </c>
      <c r="X32" s="26">
        <f>VLOOKUP(E32-0.01,Kaalud!A$2:B$11,2,TRUE)</f>
        <v>76</v>
      </c>
    </row>
    <row r="33" spans="1:24" x14ac:dyDescent="0.2">
      <c r="A33" s="14">
        <v>29</v>
      </c>
      <c r="B33" s="27" t="s">
        <v>46</v>
      </c>
      <c r="C33" s="16">
        <v>1984</v>
      </c>
      <c r="D33" s="47" t="s">
        <v>26</v>
      </c>
      <c r="E33" s="18">
        <v>74.150000000000006</v>
      </c>
      <c r="F33" s="19">
        <f>POWER(10,(Parameetrid!$C$2*(LOG10(E33/Parameetrid!$C$3))^2))</f>
        <v>1.1993543015214301</v>
      </c>
      <c r="G33" s="14">
        <v>50</v>
      </c>
      <c r="H33" s="20" t="s">
        <v>86</v>
      </c>
      <c r="I33" s="21">
        <v>53</v>
      </c>
      <c r="J33" s="20" t="s">
        <v>86</v>
      </c>
      <c r="K33" s="14">
        <v>56</v>
      </c>
      <c r="L33" s="20" t="s">
        <v>87</v>
      </c>
      <c r="M33" s="14">
        <v>77</v>
      </c>
      <c r="N33" s="20" t="s">
        <v>86</v>
      </c>
      <c r="O33" s="14">
        <v>80</v>
      </c>
      <c r="P33" s="20" t="s">
        <v>86</v>
      </c>
      <c r="Q33" s="14">
        <v>82</v>
      </c>
      <c r="R33" s="20" t="s">
        <v>87</v>
      </c>
      <c r="S33" s="22">
        <f>MAX(IF(H33="x",0,G33),IF(J33="x",0,I33),IF(L33="x",0,K33))</f>
        <v>53</v>
      </c>
      <c r="T33" s="22">
        <f>MAX(IF(N33="x",0,M33),IF(P33="x",0,O33),IF(R33="x",0,Q33))</f>
        <v>80</v>
      </c>
      <c r="U33" s="23">
        <f>S33+T33</f>
        <v>133</v>
      </c>
      <c r="V33" s="24" t="s">
        <v>91</v>
      </c>
      <c r="W33" s="25">
        <f>U33*F33</f>
        <v>159.5141221023502</v>
      </c>
      <c r="X33" s="26">
        <f>VLOOKUP(E33-0.01,Kaalud!A$2:B$11,2,TRUE)</f>
        <v>76</v>
      </c>
    </row>
    <row r="34" spans="1:24" x14ac:dyDescent="0.2">
      <c r="A34" s="68" t="s">
        <v>47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26"/>
    </row>
    <row r="35" spans="1:24" x14ac:dyDescent="0.2">
      <c r="A35" s="14">
        <v>10</v>
      </c>
      <c r="B35" s="27" t="s">
        <v>48</v>
      </c>
      <c r="C35" s="16">
        <v>2008</v>
      </c>
      <c r="D35" s="22" t="s">
        <v>21</v>
      </c>
      <c r="E35" s="18">
        <v>78.55</v>
      </c>
      <c r="F35" s="19">
        <f>POWER(10,(Parameetrid!$C$2*(LOG10(E35/Parameetrid!$C$3))^2))</f>
        <v>1.1667025337285544</v>
      </c>
      <c r="G35" s="14">
        <v>63</v>
      </c>
      <c r="H35" s="20" t="s">
        <v>86</v>
      </c>
      <c r="I35" s="21">
        <v>67</v>
      </c>
      <c r="J35" s="20" t="s">
        <v>86</v>
      </c>
      <c r="K35" s="14">
        <v>70</v>
      </c>
      <c r="L35" s="20" t="s">
        <v>87</v>
      </c>
      <c r="M35" s="14">
        <v>82</v>
      </c>
      <c r="N35" s="20" t="s">
        <v>87</v>
      </c>
      <c r="O35" s="14">
        <v>82</v>
      </c>
      <c r="P35" s="20" t="s">
        <v>87</v>
      </c>
      <c r="Q35" s="14">
        <v>82</v>
      </c>
      <c r="R35" s="20" t="s">
        <v>86</v>
      </c>
      <c r="S35" s="22">
        <f>MAX(IF(H35="x",0,G35),IF(J35="x",0,I35),IF(L35="x",0,K35))</f>
        <v>67</v>
      </c>
      <c r="T35" s="22">
        <f>MAX(IF(N35="x",0,M35),IF(P35="x",0,O35),IF(R35="x",0,Q35))</f>
        <v>82</v>
      </c>
      <c r="U35" s="23">
        <f>S35+T35</f>
        <v>149</v>
      </c>
      <c r="V35" s="24" t="s">
        <v>91</v>
      </c>
      <c r="W35" s="25">
        <f>U35*F35</f>
        <v>173.8386775255546</v>
      </c>
      <c r="X35" s="26">
        <f>VLOOKUP(E35-0.01,Kaalud!A$2:B$11,2,TRUE)</f>
        <v>81</v>
      </c>
    </row>
    <row r="36" spans="1:24" x14ac:dyDescent="0.2">
      <c r="A36" s="14">
        <v>123</v>
      </c>
      <c r="B36" s="27" t="s">
        <v>49</v>
      </c>
      <c r="C36" s="16">
        <v>1979</v>
      </c>
      <c r="D36" s="30" t="s">
        <v>23</v>
      </c>
      <c r="E36" s="18">
        <v>82.95</v>
      </c>
      <c r="F36" s="19">
        <f>POWER(10,(Parameetrid!$C$2*(LOG10(E36/Parameetrid!$C$3))^2))</f>
        <v>1.1390259188685155</v>
      </c>
      <c r="G36" s="14">
        <v>50</v>
      </c>
      <c r="H36" s="20" t="s">
        <v>86</v>
      </c>
      <c r="I36" s="21">
        <v>53</v>
      </c>
      <c r="J36" s="20" t="s">
        <v>86</v>
      </c>
      <c r="K36" s="14">
        <v>56</v>
      </c>
      <c r="L36" s="20" t="s">
        <v>86</v>
      </c>
      <c r="M36" s="14">
        <v>68</v>
      </c>
      <c r="N36" s="20" t="s">
        <v>87</v>
      </c>
      <c r="O36" s="14">
        <v>68</v>
      </c>
      <c r="P36" s="20" t="s">
        <v>87</v>
      </c>
      <c r="Q36" s="14">
        <v>68</v>
      </c>
      <c r="R36" s="20" t="s">
        <v>86</v>
      </c>
      <c r="S36" s="22">
        <f>MAX(IF(H36="x",0,G36),IF(J36="x",0,I36),IF(L36="x",0,K36))</f>
        <v>56</v>
      </c>
      <c r="T36" s="22">
        <f>MAX(IF(N36="x",0,M36),IF(P36="x",0,O36),IF(R36="x",0,Q36))</f>
        <v>68</v>
      </c>
      <c r="U36" s="23">
        <f>S36+T36</f>
        <v>124</v>
      </c>
      <c r="V36" s="24" t="s">
        <v>94</v>
      </c>
      <c r="W36" s="25">
        <f>U36*F36</f>
        <v>141.23921393969593</v>
      </c>
      <c r="X36" s="26">
        <f>VLOOKUP(E36-0.01,Kaalud!A$2:B$11,2,TRUE)</f>
        <v>87</v>
      </c>
    </row>
    <row r="37" spans="1:24" x14ac:dyDescent="0.2">
      <c r="A37" s="68" t="s">
        <v>50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26"/>
    </row>
    <row r="38" spans="1:24" x14ac:dyDescent="0.2">
      <c r="A38" s="14">
        <v>128</v>
      </c>
      <c r="B38" s="27" t="s">
        <v>51</v>
      </c>
      <c r="C38" s="16">
        <v>2010</v>
      </c>
      <c r="D38" s="22" t="s">
        <v>30</v>
      </c>
      <c r="E38" s="18">
        <v>106.55</v>
      </c>
      <c r="F38" s="19">
        <f>POWER(10,(Parameetrid!$C$2*(LOG10(E38/Parameetrid!$C$3))^2))</f>
        <v>1.0470483940416084</v>
      </c>
      <c r="G38" s="14">
        <v>47</v>
      </c>
      <c r="H38" s="20" t="s">
        <v>86</v>
      </c>
      <c r="I38" s="21">
        <v>50</v>
      </c>
      <c r="J38" s="20" t="s">
        <v>87</v>
      </c>
      <c r="K38" s="14">
        <v>50</v>
      </c>
      <c r="L38" s="20" t="s">
        <v>87</v>
      </c>
      <c r="M38" s="14">
        <v>65</v>
      </c>
      <c r="N38" s="20" t="s">
        <v>86</v>
      </c>
      <c r="O38" s="14">
        <v>68</v>
      </c>
      <c r="P38" s="20" t="s">
        <v>86</v>
      </c>
      <c r="Q38" s="14">
        <v>70</v>
      </c>
      <c r="R38" s="20" t="s">
        <v>87</v>
      </c>
      <c r="S38" s="22">
        <f>MAX(IF(H38="x",0,G38),IF(J38="x",0,I38),IF(L38="x",0,K38))</f>
        <v>47</v>
      </c>
      <c r="T38" s="22">
        <f>MAX(IF(N38="x",0,M38),IF(P38="x",0,O38),IF(R38="x",0,Q38))</f>
        <v>68</v>
      </c>
      <c r="U38" s="23">
        <f>S38+T38</f>
        <v>115</v>
      </c>
      <c r="V38" s="24" t="s">
        <v>93</v>
      </c>
      <c r="W38" s="25">
        <f>U38*F38</f>
        <v>120.41056531478498</v>
      </c>
      <c r="X38" s="26" t="str">
        <f>VLOOKUP(E38-0.01,Kaalud!A$2:B$11,2,TRUE)</f>
        <v xml:space="preserve"> .+87</v>
      </c>
    </row>
    <row r="39" spans="1:24" x14ac:dyDescent="0.2">
      <c r="A39" s="32"/>
      <c r="B39" s="32">
        <v>9</v>
      </c>
      <c r="C39" s="32"/>
      <c r="D39" s="33"/>
      <c r="E39" s="34"/>
      <c r="F39" s="35"/>
      <c r="G39" s="32"/>
      <c r="H39" s="32"/>
      <c r="I39" s="36"/>
      <c r="J39" s="36"/>
      <c r="K39" s="33"/>
      <c r="L39" s="33"/>
      <c r="M39" s="32"/>
      <c r="N39" s="32"/>
      <c r="O39" s="36"/>
      <c r="P39" s="36"/>
      <c r="Q39" s="36"/>
      <c r="R39" s="36"/>
      <c r="S39" s="33"/>
      <c r="T39" s="33"/>
      <c r="U39" s="33"/>
      <c r="V39" s="37"/>
      <c r="W39" s="38"/>
    </row>
    <row r="40" spans="1:24" x14ac:dyDescent="0.2">
      <c r="B40" s="39" t="s">
        <v>34</v>
      </c>
      <c r="C40" s="40"/>
      <c r="D40" s="41"/>
      <c r="E40" s="1"/>
      <c r="F40" s="42" t="s">
        <v>35</v>
      </c>
      <c r="G40" s="11" t="s">
        <v>52</v>
      </c>
      <c r="H40" s="40"/>
      <c r="I40" s="40"/>
      <c r="J40" s="40"/>
      <c r="K40" s="43"/>
      <c r="L40" s="43"/>
      <c r="M40" s="9"/>
      <c r="N40" s="9"/>
      <c r="O40" s="39" t="s">
        <v>37</v>
      </c>
      <c r="P40" s="44" t="s">
        <v>38</v>
      </c>
      <c r="Q40" s="39"/>
      <c r="R40" s="39"/>
      <c r="S40" s="45"/>
      <c r="T40" s="46" t="s">
        <v>84</v>
      </c>
      <c r="U40" s="7"/>
      <c r="V40" s="7" t="s">
        <v>85</v>
      </c>
      <c r="W40" s="7"/>
    </row>
    <row r="41" spans="1:24" x14ac:dyDescent="0.2">
      <c r="B41" s="32"/>
      <c r="C41" s="40"/>
      <c r="D41" s="41"/>
      <c r="E41" s="48"/>
      <c r="F41" s="10"/>
      <c r="G41" s="11" t="s">
        <v>42</v>
      </c>
      <c r="H41" s="40"/>
      <c r="I41" s="40"/>
      <c r="J41" s="40"/>
      <c r="K41" s="43"/>
      <c r="L41" s="43"/>
      <c r="M41" s="9"/>
      <c r="N41" s="9"/>
      <c r="O41" s="49" t="s">
        <v>40</v>
      </c>
      <c r="P41" s="44" t="s">
        <v>41</v>
      </c>
      <c r="R41" s="49"/>
      <c r="S41" s="45"/>
      <c r="T41" s="7"/>
      <c r="U41" s="7"/>
      <c r="V41" s="7" t="s">
        <v>88</v>
      </c>
      <c r="W41" s="7"/>
    </row>
    <row r="42" spans="1:24" x14ac:dyDescent="0.2">
      <c r="G42" s="44" t="s">
        <v>39</v>
      </c>
    </row>
    <row r="43" spans="1:24" x14ac:dyDescent="0.2">
      <c r="B43" s="39"/>
      <c r="C43" s="40"/>
      <c r="D43" s="41"/>
      <c r="E43" s="1"/>
      <c r="F43" s="42"/>
      <c r="G43" s="40"/>
      <c r="H43" s="40"/>
      <c r="I43" s="40"/>
      <c r="J43" s="40"/>
      <c r="K43" s="43"/>
      <c r="L43" s="43"/>
      <c r="M43" s="9"/>
      <c r="N43" s="9"/>
      <c r="O43" s="44" t="s">
        <v>53</v>
      </c>
      <c r="P43" s="39"/>
      <c r="Q43" s="39"/>
      <c r="R43" s="39"/>
      <c r="S43" s="45"/>
      <c r="T43" s="46"/>
    </row>
    <row r="44" spans="1:24" x14ac:dyDescent="0.2">
      <c r="B44" s="39"/>
      <c r="C44" s="40"/>
      <c r="D44" s="41"/>
      <c r="E44" s="1"/>
      <c r="F44" s="42"/>
      <c r="G44" s="40"/>
      <c r="H44" s="40"/>
      <c r="I44" s="40"/>
      <c r="J44" s="40"/>
      <c r="K44" s="43"/>
      <c r="L44" s="43"/>
      <c r="M44" s="9"/>
      <c r="N44" s="9"/>
      <c r="O44" s="39"/>
      <c r="P44" s="39"/>
      <c r="Q44" s="39"/>
      <c r="R44" s="39"/>
      <c r="S44" s="45"/>
      <c r="T44" s="46"/>
    </row>
    <row r="48" spans="1:24" ht="18" x14ac:dyDescent="0.25">
      <c r="A48" s="64" t="s">
        <v>0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</row>
    <row r="49" spans="1:24" ht="15.75" x14ac:dyDescent="0.25">
      <c r="A49" s="65">
        <v>45990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</row>
    <row r="50" spans="1:24" x14ac:dyDescent="0.2">
      <c r="A50" s="66" t="s">
        <v>1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</row>
    <row r="51" spans="1:24" x14ac:dyDescent="0.2">
      <c r="A51" s="32"/>
      <c r="B51" s="6" t="s">
        <v>54</v>
      </c>
      <c r="C51" s="50"/>
      <c r="E51" s="51"/>
      <c r="M51" s="3"/>
      <c r="N51" s="3"/>
    </row>
    <row r="52" spans="1:24" x14ac:dyDescent="0.2">
      <c r="A52" s="67" t="s">
        <v>3</v>
      </c>
      <c r="B52" s="67"/>
      <c r="C52" s="67"/>
      <c r="D52" s="67"/>
      <c r="E52" s="67"/>
      <c r="F52" s="67"/>
      <c r="G52" s="67" t="s">
        <v>4</v>
      </c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12"/>
      <c r="S52" s="67" t="s">
        <v>5</v>
      </c>
      <c r="T52" s="67"/>
      <c r="U52" s="67"/>
      <c r="V52" s="67"/>
      <c r="W52" s="67"/>
    </row>
    <row r="53" spans="1:24" ht="12.95" customHeight="1" x14ac:dyDescent="0.2">
      <c r="A53" s="61" t="s">
        <v>6</v>
      </c>
      <c r="B53" s="61" t="s">
        <v>7</v>
      </c>
      <c r="C53" s="61" t="s">
        <v>8</v>
      </c>
      <c r="D53" s="61" t="s">
        <v>9</v>
      </c>
      <c r="E53" s="62" t="s">
        <v>10</v>
      </c>
      <c r="F53" s="63" t="s">
        <v>11</v>
      </c>
      <c r="G53" s="59" t="s">
        <v>12</v>
      </c>
      <c r="H53" s="59"/>
      <c r="I53" s="59"/>
      <c r="J53" s="59"/>
      <c r="K53" s="59"/>
      <c r="L53" s="13"/>
      <c r="M53" s="59" t="s">
        <v>13</v>
      </c>
      <c r="N53" s="59"/>
      <c r="O53" s="59"/>
      <c r="P53" s="59"/>
      <c r="Q53" s="59"/>
      <c r="R53" s="13"/>
      <c r="S53" s="59" t="s">
        <v>14</v>
      </c>
      <c r="T53" s="59" t="s">
        <v>15</v>
      </c>
      <c r="U53" s="59" t="s">
        <v>16</v>
      </c>
      <c r="V53" s="60" t="s">
        <v>17</v>
      </c>
      <c r="W53" s="55" t="s">
        <v>18</v>
      </c>
    </row>
    <row r="54" spans="1:24" x14ac:dyDescent="0.2">
      <c r="A54" s="61"/>
      <c r="B54" s="61"/>
      <c r="C54" s="61"/>
      <c r="D54" s="61"/>
      <c r="E54" s="62"/>
      <c r="F54" s="63"/>
      <c r="G54" s="13">
        <v>1</v>
      </c>
      <c r="H54" s="13"/>
      <c r="I54" s="13">
        <v>2</v>
      </c>
      <c r="J54" s="13"/>
      <c r="K54" s="13">
        <v>3</v>
      </c>
      <c r="L54" s="13"/>
      <c r="M54" s="13">
        <v>1</v>
      </c>
      <c r="N54" s="13"/>
      <c r="O54" s="13">
        <v>2</v>
      </c>
      <c r="P54" s="13"/>
      <c r="Q54" s="13">
        <v>3</v>
      </c>
      <c r="R54" s="13"/>
      <c r="S54" s="59"/>
      <c r="T54" s="59"/>
      <c r="U54" s="59"/>
      <c r="V54" s="60"/>
      <c r="W54" s="55"/>
    </row>
    <row r="55" spans="1:24" x14ac:dyDescent="0.2">
      <c r="A55" s="56" t="s">
        <v>55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</row>
    <row r="56" spans="1:24" x14ac:dyDescent="0.2">
      <c r="A56" s="14">
        <v>43</v>
      </c>
      <c r="B56" s="27" t="s">
        <v>56</v>
      </c>
      <c r="C56" s="16">
        <v>2003</v>
      </c>
      <c r="D56" s="22" t="s">
        <v>57</v>
      </c>
      <c r="E56" s="18">
        <v>70.349999999999994</v>
      </c>
      <c r="F56" s="31">
        <f>POWER(10,(Parameetrid!$B$2*(LOG10(E56/Parameetrid!$B$3))^2))</f>
        <v>1.3794678152136535</v>
      </c>
      <c r="G56" s="14">
        <v>90</v>
      </c>
      <c r="H56" s="20" t="s">
        <v>87</v>
      </c>
      <c r="I56" s="21">
        <v>90</v>
      </c>
      <c r="J56" s="20" t="s">
        <v>86</v>
      </c>
      <c r="K56" s="14">
        <v>95</v>
      </c>
      <c r="L56" s="20" t="s">
        <v>87</v>
      </c>
      <c r="M56" s="14">
        <v>105</v>
      </c>
      <c r="N56" s="20" t="s">
        <v>86</v>
      </c>
      <c r="O56" s="20" t="s">
        <v>87</v>
      </c>
      <c r="P56" s="20"/>
      <c r="Q56" s="20" t="s">
        <v>87</v>
      </c>
      <c r="R56" s="20"/>
      <c r="S56" s="22">
        <f>MAX(IF(H56="x",0,G56),IF(J56="x",0,I56),IF(L56="x",0,K56))</f>
        <v>90</v>
      </c>
      <c r="T56" s="22">
        <f>MAX(IF(N56="x",0,M56),IF(P56="x",0,O56),IF(R56="x",0,Q56))</f>
        <v>105</v>
      </c>
      <c r="U56" s="23">
        <f>S56+T56</f>
        <v>195</v>
      </c>
      <c r="V56" s="24" t="s">
        <v>91</v>
      </c>
      <c r="W56" s="25">
        <f>U56*F56</f>
        <v>268.9962239666624</v>
      </c>
      <c r="X56" s="1">
        <f>VLOOKUP(E56-0.01,Kaalud!A$15:B$24,2,TRUE)</f>
        <v>73</v>
      </c>
    </row>
    <row r="57" spans="1:24" x14ac:dyDescent="0.2">
      <c r="A57" s="56" t="s">
        <v>58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</row>
    <row r="58" spans="1:24" x14ac:dyDescent="0.2">
      <c r="A58" s="14">
        <v>17</v>
      </c>
      <c r="B58" s="27" t="s">
        <v>59</v>
      </c>
      <c r="C58" s="16">
        <v>2008</v>
      </c>
      <c r="D58" s="22" t="s">
        <v>21</v>
      </c>
      <c r="E58" s="18">
        <v>72.95</v>
      </c>
      <c r="F58" s="31">
        <f>POWER(10,(Parameetrid!$B$2*(LOG10(E58/Parameetrid!$B$3))^2))</f>
        <v>1.3485722612016295</v>
      </c>
      <c r="G58" s="14">
        <v>75</v>
      </c>
      <c r="H58" s="20" t="s">
        <v>86</v>
      </c>
      <c r="I58" s="21">
        <v>80</v>
      </c>
      <c r="J58" s="20" t="s">
        <v>87</v>
      </c>
      <c r="K58" s="14">
        <v>80</v>
      </c>
      <c r="L58" s="20" t="s">
        <v>87</v>
      </c>
      <c r="M58" s="14">
        <v>95</v>
      </c>
      <c r="N58" s="20" t="s">
        <v>87</v>
      </c>
      <c r="O58" s="14">
        <v>95</v>
      </c>
      <c r="P58" s="20" t="s">
        <v>87</v>
      </c>
      <c r="Q58" s="14">
        <v>95</v>
      </c>
      <c r="R58" s="20" t="s">
        <v>87</v>
      </c>
      <c r="S58" s="22">
        <f>MAX(IF(H58="x",0,G58),IF(J58="x",0,I58),IF(L58="x",0,K58))</f>
        <v>75</v>
      </c>
      <c r="T58" s="22">
        <f>MAX(IF(N58="x",0,M58),IF(P58="x",0,O58),IF(R58="x",0,Q58))</f>
        <v>0</v>
      </c>
      <c r="U58" s="23">
        <f>S58+T58</f>
        <v>75</v>
      </c>
      <c r="V58" s="24" t="s">
        <v>93</v>
      </c>
      <c r="W58" s="25">
        <f>U58*F58</f>
        <v>101.14291959012222</v>
      </c>
      <c r="X58" s="1">
        <f>VLOOKUP(E58-0.01,Kaalud!A$15:B$24,2,TRUE)</f>
        <v>73</v>
      </c>
    </row>
    <row r="59" spans="1:24" x14ac:dyDescent="0.2">
      <c r="A59" s="14">
        <v>89</v>
      </c>
      <c r="B59" s="27" t="s">
        <v>60</v>
      </c>
      <c r="C59" s="16">
        <v>2007</v>
      </c>
      <c r="D59" s="22" t="s">
        <v>30</v>
      </c>
      <c r="E59" s="18">
        <v>73.55</v>
      </c>
      <c r="F59" s="31">
        <f>POWER(10,(Parameetrid!$B$2*(LOG10(E59/Parameetrid!$B$3))^2))</f>
        <v>1.3418487127476681</v>
      </c>
      <c r="G59" s="14">
        <v>97</v>
      </c>
      <c r="H59" s="20" t="s">
        <v>86</v>
      </c>
      <c r="I59" s="21">
        <v>102</v>
      </c>
      <c r="J59" s="20" t="s">
        <v>86</v>
      </c>
      <c r="K59" s="14">
        <v>105</v>
      </c>
      <c r="L59" s="20" t="s">
        <v>87</v>
      </c>
      <c r="M59" s="14">
        <v>115</v>
      </c>
      <c r="N59" s="20" t="s">
        <v>86</v>
      </c>
      <c r="O59" s="14">
        <v>122</v>
      </c>
      <c r="P59" s="20" t="s">
        <v>86</v>
      </c>
      <c r="Q59" s="14">
        <v>125</v>
      </c>
      <c r="R59" s="20" t="s">
        <v>86</v>
      </c>
      <c r="S59" s="22">
        <f>MAX(IF(H59="x",0,G59),IF(J59="x",0,I59),IF(L59="x",0,K59))</f>
        <v>102</v>
      </c>
      <c r="T59" s="22">
        <f>MAX(IF(N59="x",0,M59),IF(P59="x",0,O59),IF(R59="x",0,Q59))</f>
        <v>125</v>
      </c>
      <c r="U59" s="23">
        <f>S59+T59</f>
        <v>227</v>
      </c>
      <c r="V59" s="24" t="s">
        <v>92</v>
      </c>
      <c r="W59" s="25">
        <f>U59*F59</f>
        <v>304.59965779372067</v>
      </c>
      <c r="X59" s="1">
        <f>VLOOKUP(E59-0.01,Kaalud!A$15:B$24,2,TRUE)</f>
        <v>81</v>
      </c>
    </row>
    <row r="60" spans="1:24" x14ac:dyDescent="0.2">
      <c r="A60" s="56" t="s">
        <v>61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</row>
    <row r="61" spans="1:24" x14ac:dyDescent="0.2">
      <c r="A61" s="14">
        <v>139</v>
      </c>
      <c r="B61" s="27" t="s">
        <v>62</v>
      </c>
      <c r="C61" s="16">
        <v>2005</v>
      </c>
      <c r="D61" s="22" t="s">
        <v>57</v>
      </c>
      <c r="E61" s="18">
        <v>118.65</v>
      </c>
      <c r="F61" s="31">
        <f>POWER(10,(Parameetrid!$B$2*(LOG10(E61/Parameetrid!$B$3))^2))</f>
        <v>1.0781662549826965</v>
      </c>
      <c r="G61" s="14">
        <v>105</v>
      </c>
      <c r="H61" s="20" t="s">
        <v>86</v>
      </c>
      <c r="I61" s="21">
        <v>110</v>
      </c>
      <c r="J61" s="20" t="s">
        <v>86</v>
      </c>
      <c r="K61" s="14">
        <v>115</v>
      </c>
      <c r="L61" s="20" t="s">
        <v>86</v>
      </c>
      <c r="M61" s="14">
        <v>131</v>
      </c>
      <c r="N61" s="20" t="s">
        <v>86</v>
      </c>
      <c r="O61" s="14">
        <v>137</v>
      </c>
      <c r="P61" s="20" t="s">
        <v>86</v>
      </c>
      <c r="Q61" s="14">
        <v>141</v>
      </c>
      <c r="R61" s="20" t="s">
        <v>87</v>
      </c>
      <c r="S61" s="22">
        <f>MAX(IF(H61="x",0,G61),IF(J61="x",0,I61),IF(L61="x",0,K61))</f>
        <v>115</v>
      </c>
      <c r="T61" s="22">
        <f>MAX(IF(N61="x",0,M61),IF(P61="x",0,O61),IF(R61="x",0,Q61))</f>
        <v>137</v>
      </c>
      <c r="U61" s="23">
        <f>S61+T61</f>
        <v>252</v>
      </c>
      <c r="V61" s="24" t="s">
        <v>91</v>
      </c>
      <c r="W61" s="25">
        <f>U61*F61</f>
        <v>271.69789625563953</v>
      </c>
      <c r="X61" s="1" t="str">
        <f>VLOOKUP(E61-0.01,Kaalud!A$15:B$24,2,TRUE)</f>
        <v>.+109</v>
      </c>
    </row>
    <row r="62" spans="1:24" x14ac:dyDescent="0.2">
      <c r="A62" s="14">
        <v>19</v>
      </c>
      <c r="B62" s="27" t="s">
        <v>63</v>
      </c>
      <c r="C62" s="16">
        <v>1989</v>
      </c>
      <c r="D62" s="22" t="s">
        <v>21</v>
      </c>
      <c r="E62" s="18">
        <v>111.15</v>
      </c>
      <c r="F62" s="31">
        <f>POWER(10,(Parameetrid!$B$2*(LOG10(E62/Parameetrid!$B$3))^2))</f>
        <v>1.1014996669262573</v>
      </c>
      <c r="G62" s="14">
        <v>95</v>
      </c>
      <c r="H62" s="20" t="s">
        <v>86</v>
      </c>
      <c r="I62" s="21">
        <v>100</v>
      </c>
      <c r="J62" s="20" t="s">
        <v>86</v>
      </c>
      <c r="K62" s="14">
        <v>104</v>
      </c>
      <c r="L62" s="20" t="s">
        <v>86</v>
      </c>
      <c r="M62" s="14">
        <v>120</v>
      </c>
      <c r="N62" s="20" t="s">
        <v>86</v>
      </c>
      <c r="O62" s="14">
        <v>125</v>
      </c>
      <c r="P62" s="20" t="s">
        <v>86</v>
      </c>
      <c r="Q62" s="14">
        <v>130</v>
      </c>
      <c r="R62" s="20" t="s">
        <v>87</v>
      </c>
      <c r="S62" s="22">
        <f>MAX(IF(H62="x",0,G62),IF(J62="x",0,I62),IF(L62="x",0,K62))</f>
        <v>104</v>
      </c>
      <c r="T62" s="22">
        <f>MAX(IF(N62="x",0,M62),IF(P62="x",0,O62),IF(R62="x",0,Q62))</f>
        <v>125</v>
      </c>
      <c r="U62" s="23">
        <f>S62+T62</f>
        <v>229</v>
      </c>
      <c r="V62" s="24" t="s">
        <v>93</v>
      </c>
      <c r="W62" s="25">
        <f>U62*F62</f>
        <v>252.24342372611292</v>
      </c>
      <c r="X62" s="1" t="str">
        <f>VLOOKUP(E62-0.01,Kaalud!A$15:B$24,2,TRUE)</f>
        <v>.+109</v>
      </c>
    </row>
    <row r="64" spans="1:24" x14ac:dyDescent="0.2">
      <c r="B64" s="39" t="s">
        <v>34</v>
      </c>
      <c r="C64" s="40"/>
      <c r="D64" s="41"/>
      <c r="E64" s="1"/>
      <c r="F64" s="42" t="s">
        <v>35</v>
      </c>
      <c r="G64" s="11" t="s">
        <v>41</v>
      </c>
      <c r="H64" s="40"/>
      <c r="I64" s="40"/>
      <c r="J64" s="40"/>
      <c r="K64" s="43"/>
      <c r="L64" s="43"/>
      <c r="M64" s="9"/>
      <c r="N64" s="9"/>
      <c r="O64" s="39" t="s">
        <v>37</v>
      </c>
      <c r="P64" s="44" t="s">
        <v>38</v>
      </c>
      <c r="Q64" s="39"/>
      <c r="R64" s="39"/>
      <c r="S64" s="45"/>
      <c r="T64" s="46"/>
      <c r="U64" s="7" t="s">
        <v>90</v>
      </c>
      <c r="W64" s="1" t="s">
        <v>85</v>
      </c>
    </row>
    <row r="65" spans="1:24" x14ac:dyDescent="0.2">
      <c r="B65" s="32"/>
      <c r="C65" s="40"/>
      <c r="D65" s="41"/>
      <c r="E65" s="48"/>
      <c r="F65" s="10"/>
      <c r="G65" s="11" t="s">
        <v>36</v>
      </c>
      <c r="H65" s="40"/>
      <c r="I65" s="40"/>
      <c r="J65" s="40"/>
      <c r="K65" s="43"/>
      <c r="L65" s="43"/>
      <c r="M65" s="9"/>
      <c r="N65" s="9"/>
      <c r="O65" s="49" t="s">
        <v>40</v>
      </c>
      <c r="P65" s="44" t="s">
        <v>52</v>
      </c>
      <c r="R65" s="49"/>
      <c r="S65" s="45"/>
      <c r="T65" s="7"/>
      <c r="W65" s="7" t="s">
        <v>88</v>
      </c>
    </row>
    <row r="66" spans="1:24" x14ac:dyDescent="0.2">
      <c r="G66" s="11" t="s">
        <v>89</v>
      </c>
      <c r="M66" s="3"/>
      <c r="N66" s="3"/>
      <c r="Q66" s="7"/>
      <c r="R66" s="7"/>
      <c r="U66" s="7"/>
    </row>
    <row r="67" spans="1:24" x14ac:dyDescent="0.2">
      <c r="M67" s="3"/>
      <c r="N67" s="3"/>
      <c r="O67" s="44"/>
      <c r="Q67" s="7"/>
      <c r="R67" s="7"/>
      <c r="U67" s="7"/>
    </row>
    <row r="68" spans="1:24" x14ac:dyDescent="0.2">
      <c r="M68" s="3"/>
      <c r="N68" s="3"/>
      <c r="Q68" s="7"/>
      <c r="R68" s="7"/>
      <c r="U68" s="7"/>
    </row>
    <row r="69" spans="1:24" x14ac:dyDescent="0.2">
      <c r="M69" s="3"/>
      <c r="N69" s="3"/>
      <c r="Q69" s="7"/>
      <c r="R69" s="7"/>
      <c r="U69" s="7"/>
    </row>
    <row r="70" spans="1:24" x14ac:dyDescent="0.2">
      <c r="M70" s="3"/>
      <c r="N70" s="3"/>
      <c r="Q70" s="7"/>
      <c r="R70" s="7"/>
      <c r="U70" s="7"/>
    </row>
    <row r="71" spans="1:24" ht="18" x14ac:dyDescent="0.25">
      <c r="A71" s="64" t="s">
        <v>0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</row>
    <row r="72" spans="1:24" ht="15.75" x14ac:dyDescent="0.25">
      <c r="A72" s="65">
        <v>45990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</row>
    <row r="73" spans="1:24" x14ac:dyDescent="0.2">
      <c r="A73" s="66" t="s">
        <v>1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</row>
    <row r="74" spans="1:24" x14ac:dyDescent="0.2">
      <c r="B74" s="6" t="s">
        <v>64</v>
      </c>
      <c r="M74" s="3"/>
      <c r="N74" s="3"/>
      <c r="Q74" s="7"/>
      <c r="R74" s="7"/>
      <c r="U74" s="7"/>
    </row>
    <row r="75" spans="1:24" x14ac:dyDescent="0.2">
      <c r="A75" s="67" t="s">
        <v>3</v>
      </c>
      <c r="B75" s="67"/>
      <c r="C75" s="67"/>
      <c r="D75" s="67"/>
      <c r="E75" s="67"/>
      <c r="F75" s="67"/>
      <c r="G75" s="67" t="s">
        <v>4</v>
      </c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12"/>
      <c r="S75" s="67" t="s">
        <v>5</v>
      </c>
      <c r="T75" s="67"/>
      <c r="U75" s="67"/>
      <c r="V75" s="67"/>
      <c r="W75" s="67"/>
    </row>
    <row r="76" spans="1:24" ht="12.95" customHeight="1" x14ac:dyDescent="0.2">
      <c r="A76" s="61" t="s">
        <v>6</v>
      </c>
      <c r="B76" s="61" t="s">
        <v>7</v>
      </c>
      <c r="C76" s="61" t="s">
        <v>8</v>
      </c>
      <c r="D76" s="61" t="s">
        <v>9</v>
      </c>
      <c r="E76" s="62" t="s">
        <v>10</v>
      </c>
      <c r="F76" s="63" t="s">
        <v>11</v>
      </c>
      <c r="G76" s="59" t="s">
        <v>12</v>
      </c>
      <c r="H76" s="59"/>
      <c r="I76" s="59"/>
      <c r="J76" s="59"/>
      <c r="K76" s="59"/>
      <c r="L76" s="13"/>
      <c r="M76" s="59" t="s">
        <v>13</v>
      </c>
      <c r="N76" s="59"/>
      <c r="O76" s="59"/>
      <c r="P76" s="59"/>
      <c r="Q76" s="59"/>
      <c r="R76" s="13"/>
      <c r="S76" s="59" t="s">
        <v>14</v>
      </c>
      <c r="T76" s="59" t="s">
        <v>15</v>
      </c>
      <c r="U76" s="59" t="s">
        <v>16</v>
      </c>
      <c r="V76" s="60" t="s">
        <v>17</v>
      </c>
      <c r="W76" s="55" t="s">
        <v>18</v>
      </c>
    </row>
    <row r="77" spans="1:24" x14ac:dyDescent="0.2">
      <c r="A77" s="61"/>
      <c r="B77" s="61"/>
      <c r="C77" s="61"/>
      <c r="D77" s="61"/>
      <c r="E77" s="62"/>
      <c r="F77" s="63"/>
      <c r="G77" s="13">
        <v>1</v>
      </c>
      <c r="H77" s="13"/>
      <c r="I77" s="13">
        <v>2</v>
      </c>
      <c r="J77" s="13"/>
      <c r="K77" s="13">
        <v>3</v>
      </c>
      <c r="L77" s="13"/>
      <c r="M77" s="13">
        <v>1</v>
      </c>
      <c r="N77" s="13"/>
      <c r="O77" s="13">
        <v>2</v>
      </c>
      <c r="P77" s="13"/>
      <c r="Q77" s="13">
        <v>3</v>
      </c>
      <c r="R77" s="13"/>
      <c r="S77" s="59"/>
      <c r="T77" s="59"/>
      <c r="U77" s="59"/>
      <c r="V77" s="60"/>
      <c r="W77" s="55"/>
    </row>
    <row r="78" spans="1:24" x14ac:dyDescent="0.2">
      <c r="A78" s="56" t="s">
        <v>65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</row>
    <row r="79" spans="1:24" x14ac:dyDescent="0.2">
      <c r="A79" s="14">
        <v>51</v>
      </c>
      <c r="B79" s="27" t="s">
        <v>66</v>
      </c>
      <c r="C79" s="16">
        <v>2007</v>
      </c>
      <c r="D79" s="22" t="s">
        <v>57</v>
      </c>
      <c r="E79" s="18">
        <v>85.15</v>
      </c>
      <c r="F79" s="31">
        <f>POWER(10,(Parameetrid!$B$2*(LOG10(E79/Parameetrid!$B$3))^2))</f>
        <v>1.2358953392950867</v>
      </c>
      <c r="G79" s="14">
        <v>101</v>
      </c>
      <c r="H79" s="20" t="s">
        <v>86</v>
      </c>
      <c r="I79" s="21">
        <v>107</v>
      </c>
      <c r="J79" s="20" t="s">
        <v>86</v>
      </c>
      <c r="K79" s="14">
        <v>110</v>
      </c>
      <c r="L79" s="20" t="s">
        <v>87</v>
      </c>
      <c r="M79" s="14">
        <v>120</v>
      </c>
      <c r="N79" s="20" t="s">
        <v>86</v>
      </c>
      <c r="O79" s="14">
        <v>125</v>
      </c>
      <c r="P79" s="20" t="s">
        <v>86</v>
      </c>
      <c r="Q79" s="14">
        <v>128</v>
      </c>
      <c r="R79" s="20" t="s">
        <v>86</v>
      </c>
      <c r="S79" s="22">
        <f t="shared" ref="S79:S82" si="0">MAX(IF(H79="x",0,G79),IF(J79="x",0,I79),IF(L79="x",0,K79))</f>
        <v>107</v>
      </c>
      <c r="T79" s="22">
        <f t="shared" ref="T79:T82" si="1">MAX(IF(N79="x",0,M79),IF(P79="x",0,O79),IF(R79="x",0,Q79))</f>
        <v>128</v>
      </c>
      <c r="U79" s="23">
        <f t="shared" ref="U79:U82" si="2">S79+T79</f>
        <v>235</v>
      </c>
      <c r="V79" s="24" t="s">
        <v>91</v>
      </c>
      <c r="W79" s="25">
        <f t="shared" ref="W79:W82" si="3">U79*F79</f>
        <v>290.43540473434535</v>
      </c>
      <c r="X79" s="1">
        <f>VLOOKUP(E79-0.01,Kaalud!A$15:B$24,2,TRUE)</f>
        <v>89</v>
      </c>
    </row>
    <row r="80" spans="1:24" x14ac:dyDescent="0.2">
      <c r="A80" s="14">
        <v>116</v>
      </c>
      <c r="B80" s="27" t="s">
        <v>67</v>
      </c>
      <c r="C80" s="16">
        <v>1991</v>
      </c>
      <c r="D80" s="22" t="s">
        <v>30</v>
      </c>
      <c r="E80" s="18">
        <v>81.849999999999994</v>
      </c>
      <c r="F80" s="31">
        <f>POWER(10,(Parameetrid!$B$2*(LOG10(E80/Parameetrid!$B$3))^2))</f>
        <v>1.2619634644341224</v>
      </c>
      <c r="G80" s="14">
        <v>80</v>
      </c>
      <c r="H80" s="20" t="s">
        <v>86</v>
      </c>
      <c r="I80" s="21">
        <v>87</v>
      </c>
      <c r="J80" s="20" t="s">
        <v>86</v>
      </c>
      <c r="K80" s="14">
        <v>92</v>
      </c>
      <c r="L80" s="20" t="s">
        <v>86</v>
      </c>
      <c r="M80" s="14">
        <v>115</v>
      </c>
      <c r="N80" s="20" t="s">
        <v>86</v>
      </c>
      <c r="O80" s="14">
        <v>120</v>
      </c>
      <c r="P80" s="20" t="s">
        <v>86</v>
      </c>
      <c r="Q80" s="14">
        <v>125</v>
      </c>
      <c r="R80" s="20" t="s">
        <v>86</v>
      </c>
      <c r="S80" s="22">
        <f t="shared" si="0"/>
        <v>92</v>
      </c>
      <c r="T80" s="22">
        <f t="shared" si="1"/>
        <v>125</v>
      </c>
      <c r="U80" s="23">
        <f t="shared" si="2"/>
        <v>217</v>
      </c>
      <c r="V80" s="69" t="s">
        <v>92</v>
      </c>
      <c r="W80" s="25">
        <f t="shared" si="3"/>
        <v>273.84607178220455</v>
      </c>
      <c r="X80" s="1">
        <f>VLOOKUP(E80-0.01,Kaalud!A$15:B$24,2,TRUE)</f>
        <v>89</v>
      </c>
    </row>
    <row r="81" spans="1:29" x14ac:dyDescent="0.2">
      <c r="A81" s="14">
        <v>124</v>
      </c>
      <c r="B81" s="27" t="s">
        <v>68</v>
      </c>
      <c r="C81" s="16">
        <v>1997</v>
      </c>
      <c r="D81" s="22" t="s">
        <v>30</v>
      </c>
      <c r="E81" s="18">
        <v>87.45</v>
      </c>
      <c r="F81" s="31">
        <f>POWER(10,(Parameetrid!$B$2*(LOG10(E81/Parameetrid!$B$3))^2))</f>
        <v>1.2192969248526619</v>
      </c>
      <c r="G81" s="14">
        <v>85</v>
      </c>
      <c r="H81" s="20" t="s">
        <v>86</v>
      </c>
      <c r="I81" s="21">
        <v>90</v>
      </c>
      <c r="J81" s="20" t="s">
        <v>86</v>
      </c>
      <c r="K81" s="14">
        <v>95</v>
      </c>
      <c r="L81" s="20" t="s">
        <v>87</v>
      </c>
      <c r="M81" s="14">
        <v>115</v>
      </c>
      <c r="N81" s="20" t="s">
        <v>86</v>
      </c>
      <c r="O81" s="14">
        <v>123</v>
      </c>
      <c r="P81" s="20" t="s">
        <v>87</v>
      </c>
      <c r="Q81" s="14">
        <v>128</v>
      </c>
      <c r="R81" s="20" t="s">
        <v>86</v>
      </c>
      <c r="S81" s="22">
        <f t="shared" si="0"/>
        <v>90</v>
      </c>
      <c r="T81" s="22">
        <f t="shared" si="1"/>
        <v>128</v>
      </c>
      <c r="U81" s="23">
        <f t="shared" si="2"/>
        <v>218</v>
      </c>
      <c r="V81" s="24" t="s">
        <v>92</v>
      </c>
      <c r="W81" s="25">
        <f t="shared" si="3"/>
        <v>265.80672961788031</v>
      </c>
      <c r="X81" s="1">
        <f>VLOOKUP(E81-0.01,Kaalud!A$15:B$24,2,TRUE)</f>
        <v>89</v>
      </c>
    </row>
    <row r="82" spans="1:29" x14ac:dyDescent="0.2">
      <c r="A82" s="14">
        <v>86</v>
      </c>
      <c r="B82" s="27" t="s">
        <v>69</v>
      </c>
      <c r="C82" s="16">
        <v>2007</v>
      </c>
      <c r="D82" s="22" t="s">
        <v>30</v>
      </c>
      <c r="E82" s="18">
        <v>86.25</v>
      </c>
      <c r="F82" s="31">
        <f>POWER(10,(Parameetrid!$B$2*(LOG10(E82/Parameetrid!$B$3))^2))</f>
        <v>1.2278053815803325</v>
      </c>
      <c r="G82" s="14">
        <v>76</v>
      </c>
      <c r="H82" s="20" t="s">
        <v>86</v>
      </c>
      <c r="I82" s="21">
        <v>81</v>
      </c>
      <c r="J82" s="20" t="s">
        <v>86</v>
      </c>
      <c r="K82" s="14">
        <v>85</v>
      </c>
      <c r="L82" s="20" t="s">
        <v>87</v>
      </c>
      <c r="M82" s="14">
        <v>100</v>
      </c>
      <c r="N82" s="20" t="s">
        <v>86</v>
      </c>
      <c r="O82" s="14">
        <v>105</v>
      </c>
      <c r="P82" s="20" t="s">
        <v>87</v>
      </c>
      <c r="Q82" s="14">
        <v>105</v>
      </c>
      <c r="R82" s="20" t="s">
        <v>87</v>
      </c>
      <c r="S82" s="22">
        <f t="shared" si="0"/>
        <v>81</v>
      </c>
      <c r="T82" s="22">
        <f t="shared" si="1"/>
        <v>100</v>
      </c>
      <c r="U82" s="23">
        <f t="shared" si="2"/>
        <v>181</v>
      </c>
      <c r="V82" s="24" t="s">
        <v>92</v>
      </c>
      <c r="W82" s="25">
        <f t="shared" si="3"/>
        <v>222.23277406604018</v>
      </c>
      <c r="X82" s="1">
        <f>VLOOKUP(E82-0.01,Kaalud!A$15:B$24,2,TRUE)</f>
        <v>89</v>
      </c>
    </row>
    <row r="83" spans="1:29" x14ac:dyDescent="0.2">
      <c r="A83" s="56" t="s">
        <v>70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</row>
    <row r="84" spans="1:29" x14ac:dyDescent="0.2">
      <c r="A84" s="14">
        <v>150</v>
      </c>
      <c r="B84" s="27" t="s">
        <v>42</v>
      </c>
      <c r="C84" s="16">
        <v>1998</v>
      </c>
      <c r="D84" s="22" t="s">
        <v>57</v>
      </c>
      <c r="E84" s="18">
        <v>98.2</v>
      </c>
      <c r="F84" s="31">
        <f>POWER(10,(Parameetrid!$B$2*(LOG10(E84/Parameetrid!$B$3))^2))</f>
        <v>1.1556308858640165</v>
      </c>
      <c r="G84" s="14">
        <v>118</v>
      </c>
      <c r="H84" s="20" t="s">
        <v>86</v>
      </c>
      <c r="I84" s="21">
        <v>123</v>
      </c>
      <c r="J84" s="20" t="s">
        <v>86</v>
      </c>
      <c r="K84" s="14">
        <v>126</v>
      </c>
      <c r="L84" s="20" t="s">
        <v>87</v>
      </c>
      <c r="M84" s="14">
        <v>152</v>
      </c>
      <c r="N84" s="20" t="s">
        <v>86</v>
      </c>
      <c r="O84" s="14">
        <v>158</v>
      </c>
      <c r="P84" s="20" t="s">
        <v>87</v>
      </c>
      <c r="Q84" s="14">
        <v>158</v>
      </c>
      <c r="R84" s="20" t="s">
        <v>87</v>
      </c>
      <c r="S84" s="22">
        <f t="shared" ref="S84:S88" si="4">MAX(IF(H84="x",0,G84),IF(J84="x",0,I84),IF(L84="x",0,K84))</f>
        <v>123</v>
      </c>
      <c r="T84" s="22">
        <f t="shared" ref="T84:T88" si="5">MAX(IF(N84="x",0,M84),IF(P84="x",0,O84),IF(R84="x",0,Q84))</f>
        <v>152</v>
      </c>
      <c r="U84" s="23">
        <f t="shared" ref="U84:U88" si="6">S84+T84</f>
        <v>275</v>
      </c>
      <c r="V84" s="24" t="s">
        <v>91</v>
      </c>
      <c r="W84" s="25">
        <f t="shared" ref="W84:W88" si="7">U84*F84</f>
        <v>317.79849361260455</v>
      </c>
      <c r="X84" s="1">
        <f>VLOOKUP(E84-0.01,Kaalud!A$15:B$24,2,TRUE)</f>
        <v>102</v>
      </c>
    </row>
    <row r="85" spans="1:29" x14ac:dyDescent="0.2">
      <c r="A85" s="14">
        <v>140</v>
      </c>
      <c r="B85" s="27" t="s">
        <v>39</v>
      </c>
      <c r="C85" s="16">
        <v>1996</v>
      </c>
      <c r="D85" s="22" t="s">
        <v>57</v>
      </c>
      <c r="E85" s="18">
        <v>97.15</v>
      </c>
      <c r="F85" s="31">
        <f>POWER(10,(Parameetrid!$B$2*(LOG10(E85/Parameetrid!$B$3))^2))</f>
        <v>1.1609793769876919</v>
      </c>
      <c r="G85" s="14">
        <v>115</v>
      </c>
      <c r="H85" s="20" t="s">
        <v>86</v>
      </c>
      <c r="I85" s="21">
        <v>120</v>
      </c>
      <c r="J85" s="20" t="s">
        <v>86</v>
      </c>
      <c r="K85" s="14">
        <v>125</v>
      </c>
      <c r="L85" s="20" t="s">
        <v>86</v>
      </c>
      <c r="M85" s="14">
        <v>141</v>
      </c>
      <c r="N85" s="20" t="s">
        <v>86</v>
      </c>
      <c r="O85" s="14">
        <v>146</v>
      </c>
      <c r="P85" s="20" t="s">
        <v>87</v>
      </c>
      <c r="Q85" s="14">
        <v>146</v>
      </c>
      <c r="R85" s="20" t="s">
        <v>87</v>
      </c>
      <c r="S85" s="22">
        <f t="shared" si="4"/>
        <v>125</v>
      </c>
      <c r="T85" s="22">
        <f t="shared" si="5"/>
        <v>141</v>
      </c>
      <c r="U85" s="23">
        <f t="shared" si="6"/>
        <v>266</v>
      </c>
      <c r="V85" s="24" t="s">
        <v>91</v>
      </c>
      <c r="W85" s="25">
        <f t="shared" si="7"/>
        <v>308.82051427872608</v>
      </c>
      <c r="X85" s="1">
        <f>VLOOKUP(E85-0.01,Kaalud!A$15:B$24,2,TRUE)</f>
        <v>102</v>
      </c>
    </row>
    <row r="86" spans="1:29" x14ac:dyDescent="0.2">
      <c r="A86" s="14">
        <v>110</v>
      </c>
      <c r="B86" s="27" t="s">
        <v>71</v>
      </c>
      <c r="C86" s="16">
        <v>1990</v>
      </c>
      <c r="D86" s="22" t="s">
        <v>21</v>
      </c>
      <c r="E86" s="18">
        <v>107.45</v>
      </c>
      <c r="F86" s="31">
        <f>POWER(10,(Parameetrid!$B$2*(LOG10(E86/Parameetrid!$B$3))^2))</f>
        <v>1.1149697414070663</v>
      </c>
      <c r="G86" s="14">
        <v>115</v>
      </c>
      <c r="H86" s="20" t="s">
        <v>86</v>
      </c>
      <c r="I86" s="21">
        <v>120</v>
      </c>
      <c r="J86" s="20" t="s">
        <v>86</v>
      </c>
      <c r="K86" s="14">
        <v>125</v>
      </c>
      <c r="L86" s="20" t="s">
        <v>86</v>
      </c>
      <c r="M86" s="14">
        <v>140</v>
      </c>
      <c r="N86" s="20" t="s">
        <v>86</v>
      </c>
      <c r="O86" s="14">
        <v>145</v>
      </c>
      <c r="P86" s="20" t="s">
        <v>87</v>
      </c>
      <c r="Q86" s="20" t="s">
        <v>87</v>
      </c>
      <c r="R86" s="20"/>
      <c r="S86" s="22">
        <f t="shared" si="4"/>
        <v>125</v>
      </c>
      <c r="T86" s="22">
        <f t="shared" si="5"/>
        <v>140</v>
      </c>
      <c r="U86" s="23">
        <f t="shared" si="6"/>
        <v>265</v>
      </c>
      <c r="V86" s="24" t="s">
        <v>93</v>
      </c>
      <c r="W86" s="25">
        <f t="shared" si="7"/>
        <v>295.46698147287259</v>
      </c>
      <c r="X86" s="1">
        <f>VLOOKUP(E86-0.01,Kaalud!A$15:B$24,2,TRUE)</f>
        <v>109</v>
      </c>
      <c r="AC86" s="5"/>
    </row>
    <row r="87" spans="1:29" x14ac:dyDescent="0.2">
      <c r="A87" s="14">
        <v>125</v>
      </c>
      <c r="B87" s="27" t="s">
        <v>72</v>
      </c>
      <c r="C87" s="16">
        <v>2007</v>
      </c>
      <c r="D87" s="22" t="s">
        <v>30</v>
      </c>
      <c r="E87" s="18">
        <v>94.25</v>
      </c>
      <c r="F87" s="31">
        <f>POWER(10,(Parameetrid!$B$2*(LOG10(E87/Parameetrid!$B$3))^2))</f>
        <v>1.1766503375440338</v>
      </c>
      <c r="G87" s="14">
        <v>125</v>
      </c>
      <c r="H87" s="20" t="s">
        <v>87</v>
      </c>
      <c r="I87" s="21">
        <v>125</v>
      </c>
      <c r="J87" s="20" t="s">
        <v>87</v>
      </c>
      <c r="K87" s="14">
        <v>125</v>
      </c>
      <c r="L87" s="20" t="s">
        <v>86</v>
      </c>
      <c r="M87" s="14">
        <v>155</v>
      </c>
      <c r="N87" s="20" t="s">
        <v>86</v>
      </c>
      <c r="O87" s="14">
        <v>160</v>
      </c>
      <c r="P87" s="20" t="s">
        <v>87</v>
      </c>
      <c r="Q87" s="14">
        <v>160</v>
      </c>
      <c r="R87" s="20" t="s">
        <v>87</v>
      </c>
      <c r="S87" s="22">
        <f t="shared" si="4"/>
        <v>125</v>
      </c>
      <c r="T87" s="22">
        <f t="shared" si="5"/>
        <v>155</v>
      </c>
      <c r="U87" s="23">
        <f t="shared" si="6"/>
        <v>280</v>
      </c>
      <c r="V87" s="24" t="s">
        <v>92</v>
      </c>
      <c r="W87" s="25">
        <f t="shared" si="7"/>
        <v>329.46209451232949</v>
      </c>
      <c r="X87" s="1">
        <f>VLOOKUP(E87-0.01,Kaalud!A$15:B$24,2,TRUE)</f>
        <v>96</v>
      </c>
    </row>
    <row r="88" spans="1:29" x14ac:dyDescent="0.2">
      <c r="A88" s="14">
        <v>90</v>
      </c>
      <c r="B88" s="27" t="s">
        <v>73</v>
      </c>
      <c r="C88" s="16">
        <v>2007</v>
      </c>
      <c r="D88" s="22" t="s">
        <v>21</v>
      </c>
      <c r="E88" s="18">
        <v>108.85</v>
      </c>
      <c r="F88" s="31">
        <f>POWER(10,(Parameetrid!$B$2*(LOG10(E88/Parameetrid!$B$3))^2))</f>
        <v>1.1097055486150034</v>
      </c>
      <c r="G88" s="14">
        <v>90</v>
      </c>
      <c r="H88" s="20" t="s">
        <v>87</v>
      </c>
      <c r="I88" s="21">
        <v>90</v>
      </c>
      <c r="J88" s="20" t="s">
        <v>86</v>
      </c>
      <c r="K88" s="14">
        <v>100</v>
      </c>
      <c r="L88" s="20" t="s">
        <v>86</v>
      </c>
      <c r="M88" s="14">
        <v>110</v>
      </c>
      <c r="N88" s="20" t="s">
        <v>86</v>
      </c>
      <c r="O88" s="14">
        <v>120</v>
      </c>
      <c r="P88" s="20" t="s">
        <v>87</v>
      </c>
      <c r="Q88" s="14">
        <v>125</v>
      </c>
      <c r="R88" s="20" t="s">
        <v>86</v>
      </c>
      <c r="S88" s="22">
        <f t="shared" si="4"/>
        <v>100</v>
      </c>
      <c r="T88" s="22">
        <f t="shared" si="5"/>
        <v>125</v>
      </c>
      <c r="U88" s="23">
        <f t="shared" si="6"/>
        <v>225</v>
      </c>
      <c r="V88" s="24" t="s">
        <v>93</v>
      </c>
      <c r="W88" s="25">
        <f t="shared" si="7"/>
        <v>249.68374843837574</v>
      </c>
      <c r="X88" s="1">
        <f>VLOOKUP(E88-0.01,Kaalud!A$15:B$24,2,TRUE)</f>
        <v>109</v>
      </c>
    </row>
    <row r="89" spans="1:29" x14ac:dyDescent="0.2">
      <c r="B89" s="1">
        <v>14</v>
      </c>
    </row>
    <row r="90" spans="1:29" x14ac:dyDescent="0.2">
      <c r="B90" s="39" t="s">
        <v>34</v>
      </c>
      <c r="C90" s="40"/>
      <c r="D90" s="41"/>
      <c r="E90" s="1"/>
      <c r="F90" s="42" t="s">
        <v>35</v>
      </c>
      <c r="G90" s="11" t="s">
        <v>74</v>
      </c>
      <c r="H90" s="40"/>
      <c r="I90" s="40"/>
      <c r="J90" s="40"/>
      <c r="K90" s="43"/>
      <c r="L90" s="43"/>
      <c r="M90" s="9"/>
      <c r="N90" s="9"/>
      <c r="O90" s="39" t="s">
        <v>37</v>
      </c>
      <c r="P90" s="44" t="s">
        <v>38</v>
      </c>
      <c r="Q90" s="39"/>
      <c r="R90" s="39"/>
      <c r="S90" s="45"/>
      <c r="T90" s="46"/>
      <c r="U90" s="7" t="s">
        <v>90</v>
      </c>
      <c r="W90" s="1" t="s">
        <v>85</v>
      </c>
    </row>
    <row r="91" spans="1:29" x14ac:dyDescent="0.2">
      <c r="B91" s="32"/>
      <c r="C91" s="40"/>
      <c r="D91" s="41"/>
      <c r="E91" s="48"/>
      <c r="F91" s="10"/>
      <c r="G91" s="11" t="s">
        <v>36</v>
      </c>
      <c r="H91" s="40"/>
      <c r="I91" s="40"/>
      <c r="J91" s="40"/>
      <c r="K91" s="43"/>
      <c r="L91" s="43"/>
      <c r="M91" s="9"/>
      <c r="N91" s="9"/>
      <c r="O91" s="49" t="s">
        <v>40</v>
      </c>
      <c r="P91" s="11" t="s">
        <v>33</v>
      </c>
      <c r="R91" s="49"/>
      <c r="S91" s="45"/>
      <c r="T91" s="7"/>
      <c r="W91" s="7" t="s">
        <v>88</v>
      </c>
    </row>
    <row r="92" spans="1:29" x14ac:dyDescent="0.2">
      <c r="G92" s="11" t="s">
        <v>95</v>
      </c>
      <c r="M92" s="3"/>
      <c r="N92" s="3"/>
      <c r="P92" s="44"/>
      <c r="Q92" s="7"/>
      <c r="R92" s="7"/>
      <c r="U92" s="7"/>
    </row>
    <row r="93" spans="1:29" x14ac:dyDescent="0.2">
      <c r="B93" s="44"/>
      <c r="M93" s="3"/>
      <c r="N93" s="3"/>
      <c r="Q93" s="7"/>
      <c r="R93" s="7"/>
      <c r="U93" s="7"/>
    </row>
    <row r="94" spans="1:29" x14ac:dyDescent="0.2">
      <c r="A94" s="70"/>
      <c r="B94" s="71" t="s">
        <v>99</v>
      </c>
      <c r="C94" s="72" t="s">
        <v>101</v>
      </c>
      <c r="M94" s="3"/>
      <c r="N94" s="3"/>
      <c r="Q94" s="7"/>
      <c r="R94" s="7"/>
      <c r="U94" s="7"/>
    </row>
    <row r="95" spans="1:29" ht="38.25" x14ac:dyDescent="0.2">
      <c r="A95" s="73" t="s">
        <v>96</v>
      </c>
      <c r="B95" s="70" t="s">
        <v>21</v>
      </c>
      <c r="C95" s="74">
        <f>W9+W13+W35</f>
        <v>536.76268208974966</v>
      </c>
      <c r="M95" s="3"/>
      <c r="N95" s="3"/>
      <c r="Q95" s="7"/>
      <c r="R95" s="7"/>
      <c r="U95" s="7"/>
    </row>
    <row r="96" spans="1:29" ht="38.25" x14ac:dyDescent="0.2">
      <c r="A96" s="73" t="s">
        <v>97</v>
      </c>
      <c r="B96" s="72" t="s">
        <v>26</v>
      </c>
      <c r="C96" s="74">
        <f>W12+W16+W33</f>
        <v>509.42611016166978</v>
      </c>
      <c r="M96" s="3"/>
      <c r="N96" s="3"/>
      <c r="Q96" s="7"/>
      <c r="R96" s="7"/>
      <c r="U96" s="7"/>
    </row>
    <row r="97" spans="1:4" ht="38.25" x14ac:dyDescent="0.2">
      <c r="A97" s="73" t="s">
        <v>98</v>
      </c>
      <c r="B97" s="70" t="s">
        <v>30</v>
      </c>
      <c r="C97" s="74">
        <f>W15+W32+W38</f>
        <v>446.48537355050644</v>
      </c>
    </row>
    <row r="99" spans="1:4" x14ac:dyDescent="0.2">
      <c r="A99" s="75"/>
      <c r="B99" s="76" t="s">
        <v>100</v>
      </c>
      <c r="C99" s="77" t="s">
        <v>101</v>
      </c>
    </row>
    <row r="100" spans="1:4" ht="38.25" x14ac:dyDescent="0.2">
      <c r="A100" s="78" t="s">
        <v>96</v>
      </c>
      <c r="B100" s="77" t="s">
        <v>57</v>
      </c>
      <c r="C100" s="79">
        <f>W56+W61+W79+W84+W85</f>
        <v>1457.7485328479779</v>
      </c>
      <c r="D100" s="2"/>
    </row>
    <row r="101" spans="1:4" ht="38.25" x14ac:dyDescent="0.2">
      <c r="A101" s="78" t="s">
        <v>97</v>
      </c>
      <c r="B101" s="77" t="s">
        <v>30</v>
      </c>
      <c r="C101" s="79">
        <f>W59+W80+W81+W82+W87</f>
        <v>1395.9473277721752</v>
      </c>
    </row>
    <row r="102" spans="1:4" ht="38.25" x14ac:dyDescent="0.2">
      <c r="A102" s="78" t="s">
        <v>98</v>
      </c>
      <c r="B102" s="77" t="s">
        <v>21</v>
      </c>
      <c r="C102" s="79">
        <f>W58+W62+W86+W88</f>
        <v>898.53707322748346</v>
      </c>
    </row>
  </sheetData>
  <sheetProtection selectLockedCells="1" selectUnlockedCells="1"/>
  <mergeCells count="91">
    <mergeCell ref="A1:W1"/>
    <mergeCell ref="A2:W2"/>
    <mergeCell ref="A3:W3"/>
    <mergeCell ref="A5:F5"/>
    <mergeCell ref="G5:Q5"/>
    <mergeCell ref="S5:W5"/>
    <mergeCell ref="V6:V7"/>
    <mergeCell ref="A6:A7"/>
    <mergeCell ref="B6:B7"/>
    <mergeCell ref="C6:C7"/>
    <mergeCell ref="D6:D7"/>
    <mergeCell ref="E6:E7"/>
    <mergeCell ref="F6:F7"/>
    <mergeCell ref="W6:W7"/>
    <mergeCell ref="A8:W8"/>
    <mergeCell ref="A11:W11"/>
    <mergeCell ref="A14:W14"/>
    <mergeCell ref="A17:W17"/>
    <mergeCell ref="G6:K6"/>
    <mergeCell ref="M6:Q6"/>
    <mergeCell ref="S6:S7"/>
    <mergeCell ref="T6:T7"/>
    <mergeCell ref="U6:U7"/>
    <mergeCell ref="A24:W24"/>
    <mergeCell ref="A25:W25"/>
    <mergeCell ref="A26:W26"/>
    <mergeCell ref="A28:F28"/>
    <mergeCell ref="G28:Q28"/>
    <mergeCell ref="S28:W28"/>
    <mergeCell ref="T29:T30"/>
    <mergeCell ref="U29:U30"/>
    <mergeCell ref="V29:V30"/>
    <mergeCell ref="A29:A30"/>
    <mergeCell ref="B29:B30"/>
    <mergeCell ref="C29:C30"/>
    <mergeCell ref="D29:D30"/>
    <mergeCell ref="E29:E30"/>
    <mergeCell ref="F29:F30"/>
    <mergeCell ref="F53:F54"/>
    <mergeCell ref="W29:W30"/>
    <mergeCell ref="A31:W31"/>
    <mergeCell ref="A34:W34"/>
    <mergeCell ref="A37:W37"/>
    <mergeCell ref="A48:W48"/>
    <mergeCell ref="A49:W49"/>
    <mergeCell ref="G29:K29"/>
    <mergeCell ref="M29:Q29"/>
    <mergeCell ref="S29:S30"/>
    <mergeCell ref="V53:V54"/>
    <mergeCell ref="A50:W50"/>
    <mergeCell ref="A52:F52"/>
    <mergeCell ref="G52:Q52"/>
    <mergeCell ref="S52:W52"/>
    <mergeCell ref="A53:A54"/>
    <mergeCell ref="B53:B54"/>
    <mergeCell ref="C53:C54"/>
    <mergeCell ref="D53:D54"/>
    <mergeCell ref="E53:E54"/>
    <mergeCell ref="W53:W54"/>
    <mergeCell ref="A55:W55"/>
    <mergeCell ref="A57:W57"/>
    <mergeCell ref="G53:K53"/>
    <mergeCell ref="M53:Q53"/>
    <mergeCell ref="S53:S54"/>
    <mergeCell ref="T53:T54"/>
    <mergeCell ref="U53:U54"/>
    <mergeCell ref="A60:W60"/>
    <mergeCell ref="A71:W71"/>
    <mergeCell ref="A72:W72"/>
    <mergeCell ref="A73:W73"/>
    <mergeCell ref="A75:F75"/>
    <mergeCell ref="G75:Q75"/>
    <mergeCell ref="S75:W75"/>
    <mergeCell ref="U76:U77"/>
    <mergeCell ref="V76:V77"/>
    <mergeCell ref="A76:A77"/>
    <mergeCell ref="B76:B77"/>
    <mergeCell ref="C76:C77"/>
    <mergeCell ref="D76:D77"/>
    <mergeCell ref="E76:E77"/>
    <mergeCell ref="F76:F77"/>
    <mergeCell ref="W76:W77"/>
    <mergeCell ref="A78:W78"/>
    <mergeCell ref="A83:W83"/>
    <mergeCell ref="T20:U20"/>
    <mergeCell ref="V20:W20"/>
    <mergeCell ref="V21:W21"/>
    <mergeCell ref="G76:K76"/>
    <mergeCell ref="M76:Q76"/>
    <mergeCell ref="S76:S77"/>
    <mergeCell ref="T76:T77"/>
  </mergeCells>
  <conditionalFormatting sqref="G9 G32 G88 I88 K88 M88 O88 Q88 G13 I13 K13 M13 O13 Q13 Q38">
    <cfRule type="expression" dxfId="431" priority="37" stopIfTrue="1">
      <formula>H9="x"</formula>
    </cfRule>
  </conditionalFormatting>
  <conditionalFormatting sqref="G9 G32 G88 I88 K88 M88 O88 Q88 G13 I13 K13 M13 O13 Q13 Q38">
    <cfRule type="expression" dxfId="430" priority="38" stopIfTrue="1">
      <formula>H9="o"</formula>
    </cfRule>
    <cfRule type="expression" dxfId="429" priority="39" stopIfTrue="1">
      <formula>H9="r"</formula>
    </cfRule>
  </conditionalFormatting>
  <conditionalFormatting sqref="I9 I32">
    <cfRule type="expression" dxfId="428" priority="40" stopIfTrue="1">
      <formula>J9="x"</formula>
    </cfRule>
  </conditionalFormatting>
  <conditionalFormatting sqref="I9 I32">
    <cfRule type="expression" dxfId="427" priority="41" stopIfTrue="1">
      <formula>J9="o"</formula>
    </cfRule>
    <cfRule type="expression" dxfId="426" priority="42" stopIfTrue="1">
      <formula>J9="r"</formula>
    </cfRule>
  </conditionalFormatting>
  <conditionalFormatting sqref="K9 K32">
    <cfRule type="expression" dxfId="425" priority="43" stopIfTrue="1">
      <formula>L9="x"</formula>
    </cfRule>
  </conditionalFormatting>
  <conditionalFormatting sqref="K9 K32">
    <cfRule type="expression" dxfId="424" priority="44" stopIfTrue="1">
      <formula>L9="o"</formula>
    </cfRule>
    <cfRule type="expression" dxfId="423" priority="45" stopIfTrue="1">
      <formula>L9="r"</formula>
    </cfRule>
  </conditionalFormatting>
  <conditionalFormatting sqref="M9 M32">
    <cfRule type="expression" dxfId="422" priority="46" stopIfTrue="1">
      <formula>N9="x"</formula>
    </cfRule>
  </conditionalFormatting>
  <conditionalFormatting sqref="M9 M32">
    <cfRule type="expression" dxfId="421" priority="47" stopIfTrue="1">
      <formula>N9="o"</formula>
    </cfRule>
    <cfRule type="expression" dxfId="420" priority="48" stopIfTrue="1">
      <formula>N9="r"</formula>
    </cfRule>
  </conditionalFormatting>
  <conditionalFormatting sqref="O9 O32:O33">
    <cfRule type="expression" dxfId="419" priority="49" stopIfTrue="1">
      <formula>P9="x"</formula>
    </cfRule>
  </conditionalFormatting>
  <conditionalFormatting sqref="O9 O32:O33">
    <cfRule type="expression" dxfId="418" priority="50" stopIfTrue="1">
      <formula>P9="o"</formula>
    </cfRule>
    <cfRule type="expression" dxfId="417" priority="51" stopIfTrue="1">
      <formula>P9="r"</formula>
    </cfRule>
  </conditionalFormatting>
  <conditionalFormatting sqref="Q9 Q32:Q33">
    <cfRule type="expression" dxfId="416" priority="52" stopIfTrue="1">
      <formula>R9="x"</formula>
    </cfRule>
  </conditionalFormatting>
  <conditionalFormatting sqref="Q9 Q32:Q33">
    <cfRule type="expression" dxfId="415" priority="53" stopIfTrue="1">
      <formula>R9="o"</formula>
    </cfRule>
    <cfRule type="expression" dxfId="414" priority="54" stopIfTrue="1">
      <formula>R9="r"</formula>
    </cfRule>
  </conditionalFormatting>
  <conditionalFormatting sqref="G10 G33">
    <cfRule type="expression" dxfId="413" priority="55" stopIfTrue="1">
      <formula>H10="x"</formula>
    </cfRule>
  </conditionalFormatting>
  <conditionalFormatting sqref="G10 G33">
    <cfRule type="expression" dxfId="412" priority="56" stopIfTrue="1">
      <formula>H10="o"</formula>
    </cfRule>
    <cfRule type="expression" dxfId="411" priority="57" stopIfTrue="1">
      <formula>H10="r"</formula>
    </cfRule>
  </conditionalFormatting>
  <conditionalFormatting sqref="G11">
    <cfRule type="expression" dxfId="410" priority="58" stopIfTrue="1">
      <formula>H11="x"</formula>
    </cfRule>
  </conditionalFormatting>
  <conditionalFormatting sqref="G11">
    <cfRule type="expression" dxfId="409" priority="59" stopIfTrue="1">
      <formula>H11="o"</formula>
    </cfRule>
    <cfRule type="expression" dxfId="408" priority="60" stopIfTrue="1">
      <formula>H11="r"</formula>
    </cfRule>
  </conditionalFormatting>
  <conditionalFormatting sqref="G12">
    <cfRule type="expression" dxfId="407" priority="64" stopIfTrue="1">
      <formula>H12="x"</formula>
    </cfRule>
  </conditionalFormatting>
  <conditionalFormatting sqref="G12">
    <cfRule type="expression" dxfId="406" priority="65" stopIfTrue="1">
      <formula>H12="o"</formula>
    </cfRule>
    <cfRule type="expression" dxfId="405" priority="66" stopIfTrue="1">
      <formula>H12="r"</formula>
    </cfRule>
  </conditionalFormatting>
  <conditionalFormatting sqref="G14 G34">
    <cfRule type="expression" dxfId="404" priority="70" stopIfTrue="1">
      <formula>H14="x"</formula>
    </cfRule>
  </conditionalFormatting>
  <conditionalFormatting sqref="G14 G34">
    <cfRule type="expression" dxfId="403" priority="71" stopIfTrue="1">
      <formula>H14="o"</formula>
    </cfRule>
    <cfRule type="expression" dxfId="402" priority="72" stopIfTrue="1">
      <formula>H14="r"</formula>
    </cfRule>
  </conditionalFormatting>
  <conditionalFormatting sqref="G15 G35">
    <cfRule type="expression" dxfId="401" priority="73" stopIfTrue="1">
      <formula>H15="x"</formula>
    </cfRule>
  </conditionalFormatting>
  <conditionalFormatting sqref="G15 G35">
    <cfRule type="expression" dxfId="400" priority="74" stopIfTrue="1">
      <formula>H15="o"</formula>
    </cfRule>
    <cfRule type="expression" dxfId="399" priority="75" stopIfTrue="1">
      <formula>H15="r"</formula>
    </cfRule>
  </conditionalFormatting>
  <conditionalFormatting sqref="G16 G36">
    <cfRule type="expression" dxfId="398" priority="76" stopIfTrue="1">
      <formula>H16="x"</formula>
    </cfRule>
  </conditionalFormatting>
  <conditionalFormatting sqref="G16 G36">
    <cfRule type="expression" dxfId="397" priority="77" stopIfTrue="1">
      <formula>H16="o"</formula>
    </cfRule>
    <cfRule type="expression" dxfId="396" priority="78" stopIfTrue="1">
      <formula>H16="r"</formula>
    </cfRule>
  </conditionalFormatting>
  <conditionalFormatting sqref="G18 G38">
    <cfRule type="expression" dxfId="395" priority="79" stopIfTrue="1">
      <formula>H18="x"</formula>
    </cfRule>
  </conditionalFormatting>
  <conditionalFormatting sqref="G18 G38">
    <cfRule type="expression" dxfId="394" priority="80" stopIfTrue="1">
      <formula>H18="o"</formula>
    </cfRule>
    <cfRule type="expression" dxfId="393" priority="81" stopIfTrue="1">
      <formula>H18="r"</formula>
    </cfRule>
  </conditionalFormatting>
  <conditionalFormatting sqref="G17 G37">
    <cfRule type="expression" dxfId="392" priority="82" stopIfTrue="1">
      <formula>H17="x"</formula>
    </cfRule>
  </conditionalFormatting>
  <conditionalFormatting sqref="G17 G37">
    <cfRule type="expression" dxfId="391" priority="83" stopIfTrue="1">
      <formula>H17="o"</formula>
    </cfRule>
    <cfRule type="expression" dxfId="390" priority="84" stopIfTrue="1">
      <formula>H17="r"</formula>
    </cfRule>
  </conditionalFormatting>
  <conditionalFormatting sqref="I10 I33">
    <cfRule type="expression" dxfId="389" priority="85" stopIfTrue="1">
      <formula>J10="x"</formula>
    </cfRule>
  </conditionalFormatting>
  <conditionalFormatting sqref="I10 I33">
    <cfRule type="expression" dxfId="388" priority="86" stopIfTrue="1">
      <formula>J10="o"</formula>
    </cfRule>
    <cfRule type="expression" dxfId="387" priority="87" stopIfTrue="1">
      <formula>J10="r"</formula>
    </cfRule>
  </conditionalFormatting>
  <conditionalFormatting sqref="I11">
    <cfRule type="expression" dxfId="386" priority="88" stopIfTrue="1">
      <formula>J11="x"</formula>
    </cfRule>
  </conditionalFormatting>
  <conditionalFormatting sqref="I11">
    <cfRule type="expression" dxfId="385" priority="89" stopIfTrue="1">
      <formula>J11="o"</formula>
    </cfRule>
    <cfRule type="expression" dxfId="384" priority="90" stopIfTrue="1">
      <formula>J11="r"</formula>
    </cfRule>
  </conditionalFormatting>
  <conditionalFormatting sqref="I12">
    <cfRule type="expression" dxfId="383" priority="94" stopIfTrue="1">
      <formula>J12="x"</formula>
    </cfRule>
  </conditionalFormatting>
  <conditionalFormatting sqref="I12">
    <cfRule type="expression" dxfId="382" priority="95" stopIfTrue="1">
      <formula>J12="o"</formula>
    </cfRule>
    <cfRule type="expression" dxfId="381" priority="96" stopIfTrue="1">
      <formula>J12="r"</formula>
    </cfRule>
  </conditionalFormatting>
  <conditionalFormatting sqref="I14 I34">
    <cfRule type="expression" dxfId="380" priority="100" stopIfTrue="1">
      <formula>J14="x"</formula>
    </cfRule>
  </conditionalFormatting>
  <conditionalFormatting sqref="I14 I34">
    <cfRule type="expression" dxfId="379" priority="101" stopIfTrue="1">
      <formula>J14="o"</formula>
    </cfRule>
    <cfRule type="expression" dxfId="378" priority="102" stopIfTrue="1">
      <formula>J14="r"</formula>
    </cfRule>
  </conditionalFormatting>
  <conditionalFormatting sqref="I15 I35">
    <cfRule type="expression" dxfId="377" priority="103" stopIfTrue="1">
      <formula>J15="x"</formula>
    </cfRule>
  </conditionalFormatting>
  <conditionalFormatting sqref="I15 I35">
    <cfRule type="expression" dxfId="376" priority="104" stopIfTrue="1">
      <formula>J15="o"</formula>
    </cfRule>
    <cfRule type="expression" dxfId="375" priority="105" stopIfTrue="1">
      <formula>J15="r"</formula>
    </cfRule>
  </conditionalFormatting>
  <conditionalFormatting sqref="I16 I36">
    <cfRule type="expression" dxfId="374" priority="106" stopIfTrue="1">
      <formula>J16="x"</formula>
    </cfRule>
  </conditionalFormatting>
  <conditionalFormatting sqref="I16 I36">
    <cfRule type="expression" dxfId="373" priority="107" stopIfTrue="1">
      <formula>J16="o"</formula>
    </cfRule>
    <cfRule type="expression" dxfId="372" priority="108" stopIfTrue="1">
      <formula>J16="r"</formula>
    </cfRule>
  </conditionalFormatting>
  <conditionalFormatting sqref="I18 I38">
    <cfRule type="expression" dxfId="371" priority="109" stopIfTrue="1">
      <formula>J18="x"</formula>
    </cfRule>
  </conditionalFormatting>
  <conditionalFormatting sqref="I18 I38">
    <cfRule type="expression" dxfId="370" priority="110" stopIfTrue="1">
      <formula>J18="o"</formula>
    </cfRule>
    <cfRule type="expression" dxfId="369" priority="111" stopIfTrue="1">
      <formula>J18="r"</formula>
    </cfRule>
  </conditionalFormatting>
  <conditionalFormatting sqref="I17 I37">
    <cfRule type="expression" dxfId="368" priority="112" stopIfTrue="1">
      <formula>J17="x"</formula>
    </cfRule>
  </conditionalFormatting>
  <conditionalFormatting sqref="I17 I37">
    <cfRule type="expression" dxfId="367" priority="113" stopIfTrue="1">
      <formula>J17="o"</formula>
    </cfRule>
    <cfRule type="expression" dxfId="366" priority="114" stopIfTrue="1">
      <formula>J17="r"</formula>
    </cfRule>
  </conditionalFormatting>
  <conditionalFormatting sqref="K10 K33">
    <cfRule type="expression" dxfId="365" priority="115" stopIfTrue="1">
      <formula>L10="x"</formula>
    </cfRule>
  </conditionalFormatting>
  <conditionalFormatting sqref="K10 K33">
    <cfRule type="expression" dxfId="364" priority="116" stopIfTrue="1">
      <formula>L10="o"</formula>
    </cfRule>
    <cfRule type="expression" dxfId="363" priority="117" stopIfTrue="1">
      <formula>L10="r"</formula>
    </cfRule>
  </conditionalFormatting>
  <conditionalFormatting sqref="K11">
    <cfRule type="expression" dxfId="362" priority="118" stopIfTrue="1">
      <formula>L11="x"</formula>
    </cfRule>
  </conditionalFormatting>
  <conditionalFormatting sqref="K11">
    <cfRule type="expression" dxfId="361" priority="119" stopIfTrue="1">
      <formula>L11="o"</formula>
    </cfRule>
    <cfRule type="expression" dxfId="360" priority="120" stopIfTrue="1">
      <formula>L11="r"</formula>
    </cfRule>
  </conditionalFormatting>
  <conditionalFormatting sqref="K12">
    <cfRule type="expression" dxfId="359" priority="124" stopIfTrue="1">
      <formula>L12="x"</formula>
    </cfRule>
  </conditionalFormatting>
  <conditionalFormatting sqref="K12">
    <cfRule type="expression" dxfId="358" priority="125" stopIfTrue="1">
      <formula>L12="o"</formula>
    </cfRule>
    <cfRule type="expression" dxfId="357" priority="126" stopIfTrue="1">
      <formula>L12="r"</formula>
    </cfRule>
  </conditionalFormatting>
  <conditionalFormatting sqref="K14 K34">
    <cfRule type="expression" dxfId="356" priority="130" stopIfTrue="1">
      <formula>L14="x"</formula>
    </cfRule>
  </conditionalFormatting>
  <conditionalFormatting sqref="K14 K34">
    <cfRule type="expression" dxfId="355" priority="131" stopIfTrue="1">
      <formula>L14="o"</formula>
    </cfRule>
    <cfRule type="expression" dxfId="354" priority="132" stopIfTrue="1">
      <formula>L14="r"</formula>
    </cfRule>
  </conditionalFormatting>
  <conditionalFormatting sqref="K15 K35">
    <cfRule type="expression" dxfId="353" priority="133" stopIfTrue="1">
      <formula>L15="x"</formula>
    </cfRule>
  </conditionalFormatting>
  <conditionalFormatting sqref="K15 K35">
    <cfRule type="expression" dxfId="352" priority="134" stopIfTrue="1">
      <formula>L15="o"</formula>
    </cfRule>
    <cfRule type="expression" dxfId="351" priority="135" stopIfTrue="1">
      <formula>L15="r"</formula>
    </cfRule>
  </conditionalFormatting>
  <conditionalFormatting sqref="K16 K36">
    <cfRule type="expression" dxfId="350" priority="136" stopIfTrue="1">
      <formula>L16="x"</formula>
    </cfRule>
  </conditionalFormatting>
  <conditionalFormatting sqref="K16 K36">
    <cfRule type="expression" dxfId="349" priority="137" stopIfTrue="1">
      <formula>L16="o"</formula>
    </cfRule>
    <cfRule type="expression" dxfId="348" priority="138" stopIfTrue="1">
      <formula>L16="r"</formula>
    </cfRule>
  </conditionalFormatting>
  <conditionalFormatting sqref="K18 K38">
    <cfRule type="expression" dxfId="347" priority="139" stopIfTrue="1">
      <formula>L18="x"</formula>
    </cfRule>
  </conditionalFormatting>
  <conditionalFormatting sqref="K18 K38">
    <cfRule type="expression" dxfId="346" priority="140" stopIfTrue="1">
      <formula>L18="o"</formula>
    </cfRule>
    <cfRule type="expression" dxfId="345" priority="141" stopIfTrue="1">
      <formula>L18="r"</formula>
    </cfRule>
  </conditionalFormatting>
  <conditionalFormatting sqref="K17 K37">
    <cfRule type="expression" dxfId="344" priority="142" stopIfTrue="1">
      <formula>L17="x"</formula>
    </cfRule>
  </conditionalFormatting>
  <conditionalFormatting sqref="K17 K37">
    <cfRule type="expression" dxfId="343" priority="143" stopIfTrue="1">
      <formula>L17="o"</formula>
    </cfRule>
    <cfRule type="expression" dxfId="342" priority="144" stopIfTrue="1">
      <formula>L17="r"</formula>
    </cfRule>
  </conditionalFormatting>
  <conditionalFormatting sqref="M10 M33">
    <cfRule type="expression" dxfId="341" priority="145" stopIfTrue="1">
      <formula>N10="x"</formula>
    </cfRule>
  </conditionalFormatting>
  <conditionalFormatting sqref="M10 M33">
    <cfRule type="expression" dxfId="340" priority="146" stopIfTrue="1">
      <formula>N10="o"</formula>
    </cfRule>
    <cfRule type="expression" dxfId="339" priority="147" stopIfTrue="1">
      <formula>N10="r"</formula>
    </cfRule>
  </conditionalFormatting>
  <conditionalFormatting sqref="M11">
    <cfRule type="expression" dxfId="338" priority="148" stopIfTrue="1">
      <formula>N11="x"</formula>
    </cfRule>
  </conditionalFormatting>
  <conditionalFormatting sqref="M11">
    <cfRule type="expression" dxfId="337" priority="149" stopIfTrue="1">
      <formula>N11="o"</formula>
    </cfRule>
    <cfRule type="expression" dxfId="336" priority="150" stopIfTrue="1">
      <formula>N11="r"</formula>
    </cfRule>
  </conditionalFormatting>
  <conditionalFormatting sqref="M12">
    <cfRule type="expression" dxfId="335" priority="154" stopIfTrue="1">
      <formula>N12="x"</formula>
    </cfRule>
  </conditionalFormatting>
  <conditionalFormatting sqref="M12">
    <cfRule type="expression" dxfId="334" priority="155" stopIfTrue="1">
      <formula>N12="o"</formula>
    </cfRule>
    <cfRule type="expression" dxfId="333" priority="156" stopIfTrue="1">
      <formula>N12="r"</formula>
    </cfRule>
  </conditionalFormatting>
  <conditionalFormatting sqref="M14 M34">
    <cfRule type="expression" dxfId="332" priority="160" stopIfTrue="1">
      <formula>N14="x"</formula>
    </cfRule>
  </conditionalFormatting>
  <conditionalFormatting sqref="M14 M34">
    <cfRule type="expression" dxfId="331" priority="161" stopIfTrue="1">
      <formula>N14="o"</formula>
    </cfRule>
    <cfRule type="expression" dxfId="330" priority="162" stopIfTrue="1">
      <formula>N14="r"</formula>
    </cfRule>
  </conditionalFormatting>
  <conditionalFormatting sqref="M15 M35">
    <cfRule type="expression" dxfId="329" priority="163" stopIfTrue="1">
      <formula>N15="x"</formula>
    </cfRule>
  </conditionalFormatting>
  <conditionalFormatting sqref="M15 M35">
    <cfRule type="expression" dxfId="328" priority="164" stopIfTrue="1">
      <formula>N15="o"</formula>
    </cfRule>
    <cfRule type="expression" dxfId="327" priority="165" stopIfTrue="1">
      <formula>N15="r"</formula>
    </cfRule>
  </conditionalFormatting>
  <conditionalFormatting sqref="M16 M36">
    <cfRule type="expression" dxfId="326" priority="166" stopIfTrue="1">
      <formula>N16="x"</formula>
    </cfRule>
  </conditionalFormatting>
  <conditionalFormatting sqref="M16 M36">
    <cfRule type="expression" dxfId="325" priority="167" stopIfTrue="1">
      <formula>N16="o"</formula>
    </cfRule>
    <cfRule type="expression" dxfId="324" priority="168" stopIfTrue="1">
      <formula>N16="r"</formula>
    </cfRule>
  </conditionalFormatting>
  <conditionalFormatting sqref="M18 M38">
    <cfRule type="expression" dxfId="323" priority="169" stopIfTrue="1">
      <formula>N18="x"</formula>
    </cfRule>
  </conditionalFormatting>
  <conditionalFormatting sqref="M18 M38">
    <cfRule type="expression" dxfId="322" priority="170" stopIfTrue="1">
      <formula>N18="o"</formula>
    </cfRule>
    <cfRule type="expression" dxfId="321" priority="171" stopIfTrue="1">
      <formula>N18="r"</formula>
    </cfRule>
  </conditionalFormatting>
  <conditionalFormatting sqref="M17 M37">
    <cfRule type="expression" dxfId="320" priority="172" stopIfTrue="1">
      <formula>N17="x"</formula>
    </cfRule>
  </conditionalFormatting>
  <conditionalFormatting sqref="M17 M37">
    <cfRule type="expression" dxfId="319" priority="173" stopIfTrue="1">
      <formula>N17="o"</formula>
    </cfRule>
    <cfRule type="expression" dxfId="318" priority="174" stopIfTrue="1">
      <formula>N17="r"</formula>
    </cfRule>
  </conditionalFormatting>
  <conditionalFormatting sqref="O10">
    <cfRule type="expression" dxfId="317" priority="175" stopIfTrue="1">
      <formula>P10="x"</formula>
    </cfRule>
  </conditionalFormatting>
  <conditionalFormatting sqref="O10">
    <cfRule type="expression" dxfId="316" priority="176" stopIfTrue="1">
      <formula>P10="o"</formula>
    </cfRule>
    <cfRule type="expression" dxfId="315" priority="177" stopIfTrue="1">
      <formula>P10="r"</formula>
    </cfRule>
  </conditionalFormatting>
  <conditionalFormatting sqref="O11">
    <cfRule type="expression" dxfId="314" priority="178" stopIfTrue="1">
      <formula>P11="x"</formula>
    </cfRule>
  </conditionalFormatting>
  <conditionalFormatting sqref="O11">
    <cfRule type="expression" dxfId="313" priority="179" stopIfTrue="1">
      <formula>P11="o"</formula>
    </cfRule>
    <cfRule type="expression" dxfId="312" priority="180" stopIfTrue="1">
      <formula>P11="r"</formula>
    </cfRule>
  </conditionalFormatting>
  <conditionalFormatting sqref="O12">
    <cfRule type="expression" dxfId="311" priority="184" stopIfTrue="1">
      <formula>P12="x"</formula>
    </cfRule>
  </conditionalFormatting>
  <conditionalFormatting sqref="O12">
    <cfRule type="expression" dxfId="310" priority="185" stopIfTrue="1">
      <formula>P12="o"</formula>
    </cfRule>
    <cfRule type="expression" dxfId="309" priority="186" stopIfTrue="1">
      <formula>P12="r"</formula>
    </cfRule>
  </conditionalFormatting>
  <conditionalFormatting sqref="O14 O34">
    <cfRule type="expression" dxfId="308" priority="190" stopIfTrue="1">
      <formula>P14="x"</formula>
    </cfRule>
  </conditionalFormatting>
  <conditionalFormatting sqref="O14 O34">
    <cfRule type="expression" dxfId="307" priority="191" stopIfTrue="1">
      <formula>P14="o"</formula>
    </cfRule>
    <cfRule type="expression" dxfId="306" priority="192" stopIfTrue="1">
      <formula>P14="r"</formula>
    </cfRule>
  </conditionalFormatting>
  <conditionalFormatting sqref="O15 O35">
    <cfRule type="expression" dxfId="305" priority="193" stopIfTrue="1">
      <formula>P15="x"</formula>
    </cfRule>
  </conditionalFormatting>
  <conditionalFormatting sqref="O15 O35">
    <cfRule type="expression" dxfId="304" priority="194" stopIfTrue="1">
      <formula>P15="o"</formula>
    </cfRule>
    <cfRule type="expression" dxfId="303" priority="195" stopIfTrue="1">
      <formula>P15="r"</formula>
    </cfRule>
  </conditionalFormatting>
  <conditionalFormatting sqref="O16 O36">
    <cfRule type="expression" dxfId="302" priority="196" stopIfTrue="1">
      <formula>P16="x"</formula>
    </cfRule>
  </conditionalFormatting>
  <conditionalFormatting sqref="O16 O36">
    <cfRule type="expression" dxfId="301" priority="197" stopIfTrue="1">
      <formula>P16="o"</formula>
    </cfRule>
    <cfRule type="expression" dxfId="300" priority="198" stopIfTrue="1">
      <formula>P16="r"</formula>
    </cfRule>
  </conditionalFormatting>
  <conditionalFormatting sqref="O18 O38">
    <cfRule type="expression" dxfId="299" priority="199" stopIfTrue="1">
      <formula>P18="x"</formula>
    </cfRule>
  </conditionalFormatting>
  <conditionalFormatting sqref="O18 O38">
    <cfRule type="expression" dxfId="298" priority="200" stopIfTrue="1">
      <formula>P18="o"</formula>
    </cfRule>
    <cfRule type="expression" dxfId="297" priority="201" stopIfTrue="1">
      <formula>P18="r"</formula>
    </cfRule>
  </conditionalFormatting>
  <conditionalFormatting sqref="O17 O37">
    <cfRule type="expression" dxfId="296" priority="202" stopIfTrue="1">
      <formula>P17="x"</formula>
    </cfRule>
  </conditionalFormatting>
  <conditionalFormatting sqref="O17 O37">
    <cfRule type="expression" dxfId="295" priority="203" stopIfTrue="1">
      <formula>P17="o"</formula>
    </cfRule>
    <cfRule type="expression" dxfId="294" priority="204" stopIfTrue="1">
      <formula>P17="r"</formula>
    </cfRule>
  </conditionalFormatting>
  <conditionalFormatting sqref="Q10">
    <cfRule type="expression" dxfId="293" priority="205" stopIfTrue="1">
      <formula>R10="x"</formula>
    </cfRule>
  </conditionalFormatting>
  <conditionalFormatting sqref="Q10">
    <cfRule type="expression" dxfId="292" priority="206" stopIfTrue="1">
      <formula>R10="o"</formula>
    </cfRule>
    <cfRule type="expression" dxfId="291" priority="207" stopIfTrue="1">
      <formula>R10="r"</formula>
    </cfRule>
  </conditionalFormatting>
  <conditionalFormatting sqref="Q11">
    <cfRule type="expression" dxfId="290" priority="208" stopIfTrue="1">
      <formula>R11="x"</formula>
    </cfRule>
  </conditionalFormatting>
  <conditionalFormatting sqref="Q11">
    <cfRule type="expression" dxfId="289" priority="209" stopIfTrue="1">
      <formula>R11="o"</formula>
    </cfRule>
    <cfRule type="expression" dxfId="288" priority="210" stopIfTrue="1">
      <formula>R11="r"</formula>
    </cfRule>
  </conditionalFormatting>
  <conditionalFormatting sqref="Q12">
    <cfRule type="expression" dxfId="287" priority="214" stopIfTrue="1">
      <formula>R12="x"</formula>
    </cfRule>
  </conditionalFormatting>
  <conditionalFormatting sqref="Q12">
    <cfRule type="expression" dxfId="286" priority="215" stopIfTrue="1">
      <formula>R12="o"</formula>
    </cfRule>
    <cfRule type="expression" dxfId="285" priority="216" stopIfTrue="1">
      <formula>R12="r"</formula>
    </cfRule>
  </conditionalFormatting>
  <conditionalFormatting sqref="Q14 Q34">
    <cfRule type="expression" dxfId="284" priority="220" stopIfTrue="1">
      <formula>R14="x"</formula>
    </cfRule>
  </conditionalFormatting>
  <conditionalFormatting sqref="Q14 Q34">
    <cfRule type="expression" dxfId="283" priority="221" stopIfTrue="1">
      <formula>R14="o"</formula>
    </cfRule>
    <cfRule type="expression" dxfId="282" priority="222" stopIfTrue="1">
      <formula>R14="r"</formula>
    </cfRule>
  </conditionalFormatting>
  <conditionalFormatting sqref="Q15 Q35">
    <cfRule type="expression" dxfId="281" priority="223" stopIfTrue="1">
      <formula>R15="x"</formula>
    </cfRule>
  </conditionalFormatting>
  <conditionalFormatting sqref="Q15 Q35">
    <cfRule type="expression" dxfId="280" priority="224" stopIfTrue="1">
      <formula>R15="o"</formula>
    </cfRule>
    <cfRule type="expression" dxfId="279" priority="225" stopIfTrue="1">
      <formula>R15="r"</formula>
    </cfRule>
  </conditionalFormatting>
  <conditionalFormatting sqref="Q16 Q36">
    <cfRule type="expression" dxfId="278" priority="226" stopIfTrue="1">
      <formula>R16="x"</formula>
    </cfRule>
  </conditionalFormatting>
  <conditionalFormatting sqref="Q16 Q36">
    <cfRule type="expression" dxfId="277" priority="227" stopIfTrue="1">
      <formula>R16="o"</formula>
    </cfRule>
    <cfRule type="expression" dxfId="276" priority="228" stopIfTrue="1">
      <formula>R16="r"</formula>
    </cfRule>
  </conditionalFormatting>
  <conditionalFormatting sqref="Q18">
    <cfRule type="expression" dxfId="275" priority="229" stopIfTrue="1">
      <formula>R18="x"</formula>
    </cfRule>
  </conditionalFormatting>
  <conditionalFormatting sqref="Q18">
    <cfRule type="expression" dxfId="274" priority="230" stopIfTrue="1">
      <formula>R18="o"</formula>
    </cfRule>
    <cfRule type="expression" dxfId="273" priority="231" stopIfTrue="1">
      <formula>R18="r"</formula>
    </cfRule>
  </conditionalFormatting>
  <conditionalFormatting sqref="Q17 Q37">
    <cfRule type="expression" dxfId="272" priority="232" stopIfTrue="1">
      <formula>R17="x"</formula>
    </cfRule>
  </conditionalFormatting>
  <conditionalFormatting sqref="Q17 Q37">
    <cfRule type="expression" dxfId="271" priority="233" stopIfTrue="1">
      <formula>R17="o"</formula>
    </cfRule>
    <cfRule type="expression" dxfId="270" priority="234" stopIfTrue="1">
      <formula>R17="r"</formula>
    </cfRule>
  </conditionalFormatting>
  <conditionalFormatting sqref="G56">
    <cfRule type="expression" dxfId="269" priority="238" stopIfTrue="1">
      <formula>H56="x"</formula>
    </cfRule>
  </conditionalFormatting>
  <conditionalFormatting sqref="G56">
    <cfRule type="expression" dxfId="268" priority="239" stopIfTrue="1">
      <formula>H56="o"</formula>
    </cfRule>
    <cfRule type="expression" dxfId="267" priority="240" stopIfTrue="1">
      <formula>H56="r"</formula>
    </cfRule>
  </conditionalFormatting>
  <conditionalFormatting sqref="G59">
    <cfRule type="expression" dxfId="266" priority="247" stopIfTrue="1">
      <formula>H59="x"</formula>
    </cfRule>
  </conditionalFormatting>
  <conditionalFormatting sqref="G59">
    <cfRule type="expression" dxfId="265" priority="248" stopIfTrue="1">
      <formula>H59="o"</formula>
    </cfRule>
    <cfRule type="expression" dxfId="264" priority="249" stopIfTrue="1">
      <formula>H59="r"</formula>
    </cfRule>
  </conditionalFormatting>
  <conditionalFormatting sqref="G61">
    <cfRule type="expression" dxfId="263" priority="250" stopIfTrue="1">
      <formula>H61="x"</formula>
    </cfRule>
  </conditionalFormatting>
  <conditionalFormatting sqref="G61">
    <cfRule type="expression" dxfId="262" priority="251" stopIfTrue="1">
      <formula>H61="o"</formula>
    </cfRule>
    <cfRule type="expression" dxfId="261" priority="252" stopIfTrue="1">
      <formula>H61="r"</formula>
    </cfRule>
  </conditionalFormatting>
  <conditionalFormatting sqref="G58 G62">
    <cfRule type="expression" dxfId="260" priority="253" stopIfTrue="1">
      <formula>H58="x"</formula>
    </cfRule>
  </conditionalFormatting>
  <conditionalFormatting sqref="G58 G62">
    <cfRule type="expression" dxfId="259" priority="254" stopIfTrue="1">
      <formula>H58="o"</formula>
    </cfRule>
    <cfRule type="expression" dxfId="258" priority="255" stopIfTrue="1">
      <formula>H58="r"</formula>
    </cfRule>
  </conditionalFormatting>
  <conditionalFormatting sqref="I56">
    <cfRule type="expression" dxfId="257" priority="259" stopIfTrue="1">
      <formula>J56="x"</formula>
    </cfRule>
  </conditionalFormatting>
  <conditionalFormatting sqref="I56">
    <cfRule type="expression" dxfId="256" priority="260" stopIfTrue="1">
      <formula>J56="o"</formula>
    </cfRule>
    <cfRule type="expression" dxfId="255" priority="261" stopIfTrue="1">
      <formula>J56="r"</formula>
    </cfRule>
  </conditionalFormatting>
  <conditionalFormatting sqref="I59">
    <cfRule type="expression" dxfId="254" priority="268" stopIfTrue="1">
      <formula>J59="x"</formula>
    </cfRule>
  </conditionalFormatting>
  <conditionalFormatting sqref="I59">
    <cfRule type="expression" dxfId="253" priority="269" stopIfTrue="1">
      <formula>J59="o"</formula>
    </cfRule>
    <cfRule type="expression" dxfId="252" priority="270" stopIfTrue="1">
      <formula>J59="r"</formula>
    </cfRule>
  </conditionalFormatting>
  <conditionalFormatting sqref="I61">
    <cfRule type="expression" dxfId="251" priority="271" stopIfTrue="1">
      <formula>J61="x"</formula>
    </cfRule>
  </conditionalFormatting>
  <conditionalFormatting sqref="I61">
    <cfRule type="expression" dxfId="250" priority="272" stopIfTrue="1">
      <formula>J61="o"</formula>
    </cfRule>
    <cfRule type="expression" dxfId="249" priority="273" stopIfTrue="1">
      <formula>J61="r"</formula>
    </cfRule>
  </conditionalFormatting>
  <conditionalFormatting sqref="I58 I62">
    <cfRule type="expression" dxfId="248" priority="274" stopIfTrue="1">
      <formula>J58="x"</formula>
    </cfRule>
  </conditionalFormatting>
  <conditionalFormatting sqref="I58 I62">
    <cfRule type="expression" dxfId="247" priority="275" stopIfTrue="1">
      <formula>J58="o"</formula>
    </cfRule>
    <cfRule type="expression" dxfId="246" priority="276" stopIfTrue="1">
      <formula>J58="r"</formula>
    </cfRule>
  </conditionalFormatting>
  <conditionalFormatting sqref="K56">
    <cfRule type="expression" dxfId="245" priority="280" stopIfTrue="1">
      <formula>L56="x"</formula>
    </cfRule>
  </conditionalFormatting>
  <conditionalFormatting sqref="K56">
    <cfRule type="expression" dxfId="244" priority="281" stopIfTrue="1">
      <formula>L56="o"</formula>
    </cfRule>
    <cfRule type="expression" dxfId="243" priority="282" stopIfTrue="1">
      <formula>L56="r"</formula>
    </cfRule>
  </conditionalFormatting>
  <conditionalFormatting sqref="K59">
    <cfRule type="expression" dxfId="242" priority="289" stopIfTrue="1">
      <formula>L59="x"</formula>
    </cfRule>
  </conditionalFormatting>
  <conditionalFormatting sqref="K59">
    <cfRule type="expression" dxfId="241" priority="290" stopIfTrue="1">
      <formula>L59="o"</formula>
    </cfRule>
    <cfRule type="expression" dxfId="240" priority="291" stopIfTrue="1">
      <formula>L59="r"</formula>
    </cfRule>
  </conditionalFormatting>
  <conditionalFormatting sqref="K61">
    <cfRule type="expression" dxfId="239" priority="292" stopIfTrue="1">
      <formula>L61="x"</formula>
    </cfRule>
  </conditionalFormatting>
  <conditionalFormatting sqref="K61">
    <cfRule type="expression" dxfId="238" priority="293" stopIfTrue="1">
      <formula>L61="o"</formula>
    </cfRule>
    <cfRule type="expression" dxfId="237" priority="294" stopIfTrue="1">
      <formula>L61="r"</formula>
    </cfRule>
  </conditionalFormatting>
  <conditionalFormatting sqref="K58 K62">
    <cfRule type="expression" dxfId="236" priority="295" stopIfTrue="1">
      <formula>L58="x"</formula>
    </cfRule>
  </conditionalFormatting>
  <conditionalFormatting sqref="K58 K62">
    <cfRule type="expression" dxfId="235" priority="296" stopIfTrue="1">
      <formula>L58="o"</formula>
    </cfRule>
    <cfRule type="expression" dxfId="234" priority="297" stopIfTrue="1">
      <formula>L58="r"</formula>
    </cfRule>
  </conditionalFormatting>
  <conditionalFormatting sqref="M56">
    <cfRule type="expression" dxfId="233" priority="301" stopIfTrue="1">
      <formula>N56="x"</formula>
    </cfRule>
  </conditionalFormatting>
  <conditionalFormatting sqref="M56">
    <cfRule type="expression" dxfId="232" priority="302" stopIfTrue="1">
      <formula>N56="o"</formula>
    </cfRule>
    <cfRule type="expression" dxfId="231" priority="303" stopIfTrue="1">
      <formula>N56="r"</formula>
    </cfRule>
  </conditionalFormatting>
  <conditionalFormatting sqref="M59">
    <cfRule type="expression" dxfId="230" priority="310" stopIfTrue="1">
      <formula>N59="x"</formula>
    </cfRule>
  </conditionalFormatting>
  <conditionalFormatting sqref="M59">
    <cfRule type="expression" dxfId="229" priority="311" stopIfTrue="1">
      <formula>N59="o"</formula>
    </cfRule>
    <cfRule type="expression" dxfId="228" priority="312" stopIfTrue="1">
      <formula>N59="r"</formula>
    </cfRule>
  </conditionalFormatting>
  <conditionalFormatting sqref="M61">
    <cfRule type="expression" dxfId="227" priority="313" stopIfTrue="1">
      <formula>N61="x"</formula>
    </cfRule>
  </conditionalFormatting>
  <conditionalFormatting sqref="M61">
    <cfRule type="expression" dxfId="226" priority="314" stopIfTrue="1">
      <formula>N61="o"</formula>
    </cfRule>
    <cfRule type="expression" dxfId="225" priority="315" stopIfTrue="1">
      <formula>N61="r"</formula>
    </cfRule>
  </conditionalFormatting>
  <conditionalFormatting sqref="M58 M62">
    <cfRule type="expression" dxfId="224" priority="316" stopIfTrue="1">
      <formula>N58="x"</formula>
    </cfRule>
  </conditionalFormatting>
  <conditionalFormatting sqref="M58 M62">
    <cfRule type="expression" dxfId="223" priority="317" stopIfTrue="1">
      <formula>N58="o"</formula>
    </cfRule>
    <cfRule type="expression" dxfId="222" priority="318" stopIfTrue="1">
      <formula>N58="r"</formula>
    </cfRule>
  </conditionalFormatting>
  <conditionalFormatting sqref="O56">
    <cfRule type="expression" dxfId="221" priority="322" stopIfTrue="1">
      <formula>P56="x"</formula>
    </cfRule>
  </conditionalFormatting>
  <conditionalFormatting sqref="O56">
    <cfRule type="expression" dxfId="220" priority="323" stopIfTrue="1">
      <formula>P56="o"</formula>
    </cfRule>
    <cfRule type="expression" dxfId="219" priority="324" stopIfTrue="1">
      <formula>P56="r"</formula>
    </cfRule>
  </conditionalFormatting>
  <conditionalFormatting sqref="O59">
    <cfRule type="expression" dxfId="218" priority="331" stopIfTrue="1">
      <formula>P59="x"</formula>
    </cfRule>
  </conditionalFormatting>
  <conditionalFormatting sqref="O59">
    <cfRule type="expression" dxfId="217" priority="332" stopIfTrue="1">
      <formula>P59="o"</formula>
    </cfRule>
    <cfRule type="expression" dxfId="216" priority="333" stopIfTrue="1">
      <formula>P59="r"</formula>
    </cfRule>
  </conditionalFormatting>
  <conditionalFormatting sqref="O61">
    <cfRule type="expression" dxfId="215" priority="334" stopIfTrue="1">
      <formula>P61="x"</formula>
    </cfRule>
  </conditionalFormatting>
  <conditionalFormatting sqref="O61">
    <cfRule type="expression" dxfId="214" priority="335" stopIfTrue="1">
      <formula>P61="o"</formula>
    </cfRule>
    <cfRule type="expression" dxfId="213" priority="336" stopIfTrue="1">
      <formula>P61="r"</formula>
    </cfRule>
  </conditionalFormatting>
  <conditionalFormatting sqref="O58 O62">
    <cfRule type="expression" dxfId="212" priority="337" stopIfTrue="1">
      <formula>P58="x"</formula>
    </cfRule>
  </conditionalFormatting>
  <conditionalFormatting sqref="O58 O62">
    <cfRule type="expression" dxfId="211" priority="338" stopIfTrue="1">
      <formula>P58="o"</formula>
    </cfRule>
    <cfRule type="expression" dxfId="210" priority="339" stopIfTrue="1">
      <formula>P58="r"</formula>
    </cfRule>
  </conditionalFormatting>
  <conditionalFormatting sqref="Q56">
    <cfRule type="expression" dxfId="209" priority="343" stopIfTrue="1">
      <formula>R56="x"</formula>
    </cfRule>
  </conditionalFormatting>
  <conditionalFormatting sqref="Q56">
    <cfRule type="expression" dxfId="208" priority="344" stopIfTrue="1">
      <formula>R56="o"</formula>
    </cfRule>
    <cfRule type="expression" dxfId="207" priority="345" stopIfTrue="1">
      <formula>R56="r"</formula>
    </cfRule>
  </conditionalFormatting>
  <conditionalFormatting sqref="Q59">
    <cfRule type="expression" dxfId="206" priority="352" stopIfTrue="1">
      <formula>R59="x"</formula>
    </cfRule>
  </conditionalFormatting>
  <conditionalFormatting sqref="Q59">
    <cfRule type="expression" dxfId="205" priority="353" stopIfTrue="1">
      <formula>R59="o"</formula>
    </cfRule>
    <cfRule type="expression" dxfId="204" priority="354" stopIfTrue="1">
      <formula>R59="r"</formula>
    </cfRule>
  </conditionalFormatting>
  <conditionalFormatting sqref="Q61">
    <cfRule type="expression" dxfId="203" priority="355" stopIfTrue="1">
      <formula>R61="x"</formula>
    </cfRule>
  </conditionalFormatting>
  <conditionalFormatting sqref="Q61">
    <cfRule type="expression" dxfId="202" priority="356" stopIfTrue="1">
      <formula>R61="o"</formula>
    </cfRule>
    <cfRule type="expression" dxfId="201" priority="357" stopIfTrue="1">
      <formula>R61="r"</formula>
    </cfRule>
  </conditionalFormatting>
  <conditionalFormatting sqref="Q58 Q62">
    <cfRule type="expression" dxfId="200" priority="358" stopIfTrue="1">
      <formula>R58="x"</formula>
    </cfRule>
  </conditionalFormatting>
  <conditionalFormatting sqref="Q58 Q62">
    <cfRule type="expression" dxfId="199" priority="359" stopIfTrue="1">
      <formula>R58="o"</formula>
    </cfRule>
    <cfRule type="expression" dxfId="198" priority="360" stopIfTrue="1">
      <formula>R58="r"</formula>
    </cfRule>
  </conditionalFormatting>
  <conditionalFormatting sqref="G79">
    <cfRule type="expression" dxfId="191" priority="367" stopIfTrue="1">
      <formula>H79="x"</formula>
    </cfRule>
  </conditionalFormatting>
  <conditionalFormatting sqref="G79">
    <cfRule type="expression" dxfId="190" priority="368" stopIfTrue="1">
      <formula>H79="o"</formula>
    </cfRule>
    <cfRule type="expression" dxfId="189" priority="369" stopIfTrue="1">
      <formula>H79="r"</formula>
    </cfRule>
  </conditionalFormatting>
  <conditionalFormatting sqref="G80">
    <cfRule type="expression" dxfId="188" priority="370" stopIfTrue="1">
      <formula>H80="x"</formula>
    </cfRule>
  </conditionalFormatting>
  <conditionalFormatting sqref="G80">
    <cfRule type="expression" dxfId="187" priority="371" stopIfTrue="1">
      <formula>H80="o"</formula>
    </cfRule>
    <cfRule type="expression" dxfId="186" priority="372" stopIfTrue="1">
      <formula>H80="r"</formula>
    </cfRule>
  </conditionalFormatting>
  <conditionalFormatting sqref="G81">
    <cfRule type="expression" dxfId="185" priority="373" stopIfTrue="1">
      <formula>H81="x"</formula>
    </cfRule>
  </conditionalFormatting>
  <conditionalFormatting sqref="G81">
    <cfRule type="expression" dxfId="184" priority="374" stopIfTrue="1">
      <formula>H81="o"</formula>
    </cfRule>
    <cfRule type="expression" dxfId="183" priority="375" stopIfTrue="1">
      <formula>H81="r"</formula>
    </cfRule>
  </conditionalFormatting>
  <conditionalFormatting sqref="G82">
    <cfRule type="expression" dxfId="182" priority="376" stopIfTrue="1">
      <formula>H82="x"</formula>
    </cfRule>
  </conditionalFormatting>
  <conditionalFormatting sqref="G82">
    <cfRule type="expression" dxfId="181" priority="377" stopIfTrue="1">
      <formula>H82="o"</formula>
    </cfRule>
    <cfRule type="expression" dxfId="180" priority="378" stopIfTrue="1">
      <formula>H82="r"</formula>
    </cfRule>
  </conditionalFormatting>
  <conditionalFormatting sqref="G85">
    <cfRule type="expression" dxfId="179" priority="379" stopIfTrue="1">
      <formula>H85="x"</formula>
    </cfRule>
  </conditionalFormatting>
  <conditionalFormatting sqref="G85">
    <cfRule type="expression" dxfId="178" priority="380" stopIfTrue="1">
      <formula>H85="o"</formula>
    </cfRule>
    <cfRule type="expression" dxfId="177" priority="381" stopIfTrue="1">
      <formula>H85="r"</formula>
    </cfRule>
  </conditionalFormatting>
  <conditionalFormatting sqref="G86">
    <cfRule type="expression" dxfId="176" priority="382" stopIfTrue="1">
      <formula>H86="x"</formula>
    </cfRule>
  </conditionalFormatting>
  <conditionalFormatting sqref="G86">
    <cfRule type="expression" dxfId="175" priority="383" stopIfTrue="1">
      <formula>H86="o"</formula>
    </cfRule>
    <cfRule type="expression" dxfId="174" priority="384" stopIfTrue="1">
      <formula>H86="r"</formula>
    </cfRule>
  </conditionalFormatting>
  <conditionalFormatting sqref="G87">
    <cfRule type="expression" dxfId="173" priority="385" stopIfTrue="1">
      <formula>H87="x"</formula>
    </cfRule>
  </conditionalFormatting>
  <conditionalFormatting sqref="G87">
    <cfRule type="expression" dxfId="172" priority="386" stopIfTrue="1">
      <formula>H87="o"</formula>
    </cfRule>
    <cfRule type="expression" dxfId="171" priority="387" stopIfTrue="1">
      <formula>H87="r"</formula>
    </cfRule>
  </conditionalFormatting>
  <conditionalFormatting sqref="G84">
    <cfRule type="expression" dxfId="170" priority="388" stopIfTrue="1">
      <formula>H84="x"</formula>
    </cfRule>
  </conditionalFormatting>
  <conditionalFormatting sqref="G84">
    <cfRule type="expression" dxfId="169" priority="389" stopIfTrue="1">
      <formula>H84="o"</formula>
    </cfRule>
    <cfRule type="expression" dxfId="168" priority="390" stopIfTrue="1">
      <formula>H84="r"</formula>
    </cfRule>
  </conditionalFormatting>
  <conditionalFormatting sqref="I79">
    <cfRule type="expression" dxfId="161" priority="397" stopIfTrue="1">
      <formula>J79="x"</formula>
    </cfRule>
  </conditionalFormatting>
  <conditionalFormatting sqref="I79">
    <cfRule type="expression" dxfId="160" priority="398" stopIfTrue="1">
      <formula>J79="o"</formula>
    </cfRule>
    <cfRule type="expression" dxfId="159" priority="399" stopIfTrue="1">
      <formula>J79="r"</formula>
    </cfRule>
  </conditionalFormatting>
  <conditionalFormatting sqref="I80">
    <cfRule type="expression" dxfId="158" priority="400" stopIfTrue="1">
      <formula>J80="x"</formula>
    </cfRule>
  </conditionalFormatting>
  <conditionalFormatting sqref="I80">
    <cfRule type="expression" dxfId="157" priority="401" stopIfTrue="1">
      <formula>J80="o"</formula>
    </cfRule>
    <cfRule type="expression" dxfId="156" priority="402" stopIfTrue="1">
      <formula>J80="r"</formula>
    </cfRule>
  </conditionalFormatting>
  <conditionalFormatting sqref="I81">
    <cfRule type="expression" dxfId="155" priority="403" stopIfTrue="1">
      <formula>J81="x"</formula>
    </cfRule>
  </conditionalFormatting>
  <conditionalFormatting sqref="I81">
    <cfRule type="expression" dxfId="154" priority="404" stopIfTrue="1">
      <formula>J81="o"</formula>
    </cfRule>
    <cfRule type="expression" dxfId="153" priority="405" stopIfTrue="1">
      <formula>J81="r"</formula>
    </cfRule>
  </conditionalFormatting>
  <conditionalFormatting sqref="I82">
    <cfRule type="expression" dxfId="152" priority="406" stopIfTrue="1">
      <formula>J82="x"</formula>
    </cfRule>
  </conditionalFormatting>
  <conditionalFormatting sqref="I82">
    <cfRule type="expression" dxfId="151" priority="407" stopIfTrue="1">
      <formula>J82="o"</formula>
    </cfRule>
    <cfRule type="expression" dxfId="150" priority="408" stopIfTrue="1">
      <formula>J82="r"</formula>
    </cfRule>
  </conditionalFormatting>
  <conditionalFormatting sqref="I85">
    <cfRule type="expression" dxfId="149" priority="409" stopIfTrue="1">
      <formula>J85="x"</formula>
    </cfRule>
  </conditionalFormatting>
  <conditionalFormatting sqref="I85">
    <cfRule type="expression" dxfId="148" priority="410" stopIfTrue="1">
      <formula>J85="o"</formula>
    </cfRule>
    <cfRule type="expression" dxfId="147" priority="411" stopIfTrue="1">
      <formula>J85="r"</formula>
    </cfRule>
  </conditionalFormatting>
  <conditionalFormatting sqref="I86">
    <cfRule type="expression" dxfId="146" priority="412" stopIfTrue="1">
      <formula>J86="x"</formula>
    </cfRule>
  </conditionalFormatting>
  <conditionalFormatting sqref="I86">
    <cfRule type="expression" dxfId="145" priority="413" stopIfTrue="1">
      <formula>J86="o"</formula>
    </cfRule>
    <cfRule type="expression" dxfId="144" priority="414" stopIfTrue="1">
      <formula>J86="r"</formula>
    </cfRule>
  </conditionalFormatting>
  <conditionalFormatting sqref="I87">
    <cfRule type="expression" dxfId="143" priority="415" stopIfTrue="1">
      <formula>J87="x"</formula>
    </cfRule>
  </conditionalFormatting>
  <conditionalFormatting sqref="I87">
    <cfRule type="expression" dxfId="142" priority="416" stopIfTrue="1">
      <formula>J87="o"</formula>
    </cfRule>
    <cfRule type="expression" dxfId="141" priority="417" stopIfTrue="1">
      <formula>J87="r"</formula>
    </cfRule>
  </conditionalFormatting>
  <conditionalFormatting sqref="I84">
    <cfRule type="expression" dxfId="140" priority="418" stopIfTrue="1">
      <formula>J84="x"</formula>
    </cfRule>
  </conditionalFormatting>
  <conditionalFormatting sqref="I84">
    <cfRule type="expression" dxfId="139" priority="419" stopIfTrue="1">
      <formula>J84="o"</formula>
    </cfRule>
    <cfRule type="expression" dxfId="138" priority="420" stopIfTrue="1">
      <formula>J84="r"</formula>
    </cfRule>
  </conditionalFormatting>
  <conditionalFormatting sqref="K79">
    <cfRule type="expression" dxfId="131" priority="427" stopIfTrue="1">
      <formula>L79="x"</formula>
    </cfRule>
  </conditionalFormatting>
  <conditionalFormatting sqref="K79">
    <cfRule type="expression" dxfId="130" priority="428" stopIfTrue="1">
      <formula>L79="o"</formula>
    </cfRule>
    <cfRule type="expression" dxfId="129" priority="429" stopIfTrue="1">
      <formula>L79="r"</formula>
    </cfRule>
  </conditionalFormatting>
  <conditionalFormatting sqref="K80">
    <cfRule type="expression" dxfId="128" priority="430" stopIfTrue="1">
      <formula>L80="x"</formula>
    </cfRule>
  </conditionalFormatting>
  <conditionalFormatting sqref="K80">
    <cfRule type="expression" dxfId="127" priority="431" stopIfTrue="1">
      <formula>L80="o"</formula>
    </cfRule>
    <cfRule type="expression" dxfId="126" priority="432" stopIfTrue="1">
      <formula>L80="r"</formula>
    </cfRule>
  </conditionalFormatting>
  <conditionalFormatting sqref="K81">
    <cfRule type="expression" dxfId="125" priority="433" stopIfTrue="1">
      <formula>L81="x"</formula>
    </cfRule>
  </conditionalFormatting>
  <conditionalFormatting sqref="K81">
    <cfRule type="expression" dxfId="124" priority="434" stopIfTrue="1">
      <formula>L81="o"</formula>
    </cfRule>
    <cfRule type="expression" dxfId="123" priority="435" stopIfTrue="1">
      <formula>L81="r"</formula>
    </cfRule>
  </conditionalFormatting>
  <conditionalFormatting sqref="K82">
    <cfRule type="expression" dxfId="122" priority="436" stopIfTrue="1">
      <formula>L82="x"</formula>
    </cfRule>
  </conditionalFormatting>
  <conditionalFormatting sqref="K82">
    <cfRule type="expression" dxfId="121" priority="437" stopIfTrue="1">
      <formula>L82="o"</formula>
    </cfRule>
    <cfRule type="expression" dxfId="120" priority="438" stopIfTrue="1">
      <formula>L82="r"</formula>
    </cfRule>
  </conditionalFormatting>
  <conditionalFormatting sqref="K85">
    <cfRule type="expression" dxfId="119" priority="439" stopIfTrue="1">
      <formula>L85="x"</formula>
    </cfRule>
  </conditionalFormatting>
  <conditionalFormatting sqref="K85">
    <cfRule type="expression" dxfId="118" priority="440" stopIfTrue="1">
      <formula>L85="o"</formula>
    </cfRule>
    <cfRule type="expression" dxfId="117" priority="441" stopIfTrue="1">
      <formula>L85="r"</formula>
    </cfRule>
  </conditionalFormatting>
  <conditionalFormatting sqref="K86">
    <cfRule type="expression" dxfId="116" priority="442" stopIfTrue="1">
      <formula>L86="x"</formula>
    </cfRule>
  </conditionalFormatting>
  <conditionalFormatting sqref="K86">
    <cfRule type="expression" dxfId="115" priority="443" stopIfTrue="1">
      <formula>L86="o"</formula>
    </cfRule>
    <cfRule type="expression" dxfId="114" priority="444" stopIfTrue="1">
      <formula>L86="r"</formula>
    </cfRule>
  </conditionalFormatting>
  <conditionalFormatting sqref="K87">
    <cfRule type="expression" dxfId="113" priority="445" stopIfTrue="1">
      <formula>L87="x"</formula>
    </cfRule>
  </conditionalFormatting>
  <conditionalFormatting sqref="K87">
    <cfRule type="expression" dxfId="112" priority="446" stopIfTrue="1">
      <formula>L87="o"</formula>
    </cfRule>
    <cfRule type="expression" dxfId="111" priority="447" stopIfTrue="1">
      <formula>L87="r"</formula>
    </cfRule>
  </conditionalFormatting>
  <conditionalFormatting sqref="K84">
    <cfRule type="expression" dxfId="110" priority="448" stopIfTrue="1">
      <formula>L84="x"</formula>
    </cfRule>
  </conditionalFormatting>
  <conditionalFormatting sqref="K84">
    <cfRule type="expression" dxfId="109" priority="449" stopIfTrue="1">
      <formula>L84="o"</formula>
    </cfRule>
    <cfRule type="expression" dxfId="108" priority="450" stopIfTrue="1">
      <formula>L84="r"</formula>
    </cfRule>
  </conditionalFormatting>
  <conditionalFormatting sqref="M79">
    <cfRule type="expression" dxfId="101" priority="457" stopIfTrue="1">
      <formula>N79="x"</formula>
    </cfRule>
  </conditionalFormatting>
  <conditionalFormatting sqref="M79">
    <cfRule type="expression" dxfId="100" priority="458" stopIfTrue="1">
      <formula>N79="o"</formula>
    </cfRule>
    <cfRule type="expression" dxfId="99" priority="459" stopIfTrue="1">
      <formula>N79="r"</formula>
    </cfRule>
  </conditionalFormatting>
  <conditionalFormatting sqref="M80">
    <cfRule type="expression" dxfId="98" priority="460" stopIfTrue="1">
      <formula>N80="x"</formula>
    </cfRule>
  </conditionalFormatting>
  <conditionalFormatting sqref="M80">
    <cfRule type="expression" dxfId="97" priority="461" stopIfTrue="1">
      <formula>N80="o"</formula>
    </cfRule>
    <cfRule type="expression" dxfId="96" priority="462" stopIfTrue="1">
      <formula>N80="r"</formula>
    </cfRule>
  </conditionalFormatting>
  <conditionalFormatting sqref="M81">
    <cfRule type="expression" dxfId="95" priority="463" stopIfTrue="1">
      <formula>N81="x"</formula>
    </cfRule>
  </conditionalFormatting>
  <conditionalFormatting sqref="M81">
    <cfRule type="expression" dxfId="94" priority="464" stopIfTrue="1">
      <formula>N81="o"</formula>
    </cfRule>
    <cfRule type="expression" dxfId="93" priority="465" stopIfTrue="1">
      <formula>N81="r"</formula>
    </cfRule>
  </conditionalFormatting>
  <conditionalFormatting sqref="M82">
    <cfRule type="expression" dxfId="92" priority="466" stopIfTrue="1">
      <formula>N82="x"</formula>
    </cfRule>
  </conditionalFormatting>
  <conditionalFormatting sqref="M82">
    <cfRule type="expression" dxfId="91" priority="467" stopIfTrue="1">
      <formula>N82="o"</formula>
    </cfRule>
    <cfRule type="expression" dxfId="90" priority="468" stopIfTrue="1">
      <formula>N82="r"</formula>
    </cfRule>
  </conditionalFormatting>
  <conditionalFormatting sqref="M85">
    <cfRule type="expression" dxfId="89" priority="469" stopIfTrue="1">
      <formula>N85="x"</formula>
    </cfRule>
  </conditionalFormatting>
  <conditionalFormatting sqref="M85">
    <cfRule type="expression" dxfId="88" priority="470" stopIfTrue="1">
      <formula>N85="o"</formula>
    </cfRule>
    <cfRule type="expression" dxfId="87" priority="471" stopIfTrue="1">
      <formula>N85="r"</formula>
    </cfRule>
  </conditionalFormatting>
  <conditionalFormatting sqref="M86">
    <cfRule type="expression" dxfId="86" priority="472" stopIfTrue="1">
      <formula>N86="x"</formula>
    </cfRule>
  </conditionalFormatting>
  <conditionalFormatting sqref="M86">
    <cfRule type="expression" dxfId="85" priority="473" stopIfTrue="1">
      <formula>N86="o"</formula>
    </cfRule>
    <cfRule type="expression" dxfId="84" priority="474" stopIfTrue="1">
      <formula>N86="r"</formula>
    </cfRule>
  </conditionalFormatting>
  <conditionalFormatting sqref="M87">
    <cfRule type="expression" dxfId="83" priority="475" stopIfTrue="1">
      <formula>N87="x"</formula>
    </cfRule>
  </conditionalFormatting>
  <conditionalFormatting sqref="M87">
    <cfRule type="expression" dxfId="82" priority="476" stopIfTrue="1">
      <formula>N87="o"</formula>
    </cfRule>
    <cfRule type="expression" dxfId="81" priority="477" stopIfTrue="1">
      <formula>N87="r"</formula>
    </cfRule>
  </conditionalFormatting>
  <conditionalFormatting sqref="M84">
    <cfRule type="expression" dxfId="80" priority="478" stopIfTrue="1">
      <formula>N84="x"</formula>
    </cfRule>
  </conditionalFormatting>
  <conditionalFormatting sqref="M84">
    <cfRule type="expression" dxfId="79" priority="479" stopIfTrue="1">
      <formula>N84="o"</formula>
    </cfRule>
    <cfRule type="expression" dxfId="78" priority="480" stopIfTrue="1">
      <formula>N84="r"</formula>
    </cfRule>
  </conditionalFormatting>
  <conditionalFormatting sqref="O79">
    <cfRule type="expression" dxfId="71" priority="487" stopIfTrue="1">
      <formula>P79="x"</formula>
    </cfRule>
  </conditionalFormatting>
  <conditionalFormatting sqref="O79">
    <cfRule type="expression" dxfId="70" priority="488" stopIfTrue="1">
      <formula>P79="o"</formula>
    </cfRule>
    <cfRule type="expression" dxfId="69" priority="489" stopIfTrue="1">
      <formula>P79="r"</formula>
    </cfRule>
  </conditionalFormatting>
  <conditionalFormatting sqref="O80">
    <cfRule type="expression" dxfId="68" priority="490" stopIfTrue="1">
      <formula>P80="x"</formula>
    </cfRule>
  </conditionalFormatting>
  <conditionalFormatting sqref="O80">
    <cfRule type="expression" dxfId="67" priority="491" stopIfTrue="1">
      <formula>P80="o"</formula>
    </cfRule>
    <cfRule type="expression" dxfId="66" priority="492" stopIfTrue="1">
      <formula>P80="r"</formula>
    </cfRule>
  </conditionalFormatting>
  <conditionalFormatting sqref="O81">
    <cfRule type="expression" dxfId="65" priority="493" stopIfTrue="1">
      <formula>P81="x"</formula>
    </cfRule>
  </conditionalFormatting>
  <conditionalFormatting sqref="O81">
    <cfRule type="expression" dxfId="64" priority="494" stopIfTrue="1">
      <formula>P81="o"</formula>
    </cfRule>
    <cfRule type="expression" dxfId="63" priority="495" stopIfTrue="1">
      <formula>P81="r"</formula>
    </cfRule>
  </conditionalFormatting>
  <conditionalFormatting sqref="O82">
    <cfRule type="expression" dxfId="62" priority="496" stopIfTrue="1">
      <formula>P82="x"</formula>
    </cfRule>
  </conditionalFormatting>
  <conditionalFormatting sqref="O82">
    <cfRule type="expression" dxfId="61" priority="497" stopIfTrue="1">
      <formula>P82="o"</formula>
    </cfRule>
    <cfRule type="expression" dxfId="60" priority="498" stopIfTrue="1">
      <formula>P82="r"</formula>
    </cfRule>
  </conditionalFormatting>
  <conditionalFormatting sqref="O85">
    <cfRule type="expression" dxfId="59" priority="499" stopIfTrue="1">
      <formula>P85="x"</formula>
    </cfRule>
  </conditionalFormatting>
  <conditionalFormatting sqref="O85">
    <cfRule type="expression" dxfId="58" priority="500" stopIfTrue="1">
      <formula>P85="o"</formula>
    </cfRule>
    <cfRule type="expression" dxfId="57" priority="501" stopIfTrue="1">
      <formula>P85="r"</formula>
    </cfRule>
  </conditionalFormatting>
  <conditionalFormatting sqref="O86">
    <cfRule type="expression" dxfId="56" priority="502" stopIfTrue="1">
      <formula>P86="x"</formula>
    </cfRule>
  </conditionalFormatting>
  <conditionalFormatting sqref="O86">
    <cfRule type="expression" dxfId="55" priority="503" stopIfTrue="1">
      <formula>P86="o"</formula>
    </cfRule>
    <cfRule type="expression" dxfId="54" priority="504" stopIfTrue="1">
      <formula>P86="r"</formula>
    </cfRule>
  </conditionalFormatting>
  <conditionalFormatting sqref="O87">
    <cfRule type="expression" dxfId="53" priority="505" stopIfTrue="1">
      <formula>P87="x"</formula>
    </cfRule>
  </conditionalFormatting>
  <conditionalFormatting sqref="O87">
    <cfRule type="expression" dxfId="52" priority="506" stopIfTrue="1">
      <formula>P87="o"</formula>
    </cfRule>
    <cfRule type="expression" dxfId="51" priority="507" stopIfTrue="1">
      <formula>P87="r"</formula>
    </cfRule>
  </conditionalFormatting>
  <conditionalFormatting sqref="O84">
    <cfRule type="expression" dxfId="50" priority="508" stopIfTrue="1">
      <formula>P84="x"</formula>
    </cfRule>
  </conditionalFormatting>
  <conditionalFormatting sqref="O84">
    <cfRule type="expression" dxfId="49" priority="509" stopIfTrue="1">
      <formula>P84="o"</formula>
    </cfRule>
    <cfRule type="expression" dxfId="48" priority="510" stopIfTrue="1">
      <formula>P84="r"</formula>
    </cfRule>
  </conditionalFormatting>
  <conditionalFormatting sqref="Q79">
    <cfRule type="expression" dxfId="41" priority="517" stopIfTrue="1">
      <formula>R79="x"</formula>
    </cfRule>
  </conditionalFormatting>
  <conditionalFormatting sqref="Q79">
    <cfRule type="expression" dxfId="40" priority="518" stopIfTrue="1">
      <formula>R79="o"</formula>
    </cfRule>
    <cfRule type="expression" dxfId="39" priority="519" stopIfTrue="1">
      <formula>R79="r"</formula>
    </cfRule>
  </conditionalFormatting>
  <conditionalFormatting sqref="Q80">
    <cfRule type="expression" dxfId="38" priority="520" stopIfTrue="1">
      <formula>R80="x"</formula>
    </cfRule>
  </conditionalFormatting>
  <conditionalFormatting sqref="Q80">
    <cfRule type="expression" dxfId="37" priority="521" stopIfTrue="1">
      <formula>R80="o"</formula>
    </cfRule>
    <cfRule type="expression" dxfId="36" priority="522" stopIfTrue="1">
      <formula>R80="r"</formula>
    </cfRule>
  </conditionalFormatting>
  <conditionalFormatting sqref="Q81">
    <cfRule type="expression" dxfId="35" priority="523" stopIfTrue="1">
      <formula>R81="x"</formula>
    </cfRule>
  </conditionalFormatting>
  <conditionalFormatting sqref="Q81">
    <cfRule type="expression" dxfId="34" priority="524" stopIfTrue="1">
      <formula>R81="o"</formula>
    </cfRule>
    <cfRule type="expression" dxfId="33" priority="525" stopIfTrue="1">
      <formula>R81="r"</formula>
    </cfRule>
  </conditionalFormatting>
  <conditionalFormatting sqref="Q82">
    <cfRule type="expression" dxfId="32" priority="526" stopIfTrue="1">
      <formula>R82="x"</formula>
    </cfRule>
  </conditionalFormatting>
  <conditionalFormatting sqref="Q82">
    <cfRule type="expression" dxfId="31" priority="527" stopIfTrue="1">
      <formula>R82="o"</formula>
    </cfRule>
    <cfRule type="expression" dxfId="30" priority="528" stopIfTrue="1">
      <formula>R82="r"</formula>
    </cfRule>
  </conditionalFormatting>
  <conditionalFormatting sqref="Q85">
    <cfRule type="expression" dxfId="29" priority="529" stopIfTrue="1">
      <formula>R85="x"</formula>
    </cfRule>
  </conditionalFormatting>
  <conditionalFormatting sqref="Q85">
    <cfRule type="expression" dxfId="28" priority="530" stopIfTrue="1">
      <formula>R85="o"</formula>
    </cfRule>
    <cfRule type="expression" dxfId="27" priority="531" stopIfTrue="1">
      <formula>R85="r"</formula>
    </cfRule>
  </conditionalFormatting>
  <conditionalFormatting sqref="Q86">
    <cfRule type="expression" dxfId="26" priority="532" stopIfTrue="1">
      <formula>R86="x"</formula>
    </cfRule>
  </conditionalFormatting>
  <conditionalFormatting sqref="Q86">
    <cfRule type="expression" dxfId="25" priority="533" stopIfTrue="1">
      <formula>R86="o"</formula>
    </cfRule>
    <cfRule type="expression" dxfId="24" priority="534" stopIfTrue="1">
      <formula>R86="r"</formula>
    </cfRule>
  </conditionalFormatting>
  <conditionalFormatting sqref="Q87">
    <cfRule type="expression" dxfId="23" priority="535" stopIfTrue="1">
      <formula>R87="x"</formula>
    </cfRule>
  </conditionalFormatting>
  <conditionalFormatting sqref="Q87">
    <cfRule type="expression" dxfId="22" priority="536" stopIfTrue="1">
      <formula>R87="o"</formula>
    </cfRule>
    <cfRule type="expression" dxfId="21" priority="537" stopIfTrue="1">
      <formula>R87="r"</formula>
    </cfRule>
  </conditionalFormatting>
  <conditionalFormatting sqref="Q84">
    <cfRule type="expression" dxfId="20" priority="538" stopIfTrue="1">
      <formula>R84="x"</formula>
    </cfRule>
  </conditionalFormatting>
  <conditionalFormatting sqref="Q84">
    <cfRule type="expression" dxfId="19" priority="539" stopIfTrue="1">
      <formula>R84="o"</formula>
    </cfRule>
    <cfRule type="expression" dxfId="18" priority="540" stopIfTrue="1">
      <formula>R84="r"</formula>
    </cfRule>
  </conditionalFormatting>
  <pageMargins left="0" right="0" top="0.39374999999999999" bottom="0.39374999999999999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8DEF9-5F84-4C8B-A795-026AEF4F8B6F}">
  <dimension ref="A1:B24"/>
  <sheetViews>
    <sheetView zoomScale="110" zoomScaleNormal="110" workbookViewId="0"/>
  </sheetViews>
  <sheetFormatPr defaultColWidth="11.42578125" defaultRowHeight="12.75" x14ac:dyDescent="0.2"/>
  <sheetData>
    <row r="1" spans="1:2" x14ac:dyDescent="0.2">
      <c r="A1" s="52" t="s">
        <v>75</v>
      </c>
      <c r="B1" s="52"/>
    </row>
    <row r="2" spans="1:2" x14ac:dyDescent="0.2">
      <c r="A2" s="52">
        <v>0</v>
      </c>
      <c r="B2" s="52">
        <v>45</v>
      </c>
    </row>
    <row r="3" spans="1:2" x14ac:dyDescent="0.2">
      <c r="A3" s="52">
        <v>45</v>
      </c>
      <c r="B3" s="52">
        <v>49</v>
      </c>
    </row>
    <row r="4" spans="1:2" x14ac:dyDescent="0.2">
      <c r="A4" s="52">
        <v>49</v>
      </c>
      <c r="B4" s="52">
        <v>55</v>
      </c>
    </row>
    <row r="5" spans="1:2" x14ac:dyDescent="0.2">
      <c r="A5" s="52">
        <v>55</v>
      </c>
      <c r="B5" s="52">
        <v>59</v>
      </c>
    </row>
    <row r="6" spans="1:2" x14ac:dyDescent="0.2">
      <c r="A6" s="52">
        <v>59</v>
      </c>
      <c r="B6" s="52">
        <v>64</v>
      </c>
    </row>
    <row r="7" spans="1:2" x14ac:dyDescent="0.2">
      <c r="A7" s="52">
        <v>64</v>
      </c>
      <c r="B7" s="52">
        <v>71</v>
      </c>
    </row>
    <row r="8" spans="1:2" x14ac:dyDescent="0.2">
      <c r="A8" s="52">
        <v>71</v>
      </c>
      <c r="B8" s="52">
        <v>76</v>
      </c>
    </row>
    <row r="9" spans="1:2" x14ac:dyDescent="0.2">
      <c r="A9" s="52">
        <v>76</v>
      </c>
      <c r="B9" s="52">
        <v>81</v>
      </c>
    </row>
    <row r="10" spans="1:2" x14ac:dyDescent="0.2">
      <c r="A10" s="52">
        <v>81</v>
      </c>
      <c r="B10" s="52">
        <v>87</v>
      </c>
    </row>
    <row r="11" spans="1:2" x14ac:dyDescent="0.2">
      <c r="A11" s="52">
        <v>87</v>
      </c>
      <c r="B11" s="52" t="s">
        <v>76</v>
      </c>
    </row>
    <row r="12" spans="1:2" x14ac:dyDescent="0.2">
      <c r="A12" s="52"/>
      <c r="B12" s="52"/>
    </row>
    <row r="13" spans="1:2" x14ac:dyDescent="0.2">
      <c r="A13" s="52"/>
      <c r="B13" s="52"/>
    </row>
    <row r="14" spans="1:2" x14ac:dyDescent="0.2">
      <c r="A14" s="52" t="s">
        <v>77</v>
      </c>
      <c r="B14" s="52"/>
    </row>
    <row r="15" spans="1:2" x14ac:dyDescent="0.2">
      <c r="A15" s="52">
        <v>0</v>
      </c>
      <c r="B15" s="52">
        <v>55</v>
      </c>
    </row>
    <row r="16" spans="1:2" x14ac:dyDescent="0.2">
      <c r="A16" s="52">
        <v>55</v>
      </c>
      <c r="B16" s="52">
        <v>61</v>
      </c>
    </row>
    <row r="17" spans="1:2" x14ac:dyDescent="0.2">
      <c r="A17" s="52">
        <v>61</v>
      </c>
      <c r="B17" s="52">
        <v>67</v>
      </c>
    </row>
    <row r="18" spans="1:2" x14ac:dyDescent="0.2">
      <c r="A18" s="52">
        <v>67</v>
      </c>
      <c r="B18" s="52">
        <v>73</v>
      </c>
    </row>
    <row r="19" spans="1:2" x14ac:dyDescent="0.2">
      <c r="A19" s="52">
        <v>73</v>
      </c>
      <c r="B19" s="52">
        <v>81</v>
      </c>
    </row>
    <row r="20" spans="1:2" x14ac:dyDescent="0.2">
      <c r="A20" s="52">
        <v>81</v>
      </c>
      <c r="B20" s="52">
        <v>89</v>
      </c>
    </row>
    <row r="21" spans="1:2" x14ac:dyDescent="0.2">
      <c r="A21" s="52">
        <v>89</v>
      </c>
      <c r="B21" s="52">
        <v>96</v>
      </c>
    </row>
    <row r="22" spans="1:2" x14ac:dyDescent="0.2">
      <c r="A22" s="52">
        <v>96</v>
      </c>
      <c r="B22" s="52">
        <v>102</v>
      </c>
    </row>
    <row r="23" spans="1:2" x14ac:dyDescent="0.2">
      <c r="A23" s="52">
        <v>102</v>
      </c>
      <c r="B23" s="52">
        <v>109</v>
      </c>
    </row>
    <row r="24" spans="1:2" x14ac:dyDescent="0.2">
      <c r="A24" s="52">
        <v>109</v>
      </c>
      <c r="B24" s="52" t="s">
        <v>78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CC28-F905-4C02-B4C6-EE630660E304}">
  <dimension ref="A1:E3"/>
  <sheetViews>
    <sheetView zoomScale="110" zoomScaleNormal="110" workbookViewId="0"/>
  </sheetViews>
  <sheetFormatPr defaultColWidth="11.5703125" defaultRowHeight="12.75" x14ac:dyDescent="0.2"/>
  <cols>
    <col min="1" max="1" width="13.7109375" customWidth="1"/>
  </cols>
  <sheetData>
    <row r="1" spans="1:5" x14ac:dyDescent="0.2">
      <c r="A1" t="s">
        <v>79</v>
      </c>
      <c r="B1" s="53" t="s">
        <v>77</v>
      </c>
      <c r="C1" s="53" t="s">
        <v>75</v>
      </c>
      <c r="D1" t="s">
        <v>80</v>
      </c>
      <c r="E1" s="54" t="s">
        <v>81</v>
      </c>
    </row>
    <row r="2" spans="1:5" x14ac:dyDescent="0.2">
      <c r="A2" s="53" t="s">
        <v>82</v>
      </c>
      <c r="B2">
        <v>0.72276252100000005</v>
      </c>
      <c r="C2">
        <v>0.78700434100000005</v>
      </c>
    </row>
    <row r="3" spans="1:5" x14ac:dyDescent="0.2">
      <c r="A3" s="53" t="s">
        <v>83</v>
      </c>
      <c r="B3">
        <v>193.60900000000001</v>
      </c>
      <c r="C3">
        <v>153.75700000000001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Võistkondlik EMV &amp; Tallinna lah</vt:lpstr>
      <vt:lpstr>Kaalud</vt:lpstr>
      <vt:lpstr>Parameetrid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Merilo</cp:lastModifiedBy>
  <dcterms:created xsi:type="dcterms:W3CDTF">2025-11-30T07:54:09Z</dcterms:created>
  <dcterms:modified xsi:type="dcterms:W3CDTF">2025-11-30T08:51:56Z</dcterms:modified>
</cp:coreProperties>
</file>